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A716CFD-5A54-4588-B2BB-57410F0030E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1" i="48"/>
  <c r="H120" i="48"/>
  <c r="H119" i="48"/>
  <c r="H118" i="48"/>
  <c r="H114" i="48"/>
  <c r="H112" i="48"/>
  <c r="H106" i="48"/>
  <c r="H100" i="48"/>
  <c r="H99" i="48"/>
  <c r="H97" i="48"/>
  <c r="H91" i="48"/>
  <c r="H90" i="48"/>
  <c r="H89" i="48"/>
  <c r="H87" i="48"/>
  <c r="H83" i="48"/>
  <c r="H82" i="48"/>
  <c r="H78" i="48"/>
  <c r="H76" i="48"/>
  <c r="H75" i="48"/>
  <c r="H74" i="48"/>
  <c r="H73" i="48"/>
  <c r="H68" i="48"/>
  <c r="H67" i="48"/>
  <c r="H66" i="48"/>
  <c r="H65" i="48"/>
  <c r="H59" i="48"/>
  <c r="H58" i="48"/>
  <c r="H52" i="48"/>
  <c r="H49" i="48"/>
  <c r="H42" i="48"/>
  <c r="H39" i="48"/>
  <c r="H35" i="48"/>
  <c r="H28" i="48"/>
  <c r="H24" i="48"/>
  <c r="H23" i="48"/>
  <c r="H18" i="48"/>
  <c r="H17" i="48"/>
  <c r="H15" i="48"/>
  <c r="H14" i="48"/>
  <c r="H12" i="48"/>
  <c r="H9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5" i="1"/>
  <c r="H82" i="1"/>
  <c r="H79" i="1"/>
  <c r="H76" i="1"/>
  <c r="H75" i="1"/>
  <c r="H73" i="1"/>
  <c r="H72" i="1"/>
  <c r="H70" i="1"/>
  <c r="H68" i="1"/>
  <c r="H65" i="1"/>
  <c r="H55" i="1"/>
  <c r="H53" i="1"/>
  <c r="H46" i="1"/>
  <c r="H43" i="1"/>
  <c r="H42" i="1"/>
  <c r="H39" i="1"/>
  <c r="H21" i="1"/>
  <c r="H19" i="1"/>
  <c r="H18" i="1"/>
  <c r="H15" i="1"/>
  <c r="H11" i="1"/>
  <c r="H10" i="1"/>
  <c r="H4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77" i="39" l="1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F7" i="40" l="1"/>
  <c r="F10" i="40"/>
  <c r="F9" i="40"/>
  <c r="F8" i="40"/>
  <c r="H131" i="39"/>
  <c r="H125" i="39"/>
  <c r="H118" i="39"/>
  <c r="H77" i="39"/>
  <c r="T70" i="39"/>
  <c r="T24" i="39"/>
  <c r="U24" i="39"/>
  <c r="T119" i="39"/>
  <c r="U119" i="39"/>
  <c r="T46" i="39"/>
  <c r="T82" i="39"/>
  <c r="U82" i="39"/>
  <c r="T150" i="39"/>
  <c r="U150" i="39"/>
  <c r="T113" i="39"/>
  <c r="T23" i="39"/>
  <c r="U23" i="39"/>
  <c r="T109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73" i="39"/>
  <c r="U73" i="39"/>
  <c r="T22" i="39"/>
  <c r="U22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17" i="39"/>
  <c r="U17" i="39"/>
  <c r="T6" i="39"/>
  <c r="U6" i="39"/>
  <c r="T66" i="39"/>
  <c r="U66" i="39"/>
  <c r="T127" i="39"/>
  <c r="U127" i="39"/>
  <c r="T91" i="39"/>
  <c r="U91" i="39"/>
  <c r="T67" i="39"/>
  <c r="U67" i="39"/>
  <c r="T60" i="39"/>
  <c r="T27" i="39"/>
  <c r="U27" i="39"/>
  <c r="T107" i="39"/>
  <c r="T11" i="39"/>
  <c r="T80" i="39"/>
  <c r="T138" i="39"/>
  <c r="U138" i="39"/>
  <c r="T7" i="39"/>
  <c r="U7" i="39"/>
  <c r="T35" i="39"/>
  <c r="U35" i="39"/>
  <c r="T37" i="39"/>
  <c r="T76" i="39"/>
  <c r="U76" i="39"/>
  <c r="T120" i="39"/>
  <c r="U120" i="39"/>
  <c r="T142" i="39"/>
  <c r="U142" i="39"/>
  <c r="T98" i="39"/>
  <c r="T89" i="39"/>
  <c r="U89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H21" i="39" l="1"/>
  <c r="G42" i="48" l="1"/>
  <c r="V42" i="39"/>
  <c r="V119" i="39"/>
  <c r="G119" i="48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J55" i="39" l="1"/>
  <c r="I55" i="39" s="1"/>
  <c r="G55" i="1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H58" i="39"/>
  <c r="I139" i="39"/>
  <c r="I122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89" i="39"/>
  <c r="G89" i="48"/>
  <c r="V66" i="39"/>
  <c r="G66" i="48"/>
  <c r="V9" i="39"/>
  <c r="V78" i="39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H78" i="39" l="1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I73" i="39"/>
  <c r="J15" i="39"/>
  <c r="H15" i="39" s="1"/>
  <c r="I4" i="39"/>
  <c r="I21" i="39" l="1"/>
  <c r="I15" i="39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V91" i="39"/>
  <c r="G91" i="48"/>
  <c r="G94" i="48"/>
  <c r="V28" i="39"/>
  <c r="G28" i="48"/>
  <c r="V118" i="39"/>
  <c r="G118" i="48"/>
  <c r="V131" i="39"/>
  <c r="G131" i="48"/>
  <c r="G73" i="48"/>
  <c r="V73" i="39"/>
  <c r="J128" i="39" l="1"/>
  <c r="I128" i="39" s="1"/>
  <c r="G128" i="1"/>
  <c r="J76" i="39"/>
  <c r="G76" i="1"/>
  <c r="J94" i="39"/>
  <c r="G94" i="1"/>
  <c r="I94" i="39" l="1"/>
  <c r="I76" i="39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22" i="48"/>
  <c r="H6" i="48"/>
  <c r="H34" i="48"/>
  <c r="G6" i="48" l="1"/>
  <c r="V6" i="39"/>
  <c r="G110" i="48"/>
  <c r="V110" i="39"/>
  <c r="V115" i="39"/>
  <c r="G115" i="48"/>
  <c r="G34" i="48"/>
  <c r="V34" i="39"/>
  <c r="G22" i="48"/>
  <c r="V22" i="39"/>
  <c r="V20" i="39"/>
  <c r="G20" i="48"/>
  <c r="H115" i="1" l="1"/>
  <c r="H6" i="1"/>
  <c r="G115" i="1" l="1"/>
  <c r="J115" i="39"/>
  <c r="G6" i="1"/>
  <c r="J6" i="39"/>
  <c r="I6" i="39" l="1"/>
  <c r="H115" i="39"/>
  <c r="I115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120" i="1" l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I116" i="39" l="1"/>
  <c r="I86" i="39"/>
  <c r="H101" i="39"/>
  <c r="I114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49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I138" i="39" l="1"/>
  <c r="H32" i="39"/>
  <c r="I134" i="39"/>
  <c r="H44" i="39"/>
  <c r="I110" i="39"/>
  <c r="I131" i="39"/>
  <c r="I97" i="39"/>
  <c r="H21" i="48" l="1"/>
  <c r="G21" i="48" s="1"/>
  <c r="H38" i="48"/>
  <c r="H96" i="48"/>
  <c r="G96" i="48" s="1"/>
  <c r="H37" i="48"/>
  <c r="H46" i="48"/>
  <c r="H117" i="48"/>
  <c r="G117" i="48" s="1"/>
  <c r="H109" i="48"/>
  <c r="H95" i="48"/>
  <c r="H104" i="48"/>
  <c r="G104" i="48" s="1"/>
  <c r="H47" i="48"/>
  <c r="H33" i="48"/>
  <c r="V47" i="39" l="1"/>
  <c r="G47" i="48"/>
  <c r="V95" i="39"/>
  <c r="U95" i="39" s="1"/>
  <c r="G95" i="48"/>
  <c r="V46" i="39"/>
  <c r="G46" i="48"/>
  <c r="V33" i="39"/>
  <c r="U33" i="39" s="1"/>
  <c r="G33" i="48"/>
  <c r="V109" i="39"/>
  <c r="U109" i="39" s="1"/>
  <c r="G109" i="48"/>
  <c r="V37" i="39"/>
  <c r="U37" i="39" s="1"/>
  <c r="G37" i="48"/>
  <c r="V38" i="39"/>
  <c r="U38" i="39" s="1"/>
  <c r="G38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U47" i="39"/>
  <c r="H24" i="1"/>
  <c r="H17" i="1"/>
  <c r="H40" i="1"/>
  <c r="H109" i="1"/>
  <c r="H95" i="1"/>
  <c r="H47" i="1"/>
  <c r="G47" i="1" s="1"/>
  <c r="H27" i="1"/>
  <c r="H33" i="1"/>
  <c r="H74" i="1"/>
  <c r="H16" i="1"/>
  <c r="G16" i="1" s="1"/>
  <c r="H113" i="1"/>
  <c r="H38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95" i="39"/>
  <c r="G95" i="1"/>
  <c r="J27" i="39"/>
  <c r="G27" i="1"/>
  <c r="J109" i="39"/>
  <c r="G109" i="1"/>
  <c r="J113" i="39"/>
  <c r="G113" i="1"/>
  <c r="J74" i="39"/>
  <c r="I74" i="39" s="1"/>
  <c r="G74" i="1"/>
  <c r="J33" i="39"/>
  <c r="G33" i="1"/>
  <c r="J16" i="39"/>
  <c r="J47" i="39"/>
  <c r="H47" i="39" l="1"/>
  <c r="I47" i="39"/>
  <c r="I33" i="39"/>
  <c r="I113" i="39"/>
  <c r="I109" i="39"/>
  <c r="H28" i="39"/>
  <c r="I27" i="39"/>
  <c r="I95" i="39"/>
  <c r="H16" i="39"/>
  <c r="I16" i="39"/>
  <c r="H35" i="1" l="1"/>
  <c r="H61" i="1"/>
  <c r="G61" i="1" s="1"/>
  <c r="H57" i="1"/>
  <c r="G57" i="1" s="1"/>
  <c r="H69" i="1"/>
  <c r="G69" i="1" s="1"/>
  <c r="J35" i="39" l="1"/>
  <c r="G35" i="1"/>
  <c r="J57" i="39"/>
  <c r="J61" i="39"/>
  <c r="H61" i="39" s="1"/>
  <c r="J69" i="39"/>
  <c r="I35" i="39" l="1"/>
  <c r="I69" i="39"/>
  <c r="H69" i="39"/>
  <c r="I57" i="39"/>
  <c r="H57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86" i="48"/>
  <c r="H54" i="48"/>
  <c r="H61" i="48"/>
  <c r="H103" i="48"/>
  <c r="H25" i="48"/>
  <c r="H64" i="48"/>
  <c r="H70" i="48"/>
  <c r="H36" i="48"/>
  <c r="V113" i="39" l="1"/>
  <c r="U113" i="39" s="1"/>
  <c r="G113" i="48"/>
  <c r="V64" i="39"/>
  <c r="G64" i="48"/>
  <c r="V50" i="39"/>
  <c r="U50" i="39" s="1"/>
  <c r="G50" i="48"/>
  <c r="V86" i="39"/>
  <c r="U86" i="39" s="1"/>
  <c r="G86" i="48"/>
  <c r="G16" i="48"/>
  <c r="V16" i="39"/>
  <c r="V54" i="39"/>
  <c r="U54" i="39" s="1"/>
  <c r="G54" i="48"/>
  <c r="V70" i="39"/>
  <c r="U70" i="39" s="1"/>
  <c r="G70" i="48"/>
  <c r="G103" i="48"/>
  <c r="V103" i="39"/>
  <c r="G25" i="48"/>
  <c r="V25" i="39"/>
  <c r="G36" i="48"/>
  <c r="V36" i="39"/>
  <c r="V101" i="39"/>
  <c r="U101" i="39" s="1"/>
  <c r="G101" i="48"/>
  <c r="G61" i="48"/>
  <c r="V61" i="39"/>
  <c r="U36" i="39" l="1"/>
  <c r="T103" i="39"/>
  <c r="U103" i="39"/>
  <c r="U25" i="39"/>
  <c r="T25" i="39"/>
  <c r="T111" i="39"/>
  <c r="U16" i="39"/>
  <c r="T16" i="39"/>
  <c r="T61" i="39"/>
  <c r="U61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H63" i="48"/>
  <c r="G63" i="48" s="1"/>
  <c r="H53" i="48"/>
  <c r="V53" i="39" l="1"/>
  <c r="G53" i="48"/>
  <c r="V56" i="39"/>
  <c r="V71" i="39"/>
  <c r="V63" i="39"/>
  <c r="V72" i="39"/>
  <c r="V32" i="39"/>
  <c r="U63" i="39" l="1"/>
  <c r="T63" i="39"/>
  <c r="T71" i="39"/>
  <c r="U71" i="39"/>
  <c r="T32" i="39"/>
  <c r="U32" i="39"/>
  <c r="T56" i="39"/>
  <c r="U56" i="39"/>
  <c r="T72" i="39"/>
  <c r="U72" i="39"/>
  <c r="U53" i="39"/>
  <c r="H56" i="1" l="1"/>
  <c r="H50" i="1"/>
  <c r="H63" i="1"/>
  <c r="H32" i="1"/>
  <c r="H71" i="1"/>
  <c r="J32" i="39" l="1"/>
  <c r="G32" i="1"/>
  <c r="G63" i="1"/>
  <c r="J63" i="39"/>
  <c r="G50" i="1"/>
  <c r="J50" i="39"/>
  <c r="G56" i="1"/>
  <c r="J56" i="39"/>
  <c r="G71" i="1"/>
  <c r="J71" i="39"/>
  <c r="I56" i="39" l="1"/>
  <c r="H56" i="39"/>
  <c r="H71" i="39"/>
  <c r="I71" i="39"/>
  <c r="I50" i="39"/>
  <c r="H63" i="39"/>
  <c r="I63" i="39"/>
  <c r="I32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57" i="48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11" i="48"/>
  <c r="H41" i="48"/>
  <c r="H92" i="48"/>
  <c r="G92" i="48" s="1"/>
  <c r="H123" i="48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57" i="39"/>
  <c r="U57" i="39" s="1"/>
  <c r="G57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11" i="39"/>
  <c r="U11" i="39" s="1"/>
  <c r="G1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Y10" i="36" l="1"/>
  <c r="Y9" i="36"/>
  <c r="U19" i="39"/>
  <c r="U122" i="39"/>
  <c r="T122" i="39"/>
  <c r="T79" i="39"/>
  <c r="U79" i="39"/>
  <c r="Y13" i="36"/>
  <c r="U60" i="39"/>
  <c r="X13" i="36" s="1"/>
  <c r="T5" i="39"/>
  <c r="U5" i="39"/>
  <c r="T51" i="39"/>
  <c r="U51" i="39"/>
  <c r="Y11" i="36"/>
  <c r="U92" i="39"/>
  <c r="T92" i="39"/>
  <c r="Y12" i="36"/>
  <c r="U45" i="39"/>
  <c r="X12" i="36" s="1"/>
  <c r="Y8" i="36"/>
  <c r="U88" i="39"/>
  <c r="X8" i="36" s="1"/>
  <c r="U105" i="39"/>
  <c r="X9" i="36" l="1"/>
  <c r="H58" i="1" l="1"/>
  <c r="H121" i="1"/>
  <c r="H102" i="1"/>
  <c r="H101" i="1"/>
  <c r="H87" i="1"/>
  <c r="H92" i="1"/>
  <c r="G92" i="1" s="1"/>
  <c r="H45" i="1"/>
  <c r="G45" i="1" s="1"/>
  <c r="H66" i="1"/>
  <c r="H119" i="1"/>
  <c r="H89" i="1"/>
  <c r="H28" i="1"/>
  <c r="H22" i="1"/>
  <c r="H132" i="1"/>
  <c r="H59" i="1"/>
  <c r="H90" i="1"/>
  <c r="H81" i="1"/>
  <c r="J90" i="39" l="1"/>
  <c r="G90" i="1"/>
  <c r="J89" i="39"/>
  <c r="I89" i="39" s="1"/>
  <c r="G89" i="1"/>
  <c r="J87" i="39"/>
  <c r="G87" i="1"/>
  <c r="J132" i="39"/>
  <c r="I132" i="39" s="1"/>
  <c r="G132" i="1"/>
  <c r="J101" i="39"/>
  <c r="I101" i="39" s="1"/>
  <c r="G101" i="1"/>
  <c r="J81" i="39"/>
  <c r="G81" i="1"/>
  <c r="J22" i="39"/>
  <c r="I22" i="39" s="1"/>
  <c r="G22" i="1"/>
  <c r="J119" i="39"/>
  <c r="G119" i="1"/>
  <c r="J66" i="39"/>
  <c r="G66" i="1"/>
  <c r="J102" i="39"/>
  <c r="G102" i="1"/>
  <c r="J121" i="39"/>
  <c r="I121" i="39" s="1"/>
  <c r="G121" i="1"/>
  <c r="J59" i="39"/>
  <c r="G59" i="1"/>
  <c r="J28" i="39"/>
  <c r="I28" i="39" s="1"/>
  <c r="G28" i="1"/>
  <c r="J58" i="39"/>
  <c r="I58" i="39" s="1"/>
  <c r="G58" i="1"/>
  <c r="J45" i="39"/>
  <c r="J92" i="39"/>
  <c r="R13" i="36" l="1"/>
  <c r="I119" i="39"/>
  <c r="Q13" i="36" s="1"/>
  <c r="R12" i="36"/>
  <c r="I59" i="39"/>
  <c r="Q12" i="36" s="1"/>
  <c r="I87" i="39"/>
  <c r="R9" i="36"/>
  <c r="I66" i="39"/>
  <c r="Q9" i="36" s="1"/>
  <c r="R10" i="36"/>
  <c r="H124" i="39"/>
  <c r="I92" i="39"/>
  <c r="H92" i="39"/>
  <c r="H45" i="39"/>
  <c r="I45" i="39"/>
  <c r="R11" i="36"/>
  <c r="I81" i="39"/>
  <c r="Q11" i="36" s="1"/>
  <c r="I102" i="39"/>
  <c r="R8" i="36"/>
  <c r="I90" i="39"/>
  <c r="Q8" i="36" s="1"/>
  <c r="H78" i="1" l="1"/>
  <c r="H13" i="1"/>
  <c r="G13" i="1" s="1"/>
  <c r="H41" i="1"/>
  <c r="H29" i="1"/>
  <c r="H124" i="1"/>
  <c r="H30" i="1"/>
  <c r="G30" i="1" s="1"/>
  <c r="J29" i="39" l="1"/>
  <c r="G29" i="1"/>
  <c r="J78" i="39"/>
  <c r="G78" i="1"/>
  <c r="H3" i="40"/>
  <c r="J13" i="39"/>
  <c r="J30" i="39"/>
  <c r="H2" i="40"/>
  <c r="G124" i="1"/>
  <c r="J124" i="39"/>
  <c r="G41" i="1"/>
  <c r="B3" i="36" s="1"/>
  <c r="J41" i="39"/>
  <c r="H4" i="40"/>
  <c r="R2" i="36" l="1"/>
  <c r="H30" i="39"/>
  <c r="G2" i="40" s="1"/>
  <c r="I30" i="39"/>
  <c r="R7" i="36"/>
  <c r="I78" i="39"/>
  <c r="Q7" i="36" s="1"/>
  <c r="R4" i="36"/>
  <c r="H41" i="39"/>
  <c r="G4" i="40" s="1"/>
  <c r="I41" i="39"/>
  <c r="Q4" i="36" s="1"/>
  <c r="R3" i="36"/>
  <c r="H13" i="39"/>
  <c r="G3" i="40" s="1"/>
  <c r="I13" i="39"/>
  <c r="R6" i="36"/>
  <c r="I124" i="39"/>
  <c r="Q6" i="36" s="1"/>
  <c r="R5" i="36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Q10" i="36" l="1"/>
  <c r="Q2" i="36"/>
  <c r="Q5" i="36"/>
  <c r="Q3" i="36"/>
  <c r="H3" i="36"/>
  <c r="G29" i="48"/>
  <c r="E3" i="36" s="1"/>
  <c r="V29" i="39"/>
  <c r="H5" i="40"/>
  <c r="V85" i="39"/>
  <c r="H10" i="40"/>
  <c r="H7" i="40"/>
  <c r="V13" i="39"/>
  <c r="V124" i="39"/>
  <c r="H8" i="40"/>
  <c r="V77" i="39"/>
  <c r="H9" i="40"/>
  <c r="V40" i="39"/>
  <c r="T40" i="39" s="1"/>
  <c r="G6" i="40" s="1"/>
  <c r="H6" i="40"/>
  <c r="Y6" i="36" l="1"/>
  <c r="T77" i="39"/>
  <c r="G9" i="40" s="1"/>
  <c r="U77" i="39"/>
  <c r="X6" i="36" s="1"/>
  <c r="Y5" i="36"/>
  <c r="T124" i="39"/>
  <c r="G8" i="40" s="1"/>
  <c r="U124" i="39"/>
  <c r="X5" i="36" s="1"/>
  <c r="Y4" i="36"/>
  <c r="T13" i="39"/>
  <c r="G7" i="40" s="1"/>
  <c r="U13" i="39"/>
  <c r="C28" i="36"/>
  <c r="K28" i="36"/>
  <c r="M28" i="36"/>
  <c r="L28" i="36"/>
  <c r="G28" i="36"/>
  <c r="J28" i="36"/>
  <c r="B28" i="36"/>
  <c r="D28" i="36"/>
  <c r="H28" i="36"/>
  <c r="F28" i="36"/>
  <c r="I28" i="36"/>
  <c r="E28" i="36"/>
  <c r="Y7" i="36"/>
  <c r="T85" i="39"/>
  <c r="G10" i="40" s="1"/>
  <c r="U85" i="39"/>
  <c r="X7" i="36" s="1"/>
  <c r="Y2" i="36"/>
  <c r="U29" i="39"/>
  <c r="X2" i="36" s="1"/>
  <c r="O28" i="36" s="1"/>
  <c r="T29" i="39"/>
  <c r="G5" i="40" s="1"/>
  <c r="U40" i="39"/>
  <c r="Y3" i="36"/>
  <c r="J3" i="36"/>
  <c r="X11" i="36" l="1"/>
  <c r="X4" i="36"/>
  <c r="K3" i="36"/>
  <c r="X10" i="36"/>
  <c r="X3" i="36"/>
  <c r="P28" i="36" l="1"/>
  <c r="Q28" i="36"/>
  <c r="S28" i="36"/>
  <c r="R28" i="36"/>
  <c r="W28" i="36"/>
  <c r="U28" i="36"/>
  <c r="Y28" i="36"/>
  <c r="X28" i="36"/>
  <c r="V28" i="36"/>
  <c r="Z28" i="36"/>
  <c r="T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<sst xmlns="http://schemas.openxmlformats.org/spreadsheetml/2006/main" count="5296" uniqueCount="1288">
  <si>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</si>
  <si>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</si>
  <si>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</si>
  <si>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</si>
  <si>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</si>
  <si>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</si>
  <si>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</si>
  <si>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</si>
  <si>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</si>
  <si>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</si>
  <si>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</si>
  <si>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</si>
  <si>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</si>
  <si>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</si>
  <si>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</si>
  <si>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</si>
  <si>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</si>
  <si>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</si>
  <si>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</si>
  <si>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</si>
  <si>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</si>
  <si>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</si>
  <si>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</si>
  <si>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0.22%</t>
  </si>
  <si>
    <t/>
  </si>
  <si>
    <t>Aaron Rai</t>
  </si>
  <si>
    <t>Aaron Wise</t>
  </si>
  <si>
    <t>0.02%</t>
  </si>
  <si>
    <t>Adam Schenk</t>
  </si>
  <si>
    <t>0.09%</t>
  </si>
  <si>
    <t>Adam Scott</t>
  </si>
  <si>
    <t>Adam Svensson</t>
  </si>
  <si>
    <t>0.13%</t>
  </si>
  <si>
    <t>Adrien Dumont de Chassart</t>
  </si>
  <si>
    <t>0.52%</t>
  </si>
  <si>
    <t>Adrien Saddier</t>
  </si>
  <si>
    <t>0.21%</t>
  </si>
  <si>
    <t>Aldrich Potgieter</t>
  </si>
  <si>
    <t>Alejandro Tosti</t>
  </si>
  <si>
    <t>0.04%</t>
  </si>
  <si>
    <t>Alex Smalley</t>
  </si>
  <si>
    <t>0.92%</t>
  </si>
  <si>
    <t>Austin Eckroat</t>
  </si>
  <si>
    <t>Beau Hossler</t>
  </si>
  <si>
    <t>0.23%</t>
  </si>
  <si>
    <t>Ben Griffin</t>
  </si>
  <si>
    <t>Billy Horschel</t>
  </si>
  <si>
    <t>0.48%</t>
  </si>
  <si>
    <t>Brian Campbell</t>
  </si>
  <si>
    <t>0.10%</t>
  </si>
  <si>
    <t>Brice Garnett</t>
  </si>
  <si>
    <t>Bronson Burgoon</t>
  </si>
  <si>
    <t>Brooks Koepka</t>
  </si>
  <si>
    <t>Bud Cauley</t>
  </si>
  <si>
    <t>Casey Russell</t>
  </si>
  <si>
    <t>0.00%</t>
  </si>
  <si>
    <t>Chad Ramey</t>
  </si>
  <si>
    <t>0.47%</t>
  </si>
  <si>
    <t>Chandler Blanchet</t>
  </si>
  <si>
    <t>0.44%</t>
  </si>
  <si>
    <t>Chandler Phillips</t>
  </si>
  <si>
    <t>Charley Hoffman</t>
  </si>
  <si>
    <t>Chris Gotterup</t>
  </si>
  <si>
    <t>Chris Kirk</t>
  </si>
  <si>
    <t>Christiaan Bezuidenhout</t>
  </si>
  <si>
    <t>Christo Lamprecht</t>
  </si>
  <si>
    <t>0.06%</t>
  </si>
  <si>
    <t>Cole Hammer</t>
  </si>
  <si>
    <t>Daniel Brown (Oct1994)</t>
  </si>
  <si>
    <t>0.40%</t>
  </si>
  <si>
    <t>Danny Walker</t>
  </si>
  <si>
    <t>0.15%</t>
  </si>
  <si>
    <t>Danny Willett</t>
  </si>
  <si>
    <t>David Ford</t>
  </si>
  <si>
    <t>0.33%</t>
  </si>
  <si>
    <t>David Lipsky</t>
  </si>
  <si>
    <t>Davis Chatfield</t>
  </si>
  <si>
    <t>Davis Riley</t>
  </si>
  <si>
    <t>Davis Thompson</t>
  </si>
  <si>
    <t>Denny McCarthy</t>
  </si>
  <si>
    <t>0.97%</t>
  </si>
  <si>
    <t>Dylan Wu</t>
  </si>
  <si>
    <t>Emiliano Grillo</t>
  </si>
  <si>
    <t>Eric Cole</t>
  </si>
  <si>
    <t>0.68%</t>
  </si>
  <si>
    <t>Erik Van Rooyen</t>
  </si>
  <si>
    <t>0.07%</t>
  </si>
  <si>
    <t>Garrick Higgo</t>
  </si>
  <si>
    <t>0.28%</t>
  </si>
  <si>
    <t>Gary Woodland</t>
  </si>
  <si>
    <t>Gordon Sargent</t>
  </si>
  <si>
    <t>Hank Lebioda</t>
  </si>
  <si>
    <t>0.19%</t>
  </si>
  <si>
    <t>Haotong Li</t>
  </si>
  <si>
    <t>Harris English</t>
  </si>
  <si>
    <t>Harry Hall</t>
  </si>
  <si>
    <t>Isaiah Salinda</t>
  </si>
  <si>
    <t>0.20%</t>
  </si>
  <si>
    <t>J.T. Poston</t>
  </si>
  <si>
    <t>Jake Knapp</t>
  </si>
  <si>
    <t>Jason Day</t>
  </si>
  <si>
    <t>Jeffrey Kang</t>
  </si>
  <si>
    <t>Jesper Svensson</t>
  </si>
  <si>
    <t>Jhonattan Vegas</t>
  </si>
  <si>
    <t>Jimmy Stanger</t>
  </si>
  <si>
    <t>Joe Highsmith</t>
  </si>
  <si>
    <t>John Parry</t>
  </si>
  <si>
    <t>0.58%</t>
  </si>
  <si>
    <t>John VanDerLaan</t>
  </si>
  <si>
    <t>Johnny Keefer</t>
  </si>
  <si>
    <t>Jordan Smith</t>
  </si>
  <si>
    <t>1.29%</t>
  </si>
  <si>
    <t>Karl Vilips</t>
  </si>
  <si>
    <t>0.12%</t>
  </si>
  <si>
    <t>Keith Mitchell</t>
  </si>
  <si>
    <t>Kensei Hirata</t>
  </si>
  <si>
    <t>Kevin Roy</t>
  </si>
  <si>
    <t>0.50%</t>
  </si>
  <si>
    <t>Kevin Yu</t>
  </si>
  <si>
    <t>Kristoffer Reitan</t>
  </si>
  <si>
    <t>Kurt Kitayama</t>
  </si>
  <si>
    <t>Kyoung-Hoon Lee</t>
  </si>
  <si>
    <t>0.01%</t>
  </si>
  <si>
    <t>Lee Hodges</t>
  </si>
  <si>
    <t>0.62%</t>
  </si>
  <si>
    <t>Lucas Glover</t>
  </si>
  <si>
    <t>0.42%</t>
  </si>
  <si>
    <t>Luke Clanton</t>
  </si>
  <si>
    <t>0.17%</t>
  </si>
  <si>
    <t>Mac Meissner</t>
  </si>
  <si>
    <t>0.57%</t>
  </si>
  <si>
    <t>Mackenzie Hughes</t>
  </si>
  <si>
    <t>Marcelo Rozo</t>
  </si>
  <si>
    <t>Marco Penge</t>
  </si>
  <si>
    <t>Mark Hubbard</t>
  </si>
  <si>
    <t>Mason Howell</t>
  </si>
  <si>
    <t>Matt Wallace</t>
  </si>
  <si>
    <t>Matthieu Pavon</t>
  </si>
  <si>
    <t>Matti Schmid</t>
  </si>
  <si>
    <t>0.67%</t>
  </si>
  <si>
    <t>Max Greyserman</t>
  </si>
  <si>
    <t>0.75%</t>
  </si>
  <si>
    <t>Max McGreevy</t>
  </si>
  <si>
    <t>Michael Brennan</t>
  </si>
  <si>
    <t>Michael Thorbjornsen</t>
  </si>
  <si>
    <t>Min Woo Lee</t>
  </si>
  <si>
    <t>Neal Shipley</t>
  </si>
  <si>
    <t>0.16%</t>
  </si>
  <si>
    <t>Nick Dunlap</t>
  </si>
  <si>
    <t>Nico Echavarria</t>
  </si>
  <si>
    <t>Nicolai Hojgaard</t>
  </si>
  <si>
    <t>Patrick Fishburn</t>
  </si>
  <si>
    <t>0.24%</t>
  </si>
  <si>
    <t>Patrick Rodgers</t>
  </si>
  <si>
    <t>Patton Kizzire</t>
  </si>
  <si>
    <t>Paul Waring</t>
  </si>
  <si>
    <t>Peter Malnati</t>
  </si>
  <si>
    <t>Pierceson Coody</t>
  </si>
  <si>
    <t>Pontus Nyholm</t>
  </si>
  <si>
    <t>Rafael Campos</t>
  </si>
  <si>
    <t>Rasmus Hojgaard</t>
  </si>
  <si>
    <t>Rasmus Neergaard-Petersen</t>
  </si>
  <si>
    <t>0.54%</t>
  </si>
  <si>
    <t>Rickie Fowler</t>
  </si>
  <si>
    <t>Ricky Castillo</t>
  </si>
  <si>
    <t>0.87%</t>
  </si>
  <si>
    <t>Rico Hoey</t>
  </si>
  <si>
    <t>0.65%</t>
  </si>
  <si>
    <t>Ryan Fox</t>
  </si>
  <si>
    <t>Ryan Gerard</t>
  </si>
  <si>
    <t>Sahith Theegala</t>
  </si>
  <si>
    <t>Sam Burns</t>
  </si>
  <si>
    <t>Sam Stevens</t>
  </si>
  <si>
    <t>Scottie Scheffler</t>
  </si>
  <si>
    <t>Seonghyeon Kim</t>
  </si>
  <si>
    <t>Shane Lowry</t>
  </si>
  <si>
    <t>Stephan Jaeger</t>
  </si>
  <si>
    <t>Steven Fisk</t>
  </si>
  <si>
    <t>Sudarshan Yellamaraju</t>
  </si>
  <si>
    <t>0.51%</t>
  </si>
  <si>
    <t>Sungjae Im</t>
  </si>
  <si>
    <t>Takumi Kanaya</t>
  </si>
  <si>
    <t>0.45%</t>
  </si>
  <si>
    <t>Taylor Pendrith</t>
  </si>
  <si>
    <t>1.24%</t>
  </si>
  <si>
    <t>Thorbjorn Olesen</t>
  </si>
  <si>
    <t>Tom Hoge</t>
  </si>
  <si>
    <t>Tom Kim</t>
  </si>
  <si>
    <t>Tony Finau</t>
  </si>
  <si>
    <t>Trey Mullinax</t>
  </si>
  <si>
    <t>Vince Whaley</t>
  </si>
  <si>
    <t>Will Zalatoris</t>
  </si>
  <si>
    <t>0.53%</t>
  </si>
  <si>
    <t>William Mouw</t>
  </si>
  <si>
    <t>Wyndham Clark</t>
  </si>
  <si>
    <t>Zach Bauchou</t>
  </si>
  <si>
    <t>0.29%</t>
  </si>
  <si>
    <t>Zecheng Dou</t>
  </si>
  <si>
    <t>1.06%</t>
  </si>
  <si>
    <t>2.20%</t>
  </si>
  <si>
    <t>0.05%</t>
  </si>
  <si>
    <t>0.86%</t>
  </si>
  <si>
    <t>Andrew Putnam</t>
  </si>
  <si>
    <t>0.30%</t>
  </si>
  <si>
    <t>0.25%</t>
  </si>
  <si>
    <t>1.90%</t>
  </si>
  <si>
    <t>1.71%</t>
  </si>
  <si>
    <t>1.92%</t>
  </si>
  <si>
    <t>0.80%</t>
  </si>
  <si>
    <t>1.19%</t>
  </si>
  <si>
    <t>0.35%</t>
  </si>
  <si>
    <t>1.17%</t>
  </si>
  <si>
    <t>0.96%</t>
  </si>
  <si>
    <t>Doug Ghim</t>
  </si>
  <si>
    <t>0.49%</t>
  </si>
  <si>
    <t>2.24%</t>
  </si>
  <si>
    <t>1.39%</t>
  </si>
  <si>
    <t>0.79%</t>
  </si>
  <si>
    <t>Jackson Suber</t>
  </si>
  <si>
    <t>2.76%</t>
  </si>
  <si>
    <t>1.46%</t>
  </si>
  <si>
    <t>0.46%</t>
  </si>
  <si>
    <t>0.39%</t>
  </si>
  <si>
    <t>Kris Ventura</t>
  </si>
  <si>
    <t>0.43%</t>
  </si>
  <si>
    <t>1.94%</t>
  </si>
  <si>
    <t>0.18%</t>
  </si>
  <si>
    <t>0.27%</t>
  </si>
  <si>
    <t>0.64%</t>
  </si>
  <si>
    <t>0.74%</t>
  </si>
  <si>
    <t>1.33%</t>
  </si>
  <si>
    <t>3.05%</t>
  </si>
  <si>
    <t>1.81%</t>
  </si>
  <si>
    <t>1.10%</t>
  </si>
  <si>
    <t>2.91%</t>
  </si>
  <si>
    <t>0.66%</t>
  </si>
  <si>
    <t>1.48%</t>
  </si>
  <si>
    <t>1.05%</t>
  </si>
  <si>
    <t>2.89%</t>
  </si>
  <si>
    <t>Sam Ryder</t>
  </si>
  <si>
    <t>15.37%</t>
  </si>
  <si>
    <t>2.04%</t>
  </si>
  <si>
    <t>0.37%</t>
  </si>
  <si>
    <t>1.26%</t>
  </si>
  <si>
    <t>0.88%</t>
  </si>
  <si>
    <t>0.84%</t>
  </si>
  <si>
    <t>0.31%</t>
  </si>
  <si>
    <t>TT Win</t>
  </si>
  <si>
    <t>0.98%</t>
  </si>
  <si>
    <t>1.51%</t>
  </si>
  <si>
    <t>0.69%</t>
  </si>
  <si>
    <t>0.93%</t>
  </si>
  <si>
    <t>0.55%</t>
  </si>
  <si>
    <t>0.36%</t>
  </si>
  <si>
    <t>0.41%</t>
  </si>
  <si>
    <t>1.28%</t>
  </si>
  <si>
    <t>0.03%</t>
  </si>
  <si>
    <t>0.77%</t>
  </si>
  <si>
    <t>0.70%</t>
  </si>
  <si>
    <t>1.52%</t>
  </si>
  <si>
    <t>1.13%</t>
  </si>
  <si>
    <t>0.26%</t>
  </si>
  <si>
    <t>1.07%</t>
  </si>
  <si>
    <t>1.00%</t>
  </si>
  <si>
    <t>0.34%</t>
  </si>
  <si>
    <t>0.59%</t>
  </si>
  <si>
    <t>1.50%</t>
  </si>
  <si>
    <t>0.91%</t>
  </si>
  <si>
    <t>1.69%</t>
  </si>
  <si>
    <t>0.78%</t>
  </si>
  <si>
    <t>1.31%</t>
  </si>
  <si>
    <t>1.20%</t>
  </si>
  <si>
    <t>0.83%</t>
  </si>
  <si>
    <t>Matt Kuchar</t>
  </si>
  <si>
    <t>0.81%</t>
  </si>
  <si>
    <t>0.90%</t>
  </si>
  <si>
    <t>0.76%</t>
  </si>
  <si>
    <t>1.15%</t>
  </si>
  <si>
    <t>1.70%</t>
  </si>
  <si>
    <t>1.43%</t>
  </si>
  <si>
    <t>1.09%</t>
  </si>
  <si>
    <t>0.38%</t>
  </si>
  <si>
    <t>1.89%</t>
  </si>
  <si>
    <t>1.08%</t>
  </si>
  <si>
    <t>1.30%</t>
  </si>
  <si>
    <t>Seamus Power</t>
  </si>
  <si>
    <t>0.63%</t>
  </si>
  <si>
    <t>0.73%</t>
  </si>
  <si>
    <t>1.12%</t>
  </si>
  <si>
    <t>0.89%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</si>
  <si>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</si>
  <si>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</si>
  <si>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</si>
  <si>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</si>
  <si>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</si>
  <si>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</si>
  <si>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</si>
  <si>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</si>
  <si>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</si>
  <si>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</si>
  <si>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</si>
  <si>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</si>
  <si>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</si>
  <si>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</si>
  <si>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</si>
  <si>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</si>
  <si>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</si>
  <si>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</si>
  <si>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</si>
  <si>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</si>
  <si>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</si>
  <si>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</si>
  <si>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</si>
  <si>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</si>
  <si>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</si>
  <si>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</si>
  <si>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</si>
  <si>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</si>
  <si>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</si>
  <si>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</si>
  <si>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</si>
  <si>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</si>
  <si>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</si>
  <si>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</si>
  <si>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</si>
  <si>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</si>
  <si>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</si>
  <si>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</si>
  <si>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</si>
  <si>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</si>
  <si>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</si>
  <si>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</si>
  <si>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</si>
  <si>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</si>
  <si>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</si>
  <si>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</si>
  <si>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</si>
  <si>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</si>
  <si>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</si>
  <si>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</si>
  <si>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</si>
  <si>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</si>
  <si>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</si>
  <si>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</si>
  <si>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</si>
  <si>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</si>
  <si>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</si>
  <si>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</si>
  <si>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</si>
  <si>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</si>
  <si>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</si>
  <si>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</si>
  <si>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</si>
  <si>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</si>
  <si>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</si>
  <si>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</si>
  <si>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</si>
  <si>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</si>
  <si>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</si>
  <si>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</si>
  <si>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</si>
  <si>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</si>
  <si>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</si>
  <si>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</si>
  <si>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</si>
  <si>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</si>
  <si>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</si>
  <si>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</si>
  <si>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</si>
  <si>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</si>
  <si>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</si>
  <si>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</si>
  <si>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</si>
  <si>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</si>
  <si>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</si>
  <si>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</si>
  <si>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</si>
  <si>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</si>
  <si>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</si>
  <si>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</si>
  <si>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</si>
  <si>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</si>
  <si>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</si>
  <si>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</si>
  <si>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</si>
  <si>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</si>
  <si>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</si>
  <si>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</si>
  <si>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</si>
  <si>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</si>
  <si>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</si>
  <si>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</si>
  <si>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</si>
  <si>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</si>
  <si>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</si>
  <si>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</si>
  <si>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</si>
  <si>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</si>
  <si>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</si>
  <si>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</si>
  <si>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</si>
  <si>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</si>
  <si>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</si>
  <si>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</si>
  <si>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</si>
  <si>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</si>
  <si>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</si>
  <si>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</si>
  <si>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</si>
  <si>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</si>
  <si>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</si>
  <si>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</si>
  <si>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</si>
  <si>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</si>
  <si>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</si>
  <si>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</si>
  <si>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</si>
  <si>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</si>
  <si>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</si>
  <si>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</si>
  <si>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</si>
  <si>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</si>
  <si>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</si>
  <si>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</si>
  <si>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</si>
  <si>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</si>
  <si>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</si>
  <si>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</si>
  <si>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</si>
  <si>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</si>
  <si>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</si>
  <si>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</si>
  <si>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</si>
  <si>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</si>
  <si>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</si>
  <si>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</si>
  <si>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</si>
  <si>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</si>
  <si>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</si>
  <si>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</si>
  <si>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</si>
  <si>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</si>
  <si>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</si>
  <si>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</si>
  <si>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</si>
  <si>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</si>
  <si>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</si>
  <si>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</si>
  <si>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</si>
  <si>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</si>
  <si>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</si>
  <si>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</si>
  <si>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</si>
  <si>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</si>
  <si>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</si>
  <si>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</si>
  <si>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</si>
  <si>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</si>
  <si>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</si>
  <si>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</si>
  <si>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</si>
  <si>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</si>
  <si>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</si>
  <si>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</si>
  <si>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</si>
  <si>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</si>
  <si>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</si>
  <si>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</si>
  <si>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</si>
  <si>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</si>
  <si>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</si>
  <si>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</si>
  <si>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</si>
  <si>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</si>
  <si>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</si>
  <si>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</si>
  <si>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</si>
  <si>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</si>
  <si>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</si>
  <si>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</si>
  <si>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</si>
  <si>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</si>
  <si>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</si>
  <si>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</si>
  <si>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</si>
  <si>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</si>
  <si>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</si>
  <si>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</si>
  <si>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</si>
  <si>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</si>
  <si>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</si>
  <si>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</si>
  <si>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</si>
  <si>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</si>
  <si>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</si>
  <si>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</si>
  <si>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</si>
  <si>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</si>
  <si>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</si>
  <si>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</si>
  <si>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</si>
  <si>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</si>
  <si>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</si>
  <si>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</si>
  <si>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</si>
  <si>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</si>
  <si>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</si>
  <si>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</si>
  <si>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</si>
  <si>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</si>
  <si>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</si>
  <si>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</si>
  <si>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</si>
  <si>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</si>
  <si>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</si>
  <si>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</si>
  <si>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</si>
  <si>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</si>
  <si>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</si>
  <si>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</si>
  <si>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</si>
  <si>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</si>
  <si>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</si>
  <si>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</si>
  <si>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</si>
  <si>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</si>
  <si>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</si>
  <si>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</si>
  <si>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</si>
  <si>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</si>
  <si>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</si>
  <si>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</si>
  <si>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</si>
  <si>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</si>
  <si>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</si>
  <si>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</si>
  <si>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</si>
  <si>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</si>
  <si>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</si>
  <si>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</si>
  <si>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</si>
  <si>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</si>
  <si>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</si>
  <si>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</si>
  <si>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</si>
  <si>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</si>
  <si>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</si>
  <si>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</si>
  <si>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</si>
  <si>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</si>
  <si>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</si>
  <si>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</si>
  <si>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</si>
  <si>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</si>
  <si>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</si>
  <si>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</si>
  <si>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</si>
  <si>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</si>
  <si>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</si>
  <si>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</si>
  <si>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</si>
  <si>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</si>
  <si>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</si>
  <si>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</si>
  <si>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</si>
  <si>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</si>
  <si>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</si>
  <si>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</si>
  <si>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</si>
  <si>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</si>
  <si>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</si>
  <si>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</si>
  <si>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</si>
  <si>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</si>
  <si>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</si>
  <si>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</si>
  <si>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</si>
  <si>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</si>
  <si>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</si>
  <si>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</si>
  <si>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</si>
  <si>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</si>
  <si>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</si>
  <si>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</si>
  <si>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</si>
  <si>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</si>
  <si>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</si>
  <si>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</si>
  <si>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</si>
  <si>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</si>
  <si>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</si>
  <si>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</si>
  <si>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</si>
  <si>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</si>
  <si>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</si>
  <si>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</si>
  <si>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</si>
  <si>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</si>
  <si>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</si>
  <si>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</si>
  <si>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</si>
  <si>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</si>
  <si>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</si>
  <si>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</si>
  <si>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</si>
  <si>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</si>
  <si>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</si>
  <si>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</si>
  <si>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</si>
  <si>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</si>
  <si>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</si>
  <si>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</si>
  <si>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</si>
  <si>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</si>
  <si>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</si>
  <si>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</si>
  <si>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</si>
  <si>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</si>
  <si>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</si>
  <si>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</si>
  <si>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</si>
  <si>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</si>
  <si>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</si>
  <si>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</si>
  <si>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</si>
  <si>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</si>
  <si>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</si>
  <si>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</si>
  <si>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</si>
  <si>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</si>
  <si>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</si>
  <si>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</si>
  <si>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</si>
  <si>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</si>
  <si>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</si>
  <si>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</si>
  <si>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</si>
  <si>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</si>
  <si>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</si>
  <si>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</si>
  <si>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</si>
  <si>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</si>
  <si>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</si>
  <si>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</si>
  <si>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</si>
  <si>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</si>
  <si>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</si>
  <si>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</si>
  <si>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</si>
  <si>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</si>
  <si>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</si>
  <si>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</si>
  <si>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</si>
  <si>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</si>
  <si>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</si>
  <si>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</si>
  <si>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</si>
  <si>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</si>
  <si>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</si>
  <si>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</si>
  <si>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</si>
  <si>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</si>
  <si>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</si>
  <si>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</si>
  <si>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</si>
  <si>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</si>
  <si>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</si>
  <si>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</si>
  <si>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</si>
  <si>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</si>
  <si>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</si>
  <si>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</si>
  <si>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</si>
  <si>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</si>
  <si>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</si>
  <si>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</si>
  <si>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</si>
  <si>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</si>
  <si>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</si>
  <si>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</si>
  <si>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</si>
  <si>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</si>
  <si>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</si>
  <si>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</si>
  <si>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</si>
  <si>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</si>
  <si>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</si>
  <si>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</si>
  <si>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</si>
  <si>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</si>
  <si>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</si>
  <si>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</si>
  <si>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</si>
  <si>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</si>
  <si>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</si>
  <si>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</si>
  <si>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</si>
  <si>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</si>
  <si>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</si>
  <si>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</si>
  <si>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</si>
  <si>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</si>
  <si>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</si>
  <si>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</si>
  <si>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</si>
  <si>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</si>
  <si>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</si>
  <si>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</si>
  <si>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</si>
  <si>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</si>
  <si>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</si>
  <si>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</si>
  <si>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</si>
  <si>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</si>
  <si>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</si>
  <si>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</si>
  <si>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</si>
  <si>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</si>
  <si>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</si>
  <si>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</si>
  <si>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</si>
  <si>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</si>
  <si>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</si>
  <si>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</si>
  <si>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</si>
  <si>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</si>
  <si>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</si>
  <si>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</si>
  <si>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</si>
  <si>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</si>
  <si>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</si>
  <si>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</si>
  <si>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</si>
  <si>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</si>
  <si>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</si>
  <si>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</si>
  <si>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</si>
  <si>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</si>
  <si>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</si>
  <si>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</si>
  <si>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</si>
  <si>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</si>
  <si>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</si>
  <si>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</si>
  <si>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</si>
  <si>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</si>
  <si>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</si>
  <si>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</si>
  <si>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</si>
  <si>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</si>
  <si>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</si>
  <si>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</si>
  <si>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</si>
  <si>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</si>
  <si>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</si>
  <si>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</si>
  <si>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</si>
  <si>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</si>
  <si>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</si>
  <si>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</si>
  <si>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</si>
  <si>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</si>
  <si>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</si>
  <si>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</si>
  <si>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</si>
  <si>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</si>
  <si>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</si>
  <si>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</si>
  <si>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</si>
  <si>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</si>
  <si>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</si>
  <si>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</si>
  <si>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</si>
  <si>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</si>
  <si>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</si>
  <si>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</si>
  <si>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</si>
  <si>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</si>
  <si>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</si>
  <si>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</si>
  <si>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</si>
  <si>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</si>
  <si>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</si>
  <si>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</si>
  <si>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</si>
  <si>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</si>
  <si>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</si>
  <si>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</si>
  <si>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</si>
  <si>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</si>
  <si>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</si>
  <si>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</si>
  <si>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</si>
  <si>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</si>
  <si>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</si>
  <si>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</si>
  <si>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</si>
  <si>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</si>
  <si>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</si>
  <si>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</si>
  <si>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</si>
  <si>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</si>
  <si>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</si>
  <si>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</si>
  <si>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</si>
  <si>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</si>
  <si>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</si>
  <si>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</si>
  <si>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</si>
  <si>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</si>
  <si>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</si>
  <si>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</si>
  <si>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</si>
  <si>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</si>
  <si>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</si>
  <si>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</si>
  <si>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</si>
  <si>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</si>
  <si>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</si>
  <si>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</si>
  <si>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</si>
  <si>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</si>
  <si>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</si>
  <si>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</si>
  <si>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</si>
  <si>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</si>
  <si>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</si>
  <si>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</si>
  <si>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</si>
  <si>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w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</si>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</sst>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Min Woo Lee</v>
          </cell>
        </row>
        <row r="19">
          <cell r="E19" t="str">
            <v>Chris Gotterup</v>
          </cell>
        </row>
        <row r="20">
          <cell r="E20" t="str">
            <v>Brooks Koepka</v>
          </cell>
        </row>
        <row r="21">
          <cell r="E21" t="str">
            <v>Jake Knapp</v>
          </cell>
        </row>
        <row r="22">
          <cell r="E22" t="str">
            <v>Sam Burns</v>
          </cell>
        </row>
        <row r="23">
          <cell r="E23" t="str">
            <v>Rickie Fowler</v>
          </cell>
        </row>
        <row r="24">
          <cell r="E24" t="str">
            <v>Kurt Kitayama</v>
          </cell>
        </row>
        <row r="25">
          <cell r="E25" t="str">
            <v>Nicolai Hojgaard</v>
          </cell>
        </row>
        <row r="26">
          <cell r="E26" t="str">
            <v>Marco Penge</v>
          </cell>
        </row>
        <row r="27">
          <cell r="E27" t="str">
            <v>Michael Thorbjornsen</v>
          </cell>
        </row>
        <row r="28">
          <cell r="E28" t="str">
            <v>Adam Scott</v>
          </cell>
        </row>
        <row r="29">
          <cell r="E29" t="str">
            <v>Harris English</v>
          </cell>
        </row>
        <row r="30">
          <cell r="E30" t="str">
            <v>Ben Griffin</v>
          </cell>
        </row>
        <row r="31">
          <cell r="E31" t="str">
            <v>Shane Lowry</v>
          </cell>
        </row>
        <row r="32">
          <cell r="E32" t="str">
            <v>Ryan Gerard</v>
          </cell>
        </row>
        <row r="33">
          <cell r="E33" t="str">
            <v>Harry Hall</v>
          </cell>
        </row>
        <row r="34">
          <cell r="E34" t="str">
            <v>Pierceson Coody</v>
          </cell>
        </row>
        <row r="35">
          <cell r="E35" t="str">
            <v>Keith Mitchell</v>
          </cell>
        </row>
        <row r="36">
          <cell r="E36" t="str">
            <v>Sahith Theegala</v>
          </cell>
        </row>
        <row r="37">
          <cell r="E37" t="str">
            <v>Taylor Pendrith</v>
          </cell>
        </row>
        <row r="38">
          <cell r="E38" t="str">
            <v>Wyndham Clark</v>
          </cell>
        </row>
        <row r="39">
          <cell r="E39" t="str">
            <v>Tony Finau</v>
          </cell>
        </row>
        <row r="40">
          <cell r="E40" t="str">
            <v>Jason Day</v>
          </cell>
        </row>
        <row r="41">
          <cell r="E41" t="str">
            <v>Rasmus Hojgaard</v>
          </cell>
        </row>
        <row r="42">
          <cell r="E42" t="str">
            <v>Sam Stevens</v>
          </cell>
        </row>
        <row r="43">
          <cell r="E43" t="str">
            <v>Sungjae Im</v>
          </cell>
        </row>
        <row r="44">
          <cell r="E44" t="str">
            <v>Alex Smalley</v>
          </cell>
        </row>
        <row r="45">
          <cell r="E45" t="str">
            <v>Will Zalatoris</v>
          </cell>
        </row>
        <row r="46">
          <cell r="E46" t="str">
            <v>Patrick Rodgers</v>
          </cell>
        </row>
        <row r="47">
          <cell r="E47" t="str">
            <v>Stephan Jaeger</v>
          </cell>
        </row>
        <row r="48">
          <cell r="E48" t="str">
            <v>Ryan Fox</v>
          </cell>
        </row>
        <row r="49">
          <cell r="E49" t="str">
            <v>Ricky Castillo</v>
          </cell>
        </row>
        <row r="50">
          <cell r="E50" t="str">
            <v>Jordan Smith</v>
          </cell>
        </row>
        <row r="51">
          <cell r="E51" t="str">
            <v>Max Greyserman</v>
          </cell>
        </row>
        <row r="52">
          <cell r="E52" t="str">
            <v>Nico Echavarria</v>
          </cell>
        </row>
        <row r="53">
          <cell r="E53" t="str">
            <v>Davis Thompson</v>
          </cell>
        </row>
        <row r="54">
          <cell r="E54" t="str">
            <v>Aaron Rai</v>
          </cell>
        </row>
        <row r="55">
          <cell r="E55" t="str">
            <v>Gary Woodland</v>
          </cell>
        </row>
        <row r="56">
          <cell r="E56" t="str">
            <v>Thorbjorn Olesen</v>
          </cell>
        </row>
        <row r="57">
          <cell r="E57" t="str">
            <v>Kristoffer Reitan</v>
          </cell>
        </row>
        <row r="58">
          <cell r="E58" t="str">
            <v>Aldrich Potgieter</v>
          </cell>
        </row>
        <row r="59">
          <cell r="E59" t="str">
            <v>Rico Hoey</v>
          </cell>
        </row>
        <row r="60">
          <cell r="E60" t="str">
            <v>Sudarshan Yellamaraju</v>
          </cell>
        </row>
        <row r="61">
          <cell r="E61" t="str">
            <v>Mackenzie Hughes</v>
          </cell>
        </row>
        <row r="62">
          <cell r="E62" t="str">
            <v>Tom Kim</v>
          </cell>
        </row>
        <row r="63">
          <cell r="E63" t="str">
            <v>Matt McCarty</v>
          </cell>
        </row>
        <row r="64">
          <cell r="E64" t="str">
            <v>Haotong Li</v>
          </cell>
        </row>
        <row r="65">
          <cell r="E65" t="str">
            <v>J.T. Poston</v>
          </cell>
        </row>
        <row r="66">
          <cell r="E66" t="str">
            <v>Eric Cole</v>
          </cell>
        </row>
        <row r="67">
          <cell r="E67" t="str">
            <v>Christiaan Bezuidenhout</v>
          </cell>
        </row>
        <row r="68">
          <cell r="E68" t="str">
            <v>William Mouw</v>
          </cell>
        </row>
        <row r="69">
          <cell r="E69" t="str">
            <v>Lee Hodges</v>
          </cell>
        </row>
        <row r="70">
          <cell r="E70" t="str">
            <v>Doug Ghim</v>
          </cell>
        </row>
        <row r="71">
          <cell r="E71" t="str">
            <v>Rasmus Neergaard-Petersen</v>
          </cell>
        </row>
        <row r="72">
          <cell r="E72" t="str">
            <v>Matti Schmid</v>
          </cell>
        </row>
        <row r="73">
          <cell r="E73" t="str">
            <v>Mac Meissner</v>
          </cell>
        </row>
        <row r="74">
          <cell r="E74" t="str">
            <v>Matt Wallace</v>
          </cell>
        </row>
        <row r="75">
          <cell r="E75" t="str">
            <v>Adrien Dumont De Chassart</v>
          </cell>
        </row>
        <row r="76">
          <cell r="E76" t="str">
            <v>Denny McCarthy</v>
          </cell>
        </row>
        <row r="77">
          <cell r="E77" t="str">
            <v>Max McGreevy</v>
          </cell>
        </row>
        <row r="78">
          <cell r="E78" t="str">
            <v>Seamus Power</v>
          </cell>
        </row>
        <row r="79">
          <cell r="E79" t="str">
            <v>Michael Brennan</v>
          </cell>
        </row>
        <row r="80">
          <cell r="E80" t="str">
            <v>John Parry</v>
          </cell>
        </row>
        <row r="81">
          <cell r="E81" t="str">
            <v>Chandler Blanchet</v>
          </cell>
        </row>
        <row r="82">
          <cell r="E82" t="str">
            <v>Billy Horschel</v>
          </cell>
        </row>
        <row r="83">
          <cell r="E83" t="str">
            <v>Seonghyeon Kim</v>
          </cell>
        </row>
        <row r="84">
          <cell r="E84" t="str">
            <v>Bud Cauley</v>
          </cell>
        </row>
        <row r="85">
          <cell r="E85" t="str">
            <v>Jesper Svensson</v>
          </cell>
        </row>
        <row r="86">
          <cell r="E86" t="str">
            <v>Kevin Yu</v>
          </cell>
        </row>
        <row r="87">
          <cell r="E87" t="str">
            <v>Chad Ramey</v>
          </cell>
        </row>
        <row r="88">
          <cell r="E88" t="str">
            <v>Alejandro Tosti</v>
          </cell>
        </row>
        <row r="89">
          <cell r="E89" t="str">
            <v>Steven Fisk</v>
          </cell>
        </row>
        <row r="90">
          <cell r="E90" t="str">
            <v>David Lipsky</v>
          </cell>
        </row>
        <row r="91">
          <cell r="E91" t="str">
            <v>Kevin Roy</v>
          </cell>
        </row>
        <row r="92">
          <cell r="E92" t="str">
            <v>David Ford</v>
          </cell>
        </row>
        <row r="93">
          <cell r="E93" t="str">
            <v>Chris Kirk</v>
          </cell>
        </row>
        <row r="94">
          <cell r="E94" t="str">
            <v>A.J. Ewart</v>
          </cell>
        </row>
        <row r="95">
          <cell r="E95" t="str">
            <v>Daniel Brown (Oct1994)</v>
          </cell>
        </row>
        <row r="96">
          <cell r="E96" t="str">
            <v>Austin Eckroat</v>
          </cell>
        </row>
        <row r="97">
          <cell r="E97" t="str">
            <v>Johnny Keefer</v>
          </cell>
        </row>
        <row r="98">
          <cell r="E98" t="str">
            <v>Vince Whaley</v>
          </cell>
        </row>
        <row r="99">
          <cell r="E99" t="str">
            <v>Emiliano Grillo</v>
          </cell>
        </row>
        <row r="100">
          <cell r="E100" t="str">
            <v>Kris Ventura</v>
          </cell>
        </row>
        <row r="101">
          <cell r="E101" t="str">
            <v>Beau Hossler</v>
          </cell>
        </row>
        <row r="102">
          <cell r="E102" t="str">
            <v>Zecheng Dou</v>
          </cell>
        </row>
        <row r="103">
          <cell r="E103" t="str">
            <v>Andrew Putnam</v>
          </cell>
        </row>
        <row r="104">
          <cell r="E104" t="str">
            <v>Zach Bauchou</v>
          </cell>
        </row>
        <row r="105">
          <cell r="E105" t="str">
            <v>Matt Kuchar</v>
          </cell>
        </row>
        <row r="106">
          <cell r="E106" t="str">
            <v>Matthieu Pavon</v>
          </cell>
        </row>
        <row r="107">
          <cell r="E107" t="str">
            <v>Dylan Wu</v>
          </cell>
        </row>
        <row r="108">
          <cell r="E108" t="str">
            <v>Isaiah Salinda</v>
          </cell>
        </row>
        <row r="109">
          <cell r="E109" t="str">
            <v>Garrick Higgo</v>
          </cell>
        </row>
        <row r="110">
          <cell r="E110" t="str">
            <v>Luke Clanton</v>
          </cell>
        </row>
        <row r="111">
          <cell r="E111" t="str">
            <v>Jhonattan Vegas</v>
          </cell>
        </row>
        <row r="112">
          <cell r="E112" t="str">
            <v>Lucas Glover</v>
          </cell>
        </row>
        <row r="113">
          <cell r="E113" t="str">
            <v>Sam Ryder</v>
          </cell>
        </row>
        <row r="114">
          <cell r="E114" t="str">
            <v>Adrien Saddier</v>
          </cell>
        </row>
        <row r="115">
          <cell r="E115" t="str">
            <v>Takumi Kanaya</v>
          </cell>
        </row>
        <row r="116">
          <cell r="E116" t="str">
            <v>Patrick Fishburn</v>
          </cell>
        </row>
        <row r="117">
          <cell r="E117" t="str">
            <v>Tom Hoge</v>
          </cell>
        </row>
        <row r="118">
          <cell r="E118" t="str">
            <v>Christo Lamprecht</v>
          </cell>
        </row>
        <row r="119">
          <cell r="E119" t="str">
            <v>Gordon Sargent</v>
          </cell>
        </row>
        <row r="120">
          <cell r="E120" t="str">
            <v>John Vanderlaan</v>
          </cell>
        </row>
        <row r="121">
          <cell r="E121" t="str">
            <v>Mark Hubbard</v>
          </cell>
        </row>
        <row r="122">
          <cell r="E122" t="str">
            <v>Chandler Phillips</v>
          </cell>
        </row>
        <row r="123">
          <cell r="E123" t="str">
            <v>Adam Svensson</v>
          </cell>
        </row>
        <row r="124">
          <cell r="E124" t="str">
            <v>Hank Lebioda</v>
          </cell>
        </row>
        <row r="125">
          <cell r="E125" t="str">
            <v>Jackson Suber</v>
          </cell>
        </row>
        <row r="126">
          <cell r="E126" t="str">
            <v>Mason Howell</v>
          </cell>
        </row>
        <row r="127">
          <cell r="E127" t="str">
            <v>Davis Riley</v>
          </cell>
        </row>
        <row r="128">
          <cell r="E128" t="str">
            <v>Karl Vilips</v>
          </cell>
        </row>
        <row r="129">
          <cell r="E129" t="str">
            <v>Jimmy Stanger</v>
          </cell>
        </row>
        <row r="130">
          <cell r="E130" t="str">
            <v>Erik van Rooyen</v>
          </cell>
        </row>
        <row r="131">
          <cell r="E131" t="str">
            <v>Pontus Nyholm</v>
          </cell>
        </row>
        <row r="132">
          <cell r="E132" t="str">
            <v>Neal Shipley</v>
          </cell>
        </row>
        <row r="133">
          <cell r="E133" t="str">
            <v>Danny Walker</v>
          </cell>
        </row>
        <row r="134">
          <cell r="E134" t="str">
            <v>Bronson Burgoon</v>
          </cell>
        </row>
        <row r="135">
          <cell r="E135" t="str">
            <v>Trey Mullinax</v>
          </cell>
        </row>
        <row r="136">
          <cell r="E136" t="str">
            <v>Cole Hammer</v>
          </cell>
        </row>
        <row r="137">
          <cell r="E137" t="str">
            <v>Nick Dunlap</v>
          </cell>
        </row>
        <row r="138">
          <cell r="E138" t="str">
            <v>Joe Highsmith</v>
          </cell>
        </row>
        <row r="139">
          <cell r="E139" t="str">
            <v>Davis Chatfield</v>
          </cell>
        </row>
        <row r="140">
          <cell r="E140" t="str">
            <v>Patton Kizzire</v>
          </cell>
        </row>
        <row r="141">
          <cell r="E141" t="str">
            <v>Brice Garnett</v>
          </cell>
        </row>
        <row r="142">
          <cell r="E142" t="str">
            <v>Brian Campbell</v>
          </cell>
        </row>
        <row r="143">
          <cell r="E143" t="str">
            <v>Kensei Hirata</v>
          </cell>
        </row>
        <row r="144">
          <cell r="E144" t="str">
            <v>Aaron Wise</v>
          </cell>
        </row>
        <row r="145">
          <cell r="E145" t="str">
            <v>Peter Malnati</v>
          </cell>
        </row>
        <row r="146">
          <cell r="E146" t="str">
            <v>Kyoung-Hoon Lee</v>
          </cell>
        </row>
        <row r="147">
          <cell r="E147" t="str">
            <v>Jeffrey Kang</v>
          </cell>
        </row>
        <row r="148">
          <cell r="E148" t="str">
            <v>Adam Schenk</v>
          </cell>
        </row>
        <row r="149">
          <cell r="E149" t="str">
            <v>Charley Hoffman</v>
          </cell>
        </row>
        <row r="150">
          <cell r="E150" t="str">
            <v>Danny Willett</v>
          </cell>
        </row>
        <row r="151">
          <cell r="E151" t="str">
            <v>Marcelo Rozo</v>
          </cell>
        </row>
        <row r="152">
          <cell r="E152" t="str">
            <v>Paul Waring</v>
          </cell>
        </row>
        <row r="153">
          <cell r="E153" t="str">
            <v>Rafael Campos</v>
          </cell>
        </row>
        <row r="154">
          <cell r="E154" t="str">
            <v>Casey Russell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Chris Gotterup</v>
          </cell>
        </row>
        <row r="18">
          <cell r="E18" t="str">
            <v>Min Woo Lee</v>
          </cell>
        </row>
        <row r="19">
          <cell r="E19" t="str">
            <v>Jake Knapp</v>
          </cell>
        </row>
        <row r="20">
          <cell r="E20" t="str">
            <v>Brooks Koepka</v>
          </cell>
        </row>
        <row r="21">
          <cell r="E21" t="str">
            <v>Sam Burns</v>
          </cell>
        </row>
        <row r="22">
          <cell r="E22" t="str">
            <v>Nicolai Hojgaard</v>
          </cell>
        </row>
        <row r="23">
          <cell r="E23" t="str">
            <v>Marco Penge</v>
          </cell>
        </row>
        <row r="24">
          <cell r="E24" t="str">
            <v>Michael Thorbjornsen</v>
          </cell>
        </row>
        <row r="25">
          <cell r="E25" t="str">
            <v>Rickie Fowler</v>
          </cell>
        </row>
        <row r="26">
          <cell r="E26" t="str">
            <v>Kurt Kitayama</v>
          </cell>
        </row>
        <row r="27">
          <cell r="E27" t="str">
            <v>Ryan Gerard</v>
          </cell>
        </row>
        <row r="28">
          <cell r="E28" t="str">
            <v>Ben Griffin</v>
          </cell>
        </row>
        <row r="29">
          <cell r="E29" t="str">
            <v>Wyndham Clark</v>
          </cell>
        </row>
        <row r="30">
          <cell r="E30" t="str">
            <v>Pierceson Coody</v>
          </cell>
        </row>
        <row r="31">
          <cell r="E31" t="str">
            <v>Keith Mitchell</v>
          </cell>
        </row>
        <row r="32">
          <cell r="E32" t="str">
            <v>Shane Lowry</v>
          </cell>
        </row>
        <row r="33">
          <cell r="E33" t="str">
            <v>Harry Hall</v>
          </cell>
        </row>
        <row r="34">
          <cell r="E34" t="str">
            <v>Adam Scott</v>
          </cell>
        </row>
        <row r="35">
          <cell r="E35" t="str">
            <v>Sahith Theegala</v>
          </cell>
        </row>
        <row r="36">
          <cell r="E36" t="str">
            <v>Ryan Fox</v>
          </cell>
        </row>
        <row r="37">
          <cell r="E37" t="str">
            <v>Rasmus Hojgaard</v>
          </cell>
        </row>
        <row r="38">
          <cell r="E38" t="str">
            <v>Tony Finau</v>
          </cell>
        </row>
        <row r="39">
          <cell r="E39" t="str">
            <v>Sam Stevens</v>
          </cell>
        </row>
        <row r="40">
          <cell r="E40" t="str">
            <v>Taylor Pendrith</v>
          </cell>
        </row>
        <row r="41">
          <cell r="E41" t="str">
            <v>Stephan Jaeger</v>
          </cell>
        </row>
        <row r="42">
          <cell r="E42" t="str">
            <v>Harris English</v>
          </cell>
        </row>
        <row r="43">
          <cell r="E43" t="str">
            <v>Jason Day</v>
          </cell>
        </row>
        <row r="44">
          <cell r="E44" t="str">
            <v>Jordan Smith</v>
          </cell>
        </row>
        <row r="45">
          <cell r="E45" t="str">
            <v>Max Greyserman</v>
          </cell>
        </row>
        <row r="46">
          <cell r="E46" t="str">
            <v>Gary Woodland</v>
          </cell>
        </row>
        <row r="47">
          <cell r="E47" t="str">
            <v>Nico Echavarria</v>
          </cell>
        </row>
        <row r="48">
          <cell r="E48" t="str">
            <v>Alex Smalley</v>
          </cell>
        </row>
        <row r="49">
          <cell r="E49" t="str">
            <v>Sungjae Im</v>
          </cell>
        </row>
        <row r="50">
          <cell r="E50" t="str">
            <v>Davis Thompson</v>
          </cell>
        </row>
        <row r="51">
          <cell r="E51" t="str">
            <v>Will Zalatoris</v>
          </cell>
        </row>
        <row r="52">
          <cell r="E52" t="str">
            <v>Rico Hoey</v>
          </cell>
        </row>
        <row r="53">
          <cell r="E53" t="str">
            <v>Ricky Castillo</v>
          </cell>
        </row>
        <row r="54">
          <cell r="E54" t="str">
            <v>Michael Brennan</v>
          </cell>
        </row>
        <row r="55">
          <cell r="E55" t="str">
            <v>Sudarshan Yellamaraju</v>
          </cell>
        </row>
        <row r="56">
          <cell r="E56" t="str">
            <v>Kristoffer Reitan</v>
          </cell>
        </row>
        <row r="57">
          <cell r="E57" t="str">
            <v>Patrick Rodgers</v>
          </cell>
        </row>
        <row r="58">
          <cell r="E58" t="str">
            <v>Tom Kim</v>
          </cell>
        </row>
        <row r="59">
          <cell r="E59" t="str">
            <v>Haotong Li</v>
          </cell>
        </row>
        <row r="60">
          <cell r="E60" t="str">
            <v>Matti Schmid</v>
          </cell>
        </row>
        <row r="61">
          <cell r="E61" t="str">
            <v>William Mouw</v>
          </cell>
        </row>
        <row r="62">
          <cell r="E62" t="str">
            <v>Aldrich Potgieter</v>
          </cell>
        </row>
        <row r="63">
          <cell r="E63" t="str">
            <v>Mackenzie Hughes</v>
          </cell>
        </row>
        <row r="64">
          <cell r="E64" t="str">
            <v>Lee Hodges</v>
          </cell>
        </row>
        <row r="65">
          <cell r="E65" t="str">
            <v>Eric Cole</v>
          </cell>
        </row>
        <row r="66">
          <cell r="E66" t="str">
            <v>Chandler Blanchet</v>
          </cell>
        </row>
        <row r="67">
          <cell r="E67" t="str">
            <v>Matt Wallace</v>
          </cell>
        </row>
        <row r="68">
          <cell r="E68" t="str">
            <v>Mac Meissner</v>
          </cell>
        </row>
        <row r="69">
          <cell r="E69" t="str">
            <v>Rasmus Neergaard-Petersen</v>
          </cell>
        </row>
        <row r="70">
          <cell r="E70" t="str">
            <v>David Ford</v>
          </cell>
        </row>
        <row r="71">
          <cell r="E71" t="str">
            <v>Kevin Yu</v>
          </cell>
        </row>
        <row r="72">
          <cell r="E72" t="str">
            <v>Doug Ghim</v>
          </cell>
        </row>
        <row r="73">
          <cell r="E73" t="str">
            <v>Jesper Svensson</v>
          </cell>
        </row>
        <row r="74">
          <cell r="E74" t="str">
            <v>Adrien Dumont De Chassart</v>
          </cell>
        </row>
        <row r="75">
          <cell r="E75" t="str">
            <v>J.T. Poston</v>
          </cell>
        </row>
        <row r="76">
          <cell r="E76" t="str">
            <v>Seonghyeon Kim</v>
          </cell>
        </row>
        <row r="77">
          <cell r="E77" t="str">
            <v>Aaron Rai</v>
          </cell>
        </row>
        <row r="78">
          <cell r="E78" t="str">
            <v>Thorbjorn Olesen</v>
          </cell>
        </row>
        <row r="79">
          <cell r="E79" t="str">
            <v>Christiaan Bezuidenhout</v>
          </cell>
        </row>
        <row r="80">
          <cell r="E80" t="str">
            <v>Chad Ramey</v>
          </cell>
        </row>
        <row r="81">
          <cell r="E81" t="str">
            <v>Denny McCarthy</v>
          </cell>
        </row>
        <row r="82">
          <cell r="E82" t="str">
            <v>Kris Ventura</v>
          </cell>
        </row>
        <row r="83">
          <cell r="E83" t="str">
            <v>Alejandro Tosti</v>
          </cell>
        </row>
        <row r="84">
          <cell r="E84" t="str">
            <v>Billy Horschel</v>
          </cell>
        </row>
        <row r="85">
          <cell r="E85" t="str">
            <v>David Lipsky</v>
          </cell>
        </row>
        <row r="86">
          <cell r="E86" t="str">
            <v>Chris Kirk</v>
          </cell>
        </row>
        <row r="87">
          <cell r="E87" t="str">
            <v>Max McGreevy</v>
          </cell>
        </row>
        <row r="88">
          <cell r="E88" t="str">
            <v>Daniel Brown (Oct1994)</v>
          </cell>
        </row>
        <row r="89">
          <cell r="E89" t="str">
            <v>John Parry</v>
          </cell>
        </row>
        <row r="90">
          <cell r="E90" t="str">
            <v>Johnny Keefer</v>
          </cell>
        </row>
        <row r="91">
          <cell r="E91" t="str">
            <v>Austin Eckroat</v>
          </cell>
        </row>
        <row r="92">
          <cell r="E92" t="str">
            <v>Andrew Putnam</v>
          </cell>
        </row>
        <row r="93">
          <cell r="E93" t="str">
            <v>Kevin Roy</v>
          </cell>
        </row>
        <row r="94">
          <cell r="E94" t="str">
            <v>A.J. Ewart</v>
          </cell>
        </row>
        <row r="95">
          <cell r="E95" t="str">
            <v>Emiliano Grillo</v>
          </cell>
        </row>
        <row r="96">
          <cell r="E96" t="str">
            <v>Luke Clanton</v>
          </cell>
        </row>
        <row r="97">
          <cell r="E97" t="str">
            <v>Matthieu Pavon</v>
          </cell>
        </row>
        <row r="98">
          <cell r="E98" t="str">
            <v>Isaiah Salinda</v>
          </cell>
        </row>
        <row r="99">
          <cell r="E99" t="str">
            <v>Garrick Higgo</v>
          </cell>
        </row>
        <row r="100">
          <cell r="E100" t="str">
            <v>Vince Whaley</v>
          </cell>
        </row>
        <row r="101">
          <cell r="E101" t="str">
            <v>Seamus Power</v>
          </cell>
        </row>
        <row r="102">
          <cell r="E102" t="str">
            <v>Zach Bauchou</v>
          </cell>
        </row>
        <row r="103">
          <cell r="E103" t="str">
            <v>Steven Fisk</v>
          </cell>
        </row>
        <row r="104">
          <cell r="E104" t="str">
            <v>Jhonattan Vegas</v>
          </cell>
        </row>
        <row r="105">
          <cell r="E105" t="str">
            <v>Beau Hossler</v>
          </cell>
        </row>
        <row r="106">
          <cell r="E106" t="str">
            <v>Zecheng Dou</v>
          </cell>
        </row>
        <row r="107">
          <cell r="E107" t="str">
            <v>Tom Hoge</v>
          </cell>
        </row>
        <row r="108">
          <cell r="E108" t="str">
            <v>Gordon Sargent</v>
          </cell>
        </row>
        <row r="109">
          <cell r="E109" t="str">
            <v>Adrien Saddier</v>
          </cell>
        </row>
        <row r="110">
          <cell r="E110" t="str">
            <v>Takumi Kanaya</v>
          </cell>
        </row>
        <row r="111">
          <cell r="E111" t="str">
            <v>Christo Lamprecht</v>
          </cell>
        </row>
        <row r="112">
          <cell r="E112" t="str">
            <v>Patrick Fishburn</v>
          </cell>
        </row>
        <row r="113">
          <cell r="E113" t="str">
            <v>Jimmy Stanger</v>
          </cell>
        </row>
        <row r="114">
          <cell r="E114" t="str">
            <v>Sam Ryder</v>
          </cell>
        </row>
        <row r="115">
          <cell r="E115" t="str">
            <v>John Vanderlaan</v>
          </cell>
        </row>
        <row r="116">
          <cell r="E116" t="str">
            <v>Dylan Wu</v>
          </cell>
        </row>
        <row r="117">
          <cell r="E117" t="str">
            <v>Hank Lebioda</v>
          </cell>
        </row>
        <row r="118">
          <cell r="E118" t="str">
            <v>Matt Kuchar</v>
          </cell>
        </row>
        <row r="119">
          <cell r="E119" t="str">
            <v>Chandler Phillips</v>
          </cell>
        </row>
        <row r="120">
          <cell r="E120" t="str">
            <v>Lucas Glover</v>
          </cell>
        </row>
        <row r="121">
          <cell r="E121" t="str">
            <v>Mark Hubbard</v>
          </cell>
        </row>
        <row r="122">
          <cell r="E122" t="str">
            <v>Bronson Burgoon</v>
          </cell>
        </row>
        <row r="123">
          <cell r="E123" t="str">
            <v>Mason Howell</v>
          </cell>
        </row>
        <row r="124">
          <cell r="E124" t="str">
            <v>Trey Mullinax</v>
          </cell>
        </row>
        <row r="125">
          <cell r="E125" t="str">
            <v>Erik van Rooyen</v>
          </cell>
        </row>
        <row r="126">
          <cell r="E126" t="str">
            <v>Davis Riley</v>
          </cell>
        </row>
        <row r="127">
          <cell r="E127" t="str">
            <v>Davis Chatfield</v>
          </cell>
        </row>
        <row r="128">
          <cell r="E128" t="str">
            <v>Cole Hammer</v>
          </cell>
        </row>
        <row r="129">
          <cell r="E129" t="str">
            <v>Pontus Nyholm</v>
          </cell>
        </row>
        <row r="130">
          <cell r="E130" t="str">
            <v>Adam Svensson</v>
          </cell>
        </row>
        <row r="131">
          <cell r="E131" t="str">
            <v>Neal Shipley</v>
          </cell>
        </row>
        <row r="132">
          <cell r="E132" t="str">
            <v>Jackson Suber</v>
          </cell>
        </row>
        <row r="133">
          <cell r="E133" t="str">
            <v>Danny Walker</v>
          </cell>
        </row>
        <row r="134">
          <cell r="E134" t="str">
            <v>Joe Highsmith</v>
          </cell>
        </row>
        <row r="135">
          <cell r="E135" t="str">
            <v>Patton Kizzire</v>
          </cell>
        </row>
        <row r="136">
          <cell r="E136" t="str">
            <v>Nick Dunlap</v>
          </cell>
        </row>
        <row r="137">
          <cell r="E137" t="str">
            <v>Karl Vilips</v>
          </cell>
        </row>
        <row r="138">
          <cell r="E138" t="str">
            <v>Kensei Hirata</v>
          </cell>
        </row>
        <row r="139">
          <cell r="E139" t="str">
            <v>Peter Malnati</v>
          </cell>
        </row>
        <row r="140">
          <cell r="E140" t="str">
            <v>Kyoung-Hoon Lee</v>
          </cell>
        </row>
        <row r="141">
          <cell r="E141" t="str">
            <v>Danny Willett</v>
          </cell>
        </row>
        <row r="142">
          <cell r="E142" t="str">
            <v>Brice Garnett</v>
          </cell>
        </row>
        <row r="143">
          <cell r="E143" t="str">
            <v>Brian Campbell</v>
          </cell>
        </row>
        <row r="144">
          <cell r="E144" t="str">
            <v>Adam Schenk</v>
          </cell>
        </row>
        <row r="145">
          <cell r="E145" t="str">
            <v>Aaron Wise</v>
          </cell>
        </row>
        <row r="146">
          <cell r="E146" t="str">
            <v>Marcelo Rozo</v>
          </cell>
        </row>
        <row r="147">
          <cell r="E147" t="str">
            <v>Rafael Campos</v>
          </cell>
        </row>
        <row r="148">
          <cell r="E148" t="str">
            <v>Charley Hoffman</v>
          </cell>
        </row>
        <row r="149">
          <cell r="E149" t="str">
            <v>Jeffrey Kang</v>
          </cell>
        </row>
        <row r="150">
          <cell r="E150" t="str">
            <v>Paul Waring</v>
          </cell>
        </row>
        <row r="151">
          <cell r="E151" t="str">
            <v>Casey Russell</v>
          </cell>
        </row>
        <row r="152">
          <cell r="E152" t="str">
            <v>Paul Waring</v>
          </cell>
        </row>
        <row r="153">
          <cell r="E153" t="str">
            <v>Rafael Campos</v>
          </cell>
        </row>
        <row r="154">
          <cell r="E154" t="str">
            <v>Casey Russell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290</v>
      </c>
    </row>
    <row r="2" spans="1:45" x14ac:dyDescent="0.35">
      <c r="A2" s="3" t="str">
        <f t="shared" ref="A2:A65" si="0">IF(J2="","",CONCATENATE(J2," ",I2))</f>
        <v>FirstName Surname</v>
      </c>
      <c r="B2" s="4" t="s">
        <v>291</v>
      </c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  <c r="R2" t="s">
        <v>307</v>
      </c>
      <c r="S2" t="s">
        <v>308</v>
      </c>
      <c r="T2" t="s">
        <v>309</v>
      </c>
      <c r="U2" t="s">
        <v>310</v>
      </c>
      <c r="V2" t="s">
        <v>311</v>
      </c>
      <c r="W2" t="s">
        <v>312</v>
      </c>
      <c r="X2" t="s">
        <v>313</v>
      </c>
      <c r="Y2" t="s">
        <v>314</v>
      </c>
      <c r="Z2" t="s">
        <v>315</v>
      </c>
      <c r="AA2" t="s">
        <v>316</v>
      </c>
      <c r="AB2" t="s">
        <v>317</v>
      </c>
      <c r="AC2" t="s">
        <v>318</v>
      </c>
      <c r="AD2" t="s">
        <v>319</v>
      </c>
      <c r="AE2" t="s">
        <v>320</v>
      </c>
      <c r="AF2" t="s">
        <v>321</v>
      </c>
      <c r="AG2" t="s">
        <v>322</v>
      </c>
      <c r="AH2" t="s">
        <v>323</v>
      </c>
      <c r="AI2" t="s">
        <v>324</v>
      </c>
      <c r="AJ2" t="s">
        <v>325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46110</v>
      </c>
      <c r="C3" t="s">
        <v>326</v>
      </c>
      <c r="D3" t="s">
        <v>327</v>
      </c>
      <c r="E3" t="s">
        <v>328</v>
      </c>
      <c r="F3" t="s">
        <v>329</v>
      </c>
      <c r="I3" t="s">
        <v>330</v>
      </c>
      <c r="J3" t="s">
        <v>331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Daniel Gale</v>
      </c>
      <c r="B4" s="4">
        <v>46110</v>
      </c>
      <c r="C4" t="s">
        <v>326</v>
      </c>
      <c r="D4" t="s">
        <v>327</v>
      </c>
      <c r="E4" t="s">
        <v>328</v>
      </c>
      <c r="F4" t="s">
        <v>329</v>
      </c>
      <c r="I4" t="s">
        <v>332</v>
      </c>
      <c r="J4" t="s">
        <v>333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Matias Sanchez</v>
      </c>
      <c r="B5" s="4">
        <v>46110</v>
      </c>
      <c r="C5" t="s">
        <v>326</v>
      </c>
      <c r="D5" t="s">
        <v>327</v>
      </c>
      <c r="E5" t="s">
        <v>328</v>
      </c>
      <c r="F5" t="s">
        <v>329</v>
      </c>
      <c r="I5" t="s">
        <v>334</v>
      </c>
      <c r="J5" t="s">
        <v>335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Louis Dobbelaar</v>
      </c>
      <c r="B6" s="4">
        <v>46110</v>
      </c>
      <c r="C6" t="s">
        <v>326</v>
      </c>
      <c r="D6" t="s">
        <v>327</v>
      </c>
      <c r="E6" t="s">
        <v>328</v>
      </c>
      <c r="F6" t="s">
        <v>329</v>
      </c>
      <c r="I6" t="s">
        <v>336</v>
      </c>
      <c r="J6" t="s">
        <v>337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Declan O'Donovan</v>
      </c>
      <c r="B7" s="4">
        <v>46110</v>
      </c>
      <c r="C7" t="s">
        <v>326</v>
      </c>
      <c r="D7" t="s">
        <v>327</v>
      </c>
      <c r="E7" t="s">
        <v>328</v>
      </c>
      <c r="F7" t="s">
        <v>329</v>
      </c>
      <c r="I7" t="s">
        <v>338</v>
      </c>
      <c r="J7" t="s">
        <v>339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Todd Sinnott</v>
      </c>
      <c r="B8" s="4">
        <v>46110</v>
      </c>
      <c r="C8" t="s">
        <v>326</v>
      </c>
      <c r="D8" t="s">
        <v>327</v>
      </c>
      <c r="E8" t="s">
        <v>328</v>
      </c>
      <c r="F8" t="s">
        <v>329</v>
      </c>
      <c r="I8" t="s">
        <v>340</v>
      </c>
      <c r="J8" t="s">
        <v>341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Corey Lamb</v>
      </c>
      <c r="B9" s="4">
        <v>46110</v>
      </c>
      <c r="C9" t="s">
        <v>326</v>
      </c>
      <c r="D9" t="s">
        <v>327</v>
      </c>
      <c r="E9" t="s">
        <v>328</v>
      </c>
      <c r="F9" t="s">
        <v>329</v>
      </c>
      <c r="I9" t="s">
        <v>342</v>
      </c>
      <c r="J9" t="s">
        <v>343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Josh Armstrong</v>
      </c>
      <c r="B10" s="4">
        <v>46110</v>
      </c>
      <c r="C10" t="s">
        <v>326</v>
      </c>
      <c r="D10" t="s">
        <v>327</v>
      </c>
      <c r="E10" t="s">
        <v>328</v>
      </c>
      <c r="F10" t="s">
        <v>329</v>
      </c>
      <c r="I10" t="s">
        <v>344</v>
      </c>
      <c r="J10" t="s">
        <v>345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Nathan Barbieri</v>
      </c>
      <c r="B11" s="4">
        <v>46110</v>
      </c>
      <c r="C11" t="s">
        <v>326</v>
      </c>
      <c r="D11" t="s">
        <v>327</v>
      </c>
      <c r="E11" t="s">
        <v>328</v>
      </c>
      <c r="F11" t="s">
        <v>329</v>
      </c>
      <c r="I11" t="s">
        <v>346</v>
      </c>
      <c r="J11" t="s">
        <v>347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Kerry Mountcastle</v>
      </c>
      <c r="B12" s="4">
        <v>46110</v>
      </c>
      <c r="C12" t="s">
        <v>326</v>
      </c>
      <c r="D12" t="s">
        <v>327</v>
      </c>
      <c r="E12" t="s">
        <v>328</v>
      </c>
      <c r="F12" t="s">
        <v>329</v>
      </c>
      <c r="I12" t="s">
        <v>348</v>
      </c>
      <c r="J12" t="s">
        <v>349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Jack Thompson</v>
      </c>
      <c r="B13" s="4">
        <v>46110</v>
      </c>
      <c r="C13" t="s">
        <v>326</v>
      </c>
      <c r="D13" t="s">
        <v>327</v>
      </c>
      <c r="E13" t="s">
        <v>328</v>
      </c>
      <c r="F13" t="s">
        <v>329</v>
      </c>
      <c r="I13" t="s">
        <v>350</v>
      </c>
      <c r="J13" t="s">
        <v>351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Lachlan Barker</v>
      </c>
      <c r="B14" s="4">
        <v>46110</v>
      </c>
      <c r="C14" t="s">
        <v>326</v>
      </c>
      <c r="D14" t="s">
        <v>327</v>
      </c>
      <c r="E14" t="s">
        <v>328</v>
      </c>
      <c r="F14" t="s">
        <v>329</v>
      </c>
      <c r="I14" t="s">
        <v>352</v>
      </c>
      <c r="J14" t="s">
        <v>353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Deyen Lawson</v>
      </c>
      <c r="B15" s="4">
        <v>46110</v>
      </c>
      <c r="C15" t="s">
        <v>326</v>
      </c>
      <c r="D15" t="s">
        <v>327</v>
      </c>
      <c r="E15" t="s">
        <v>328</v>
      </c>
      <c r="F15" t="s">
        <v>329</v>
      </c>
      <c r="I15" t="s">
        <v>354</v>
      </c>
      <c r="J15" t="s">
        <v>355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Brady Watt</v>
      </c>
      <c r="B16" s="4">
        <v>46110</v>
      </c>
      <c r="C16" t="s">
        <v>326</v>
      </c>
      <c r="D16" t="s">
        <v>327</v>
      </c>
      <c r="E16" t="s">
        <v>328</v>
      </c>
      <c r="F16" t="s">
        <v>329</v>
      </c>
      <c r="I16" t="s">
        <v>356</v>
      </c>
      <c r="J16" t="s">
        <v>357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46110</v>
      </c>
      <c r="C17" t="s">
        <v>326</v>
      </c>
      <c r="D17" t="s">
        <v>327</v>
      </c>
      <c r="E17" t="s">
        <v>328</v>
      </c>
      <c r="F17" t="s">
        <v>329</v>
      </c>
      <c r="I17" t="s">
        <v>358</v>
      </c>
      <c r="J17" t="s">
        <v>345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Haydn Barron</v>
      </c>
      <c r="B18" s="4">
        <v>46110</v>
      </c>
      <c r="C18" t="s">
        <v>326</v>
      </c>
      <c r="D18" t="s">
        <v>327</v>
      </c>
      <c r="E18" t="s">
        <v>328</v>
      </c>
      <c r="F18" t="s">
        <v>329</v>
      </c>
      <c r="I18" t="s">
        <v>359</v>
      </c>
      <c r="J18" t="s">
        <v>360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Braden Becker</v>
      </c>
      <c r="B19" s="4">
        <v>46110</v>
      </c>
      <c r="C19" t="s">
        <v>326</v>
      </c>
      <c r="D19" t="s">
        <v>327</v>
      </c>
      <c r="E19" t="s">
        <v>328</v>
      </c>
      <c r="F19" t="s">
        <v>329</v>
      </c>
      <c r="I19" t="s">
        <v>361</v>
      </c>
      <c r="J19" t="s">
        <v>362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Will Florimo</v>
      </c>
      <c r="B20" s="4">
        <v>46110</v>
      </c>
      <c r="C20" t="s">
        <v>326</v>
      </c>
      <c r="D20" t="s">
        <v>327</v>
      </c>
      <c r="E20" t="s">
        <v>328</v>
      </c>
      <c r="F20" t="s">
        <v>329</v>
      </c>
      <c r="I20" t="s">
        <v>363</v>
      </c>
      <c r="J20" t="s">
        <v>364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Matthew Griffin</v>
      </c>
      <c r="B21" s="4">
        <v>46110</v>
      </c>
      <c r="C21" t="s">
        <v>326</v>
      </c>
      <c r="D21" t="s">
        <v>327</v>
      </c>
      <c r="E21" t="s">
        <v>328</v>
      </c>
      <c r="F21" t="s">
        <v>329</v>
      </c>
      <c r="I21" t="s">
        <v>365</v>
      </c>
      <c r="J21" t="s">
        <v>366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John Lyras</v>
      </c>
      <c r="B22" s="4">
        <v>46110</v>
      </c>
      <c r="C22" t="s">
        <v>326</v>
      </c>
      <c r="D22" t="s">
        <v>327</v>
      </c>
      <c r="E22" t="s">
        <v>328</v>
      </c>
      <c r="F22" t="s">
        <v>329</v>
      </c>
      <c r="I22" t="s">
        <v>367</v>
      </c>
      <c r="J22" t="s">
        <v>330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James Marchesani</v>
      </c>
      <c r="B23" s="4">
        <v>46110</v>
      </c>
      <c r="C23" t="s">
        <v>326</v>
      </c>
      <c r="D23" t="s">
        <v>327</v>
      </c>
      <c r="E23" t="s">
        <v>328</v>
      </c>
      <c r="F23" t="s">
        <v>329</v>
      </c>
      <c r="I23" t="s">
        <v>368</v>
      </c>
      <c r="J23" t="s">
        <v>369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Zach Murray</v>
      </c>
      <c r="B24" s="4">
        <v>46110</v>
      </c>
      <c r="C24" t="s">
        <v>326</v>
      </c>
      <c r="D24" t="s">
        <v>327</v>
      </c>
      <c r="E24" t="s">
        <v>328</v>
      </c>
      <c r="F24" t="s">
        <v>329</v>
      </c>
      <c r="I24" t="s">
        <v>370</v>
      </c>
      <c r="J24" t="s">
        <v>371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  <c r="AM24" s="5"/>
      <c r="AO24" s="5"/>
      <c r="AQ24" s="5"/>
      <c r="AS24" s="5"/>
    </row>
    <row r="25" spans="1:45" x14ac:dyDescent="0.35">
      <c r="A25" s="3" t="str">
        <f t="shared" si="0"/>
        <v>Blake Windred</v>
      </c>
      <c r="B25" s="4">
        <v>46110</v>
      </c>
      <c r="C25" t="s">
        <v>326</v>
      </c>
      <c r="D25" t="s">
        <v>327</v>
      </c>
      <c r="E25" t="s">
        <v>328</v>
      </c>
      <c r="F25" t="s">
        <v>329</v>
      </c>
      <c r="I25" t="s">
        <v>372</v>
      </c>
      <c r="J25" t="s">
        <v>373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  <c r="AM25" s="5"/>
      <c r="AO25" s="5"/>
      <c r="AQ25" s="5"/>
      <c r="AS25" s="5"/>
    </row>
    <row r="26" spans="1:45" x14ac:dyDescent="0.35">
      <c r="A26" s="3" t="str">
        <f t="shared" si="0"/>
        <v>Cameron Harlock</v>
      </c>
      <c r="B26" s="4">
        <v>46110</v>
      </c>
      <c r="C26" t="s">
        <v>326</v>
      </c>
      <c r="D26" t="s">
        <v>327</v>
      </c>
      <c r="E26" t="s">
        <v>328</v>
      </c>
      <c r="F26" t="s">
        <v>329</v>
      </c>
      <c r="I26" t="s">
        <v>374</v>
      </c>
      <c r="J26" t="s">
        <v>331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Ben Henkel</v>
      </c>
      <c r="B27" s="4">
        <v>46110</v>
      </c>
      <c r="C27" t="s">
        <v>326</v>
      </c>
      <c r="D27" t="s">
        <v>327</v>
      </c>
      <c r="E27" t="s">
        <v>328</v>
      </c>
      <c r="F27" t="s">
        <v>329</v>
      </c>
      <c r="I27" t="s">
        <v>375</v>
      </c>
      <c r="J27" t="s">
        <v>376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Jay Mackenzie</v>
      </c>
      <c r="B28" s="4">
        <v>46110</v>
      </c>
      <c r="C28" t="s">
        <v>326</v>
      </c>
      <c r="D28" t="s">
        <v>327</v>
      </c>
      <c r="E28" t="s">
        <v>328</v>
      </c>
      <c r="F28" t="s">
        <v>329</v>
      </c>
      <c r="I28" t="s">
        <v>377</v>
      </c>
      <c r="J28" t="s">
        <v>378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James Mee</v>
      </c>
      <c r="B29" s="4">
        <v>46110</v>
      </c>
      <c r="C29" t="s">
        <v>326</v>
      </c>
      <c r="D29" t="s">
        <v>327</v>
      </c>
      <c r="E29" t="s">
        <v>328</v>
      </c>
      <c r="F29" t="s">
        <v>329</v>
      </c>
      <c r="I29" t="s">
        <v>379</v>
      </c>
      <c r="J29" t="s">
        <v>369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Sam Brazel</v>
      </c>
      <c r="B30" s="4">
        <v>46110</v>
      </c>
      <c r="C30" t="s">
        <v>326</v>
      </c>
      <c r="D30" t="s">
        <v>327</v>
      </c>
      <c r="E30" t="s">
        <v>328</v>
      </c>
      <c r="F30" t="s">
        <v>329</v>
      </c>
      <c r="I30" t="s">
        <v>380</v>
      </c>
      <c r="J30" t="s">
        <v>381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Aiden Didone</v>
      </c>
      <c r="B31" s="4">
        <v>46110</v>
      </c>
      <c r="C31" t="s">
        <v>326</v>
      </c>
      <c r="D31" t="s">
        <v>327</v>
      </c>
      <c r="E31" t="s">
        <v>328</v>
      </c>
      <c r="F31" t="s">
        <v>329</v>
      </c>
      <c r="I31" t="s">
        <v>382</v>
      </c>
      <c r="J31" t="s">
        <v>383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Andrew Evans</v>
      </c>
      <c r="B32" s="4">
        <v>46110</v>
      </c>
      <c r="C32" t="s">
        <v>326</v>
      </c>
      <c r="D32" t="s">
        <v>327</v>
      </c>
      <c r="E32" t="s">
        <v>328</v>
      </c>
      <c r="F32" t="s">
        <v>329</v>
      </c>
      <c r="I32" t="s">
        <v>384</v>
      </c>
      <c r="J32" t="s">
        <v>385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Dylan Gardner</v>
      </c>
      <c r="B33" s="4">
        <v>46110</v>
      </c>
      <c r="C33" t="s">
        <v>326</v>
      </c>
      <c r="D33" t="s">
        <v>327</v>
      </c>
      <c r="E33" t="s">
        <v>328</v>
      </c>
      <c r="F33" t="s">
        <v>329</v>
      </c>
      <c r="I33" t="s">
        <v>386</v>
      </c>
      <c r="J33" t="s">
        <v>387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Douglas Klein</v>
      </c>
      <c r="B34" s="4">
        <v>46110</v>
      </c>
      <c r="C34" t="s">
        <v>326</v>
      </c>
      <c r="D34" t="s">
        <v>327</v>
      </c>
      <c r="E34" t="s">
        <v>328</v>
      </c>
      <c r="F34" t="s">
        <v>329</v>
      </c>
      <c r="I34" t="s">
        <v>388</v>
      </c>
      <c r="J34" t="s">
        <v>389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Andre Lautee</v>
      </c>
      <c r="B35" s="4">
        <v>46110</v>
      </c>
      <c r="C35" t="s">
        <v>326</v>
      </c>
      <c r="D35" t="s">
        <v>327</v>
      </c>
      <c r="E35" t="s">
        <v>328</v>
      </c>
      <c r="F35" t="s">
        <v>329</v>
      </c>
      <c r="I35" t="s">
        <v>390</v>
      </c>
      <c r="J35" t="s">
        <v>391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Munro</v>
      </c>
      <c r="B36" s="4">
        <v>46110</v>
      </c>
      <c r="C36" t="s">
        <v>326</v>
      </c>
      <c r="D36" t="s">
        <v>327</v>
      </c>
      <c r="E36" t="s">
        <v>328</v>
      </c>
      <c r="F36" t="s">
        <v>329</v>
      </c>
      <c r="I36" t="s">
        <v>392</v>
      </c>
      <c r="J36" t="s">
        <v>351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Dimitrios Papadatos</v>
      </c>
      <c r="B37" s="4">
        <v>46110</v>
      </c>
      <c r="C37" t="s">
        <v>326</v>
      </c>
      <c r="D37" t="s">
        <v>327</v>
      </c>
      <c r="E37" t="s">
        <v>328</v>
      </c>
      <c r="F37" t="s">
        <v>329</v>
      </c>
      <c r="I37" t="s">
        <v>393</v>
      </c>
      <c r="J37" t="s">
        <v>394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Kevin Yuan</v>
      </c>
      <c r="B38" s="4">
        <v>46110</v>
      </c>
      <c r="C38" t="s">
        <v>326</v>
      </c>
      <c r="D38" t="s">
        <v>327</v>
      </c>
      <c r="E38" t="s">
        <v>328</v>
      </c>
      <c r="F38" t="s">
        <v>329</v>
      </c>
      <c r="I38" t="s">
        <v>395</v>
      </c>
      <c r="J38" t="s">
        <v>396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Ty Gingerich</v>
      </c>
      <c r="B39" s="4">
        <v>46110</v>
      </c>
      <c r="C39" t="s">
        <v>326</v>
      </c>
      <c r="D39" t="s">
        <v>327</v>
      </c>
      <c r="E39" t="s">
        <v>328</v>
      </c>
      <c r="F39" t="s">
        <v>329</v>
      </c>
      <c r="I39" t="s">
        <v>397</v>
      </c>
      <c r="J39" t="s">
        <v>398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46110</v>
      </c>
      <c r="C40" t="s">
        <v>326</v>
      </c>
      <c r="D40" t="s">
        <v>327</v>
      </c>
      <c r="E40" t="s">
        <v>328</v>
      </c>
      <c r="F40" t="s">
        <v>329</v>
      </c>
      <c r="I40" t="s">
        <v>399</v>
      </c>
      <c r="J40" t="s">
        <v>400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Mako Thompson</v>
      </c>
      <c r="B41" s="4">
        <v>46110</v>
      </c>
      <c r="C41" t="s">
        <v>326</v>
      </c>
      <c r="D41" t="s">
        <v>327</v>
      </c>
      <c r="E41" t="s">
        <v>328</v>
      </c>
      <c r="F41" t="s">
        <v>329</v>
      </c>
      <c r="I41" t="s">
        <v>350</v>
      </c>
      <c r="J41" t="s">
        <v>401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Jimmy Zheng</v>
      </c>
      <c r="B42" s="4">
        <v>46110</v>
      </c>
      <c r="C42" t="s">
        <v>326</v>
      </c>
      <c r="D42" t="s">
        <v>327</v>
      </c>
      <c r="E42" t="s">
        <v>328</v>
      </c>
      <c r="F42" t="s">
        <v>329</v>
      </c>
      <c r="I42" t="s">
        <v>402</v>
      </c>
      <c r="J42" t="s">
        <v>403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Ben Eccles</v>
      </c>
      <c r="B43" s="4">
        <v>46110</v>
      </c>
      <c r="C43" t="s">
        <v>326</v>
      </c>
      <c r="D43" t="s">
        <v>327</v>
      </c>
      <c r="E43" t="s">
        <v>328</v>
      </c>
      <c r="F43" t="s">
        <v>329</v>
      </c>
      <c r="I43" t="s">
        <v>404</v>
      </c>
      <c r="J43" t="s">
        <v>376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Tim Hart</v>
      </c>
      <c r="B44" s="4">
        <v>46110</v>
      </c>
      <c r="C44" t="s">
        <v>326</v>
      </c>
      <c r="D44" t="s">
        <v>327</v>
      </c>
      <c r="E44" t="s">
        <v>328</v>
      </c>
      <c r="F44" t="s">
        <v>329</v>
      </c>
      <c r="I44" t="s">
        <v>405</v>
      </c>
      <c r="J44" t="s">
        <v>406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Connor McDade</v>
      </c>
      <c r="B45" s="4">
        <v>46110</v>
      </c>
      <c r="C45" t="s">
        <v>326</v>
      </c>
      <c r="D45" t="s">
        <v>327</v>
      </c>
      <c r="E45" t="s">
        <v>328</v>
      </c>
      <c r="F45" t="s">
        <v>329</v>
      </c>
      <c r="I45" t="s">
        <v>407</v>
      </c>
      <c r="J45" t="s">
        <v>408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  <c r="AM45" s="5"/>
      <c r="AO45" s="5"/>
      <c r="AQ45" s="5"/>
      <c r="AS45" s="5"/>
    </row>
    <row r="46" spans="1:45" x14ac:dyDescent="0.35">
      <c r="A46" s="3" t="str">
        <f t="shared" si="0"/>
        <v>Nathan Page</v>
      </c>
      <c r="B46" s="4">
        <v>46110</v>
      </c>
      <c r="C46" t="s">
        <v>326</v>
      </c>
      <c r="D46" t="s">
        <v>327</v>
      </c>
      <c r="E46" t="s">
        <v>328</v>
      </c>
      <c r="F46" t="s">
        <v>329</v>
      </c>
      <c r="I46" t="s">
        <v>409</v>
      </c>
      <c r="J46" t="s">
        <v>347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  <c r="AM46" s="5"/>
      <c r="AO46" s="5"/>
      <c r="AQ46" s="5"/>
      <c r="AS46" s="5"/>
    </row>
    <row r="47" spans="1:45" x14ac:dyDescent="0.35">
      <c r="A47" s="3" t="str">
        <f t="shared" si="0"/>
        <v>Thomas Power Horan</v>
      </c>
      <c r="B47" s="4">
        <v>46110</v>
      </c>
      <c r="C47" t="s">
        <v>326</v>
      </c>
      <c r="D47" t="s">
        <v>327</v>
      </c>
      <c r="E47" t="s">
        <v>328</v>
      </c>
      <c r="F47" t="s">
        <v>329</v>
      </c>
      <c r="I47" t="s">
        <v>410</v>
      </c>
      <c r="J47" t="s">
        <v>411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  <c r="AM47" s="5"/>
      <c r="AO47" s="5"/>
      <c r="AQ47" s="5"/>
      <c r="AS47" s="5"/>
    </row>
    <row r="48" spans="1:45" x14ac:dyDescent="0.35">
      <c r="A48" s="3" t="str">
        <f t="shared" si="0"/>
        <v>Jayden Ford</v>
      </c>
      <c r="B48" s="4">
        <v>46110</v>
      </c>
      <c r="C48" t="s">
        <v>326</v>
      </c>
      <c r="D48" t="s">
        <v>327</v>
      </c>
      <c r="E48" t="s">
        <v>328</v>
      </c>
      <c r="F48" t="s">
        <v>329</v>
      </c>
      <c r="I48" t="s">
        <v>412</v>
      </c>
      <c r="J48" t="s">
        <v>413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Quinnton Croker</v>
      </c>
      <c r="B49" s="4">
        <v>46110</v>
      </c>
      <c r="C49" t="s">
        <v>326</v>
      </c>
      <c r="D49" t="s">
        <v>327</v>
      </c>
      <c r="E49" t="s">
        <v>328</v>
      </c>
      <c r="F49" t="s">
        <v>329</v>
      </c>
      <c r="I49" t="s">
        <v>414</v>
      </c>
      <c r="J49" t="s">
        <v>415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Andrew Martin</v>
      </c>
      <c r="B50" s="4">
        <v>46110</v>
      </c>
      <c r="C50" t="s">
        <v>326</v>
      </c>
      <c r="D50" t="s">
        <v>327</v>
      </c>
      <c r="E50" t="s">
        <v>328</v>
      </c>
      <c r="F50" t="s">
        <v>329</v>
      </c>
      <c r="I50" t="s">
        <v>416</v>
      </c>
      <c r="J50" t="s">
        <v>385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Alexander Simpson</v>
      </c>
      <c r="B51" s="4">
        <v>46110</v>
      </c>
      <c r="C51" t="s">
        <v>326</v>
      </c>
      <c r="D51" t="s">
        <v>327</v>
      </c>
      <c r="E51" t="s">
        <v>328</v>
      </c>
      <c r="F51" t="s">
        <v>329</v>
      </c>
      <c r="I51" t="s">
        <v>417</v>
      </c>
      <c r="J51" t="s">
        <v>418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James Conran</v>
      </c>
      <c r="B52" s="4">
        <v>46110</v>
      </c>
      <c r="C52" t="s">
        <v>326</v>
      </c>
      <c r="D52" t="s">
        <v>327</v>
      </c>
      <c r="E52" t="s">
        <v>328</v>
      </c>
      <c r="F52" t="s">
        <v>329</v>
      </c>
      <c r="I52" t="s">
        <v>419</v>
      </c>
      <c r="J52" t="s">
        <v>369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Dillon Hart</v>
      </c>
      <c r="B53" s="4">
        <v>46110</v>
      </c>
      <c r="C53" t="s">
        <v>326</v>
      </c>
      <c r="D53" t="s">
        <v>327</v>
      </c>
      <c r="E53" t="s">
        <v>328</v>
      </c>
      <c r="F53" t="s">
        <v>329</v>
      </c>
      <c r="I53" t="s">
        <v>405</v>
      </c>
      <c r="J53" t="s">
        <v>420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Wil Daibarra</v>
      </c>
      <c r="B54" s="4">
        <v>46110</v>
      </c>
      <c r="C54" t="s">
        <v>326</v>
      </c>
      <c r="D54" t="s">
        <v>327</v>
      </c>
      <c r="E54" t="s">
        <v>328</v>
      </c>
      <c r="F54" t="s">
        <v>329</v>
      </c>
      <c r="I54" t="s">
        <v>421</v>
      </c>
      <c r="J54" t="s">
        <v>422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Lincoln Tighe</v>
      </c>
      <c r="B55" s="4">
        <v>46110</v>
      </c>
      <c r="C55" t="s">
        <v>326</v>
      </c>
      <c r="D55" t="s">
        <v>327</v>
      </c>
      <c r="E55" t="s">
        <v>328</v>
      </c>
      <c r="F55" t="s">
        <v>329</v>
      </c>
      <c r="I55" t="s">
        <v>423</v>
      </c>
      <c r="J55" t="s">
        <v>424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Jared Edwards</v>
      </c>
      <c r="B56" s="4">
        <v>46110</v>
      </c>
      <c r="C56" t="s">
        <v>326</v>
      </c>
      <c r="D56" t="s">
        <v>327</v>
      </c>
      <c r="E56" t="s">
        <v>328</v>
      </c>
      <c r="F56" t="s">
        <v>329</v>
      </c>
      <c r="I56" t="s">
        <v>425</v>
      </c>
      <c r="J56" t="s">
        <v>426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Blake Proverbs</v>
      </c>
      <c r="B57" s="4">
        <v>46110</v>
      </c>
      <c r="C57" t="s">
        <v>326</v>
      </c>
      <c r="D57" t="s">
        <v>327</v>
      </c>
      <c r="E57" t="s">
        <v>328</v>
      </c>
      <c r="F57" t="s">
        <v>329</v>
      </c>
      <c r="I57" t="s">
        <v>427</v>
      </c>
      <c r="J57" t="s">
        <v>373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Adam Coull</v>
      </c>
      <c r="B58" s="4">
        <v>46110</v>
      </c>
      <c r="C58" t="s">
        <v>326</v>
      </c>
      <c r="D58" t="s">
        <v>327</v>
      </c>
      <c r="E58" t="s">
        <v>328</v>
      </c>
      <c r="F58" t="s">
        <v>329</v>
      </c>
      <c r="I58" t="s">
        <v>428</v>
      </c>
      <c r="J58" t="s">
        <v>429</v>
      </c>
      <c r="K58" t="s">
        <v>430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Adam Hatch</v>
      </c>
      <c r="B59" s="4">
        <v>46110</v>
      </c>
      <c r="C59" t="s">
        <v>326</v>
      </c>
      <c r="D59" t="s">
        <v>327</v>
      </c>
      <c r="E59" t="s">
        <v>328</v>
      </c>
      <c r="F59" t="s">
        <v>329</v>
      </c>
      <c r="I59" t="s">
        <v>431</v>
      </c>
      <c r="J59" t="s">
        <v>429</v>
      </c>
      <c r="K59" t="s">
        <v>430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Lucas Higgins</v>
      </c>
      <c r="B60" s="4">
        <v>46110</v>
      </c>
      <c r="C60" t="s">
        <v>326</v>
      </c>
      <c r="D60" t="s">
        <v>327</v>
      </c>
      <c r="E60" t="s">
        <v>328</v>
      </c>
      <c r="F60" t="s">
        <v>329</v>
      </c>
      <c r="I60" t="s">
        <v>432</v>
      </c>
      <c r="J60" t="s">
        <v>433</v>
      </c>
      <c r="K60" t="s">
        <v>430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Jye Pickin</v>
      </c>
      <c r="B61" s="4">
        <v>46110</v>
      </c>
      <c r="C61" t="s">
        <v>326</v>
      </c>
      <c r="D61" t="s">
        <v>327</v>
      </c>
      <c r="E61" t="s">
        <v>328</v>
      </c>
      <c r="F61" t="s">
        <v>329</v>
      </c>
      <c r="I61" t="s">
        <v>434</v>
      </c>
      <c r="J61" t="s">
        <v>435</v>
      </c>
      <c r="K61" t="s">
        <v>430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Tyler Wood</v>
      </c>
      <c r="B62" s="4">
        <v>46110</v>
      </c>
      <c r="C62" t="s">
        <v>326</v>
      </c>
      <c r="D62" t="s">
        <v>327</v>
      </c>
      <c r="E62" t="s">
        <v>328</v>
      </c>
      <c r="F62" t="s">
        <v>329</v>
      </c>
      <c r="I62" t="s">
        <v>436</v>
      </c>
      <c r="J62" t="s">
        <v>437</v>
      </c>
      <c r="K62" t="s">
        <v>430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Patrick Healy</v>
      </c>
      <c r="B63" s="4">
        <v>46110</v>
      </c>
      <c r="C63" t="s">
        <v>326</v>
      </c>
      <c r="D63" t="s">
        <v>327</v>
      </c>
      <c r="E63" t="s">
        <v>328</v>
      </c>
      <c r="F63" t="s">
        <v>329</v>
      </c>
      <c r="I63" t="s">
        <v>438</v>
      </c>
      <c r="J63" t="s">
        <v>439</v>
      </c>
      <c r="K63" t="s">
        <v>430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Brett Rankin</v>
      </c>
      <c r="B64" s="4">
        <v>46110</v>
      </c>
      <c r="C64" t="s">
        <v>326</v>
      </c>
      <c r="D64" t="s">
        <v>327</v>
      </c>
      <c r="E64" t="s">
        <v>328</v>
      </c>
      <c r="F64" t="s">
        <v>329</v>
      </c>
      <c r="I64" t="s">
        <v>440</v>
      </c>
      <c r="J64" t="s">
        <v>441</v>
      </c>
      <c r="K64" t="s">
        <v>430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Adam Brady</v>
      </c>
      <c r="B65" s="4">
        <v>46110</v>
      </c>
      <c r="C65" t="s">
        <v>326</v>
      </c>
      <c r="D65" t="s">
        <v>327</v>
      </c>
      <c r="E65" t="s">
        <v>328</v>
      </c>
      <c r="F65" t="s">
        <v>329</v>
      </c>
      <c r="I65" t="s">
        <v>357</v>
      </c>
      <c r="J65" t="s">
        <v>429</v>
      </c>
      <c r="K65" t="s">
        <v>430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Andrew Campbell</v>
      </c>
      <c r="B66" s="4">
        <v>46110</v>
      </c>
      <c r="C66" t="s">
        <v>326</v>
      </c>
      <c r="D66" t="s">
        <v>327</v>
      </c>
      <c r="E66" t="s">
        <v>328</v>
      </c>
      <c r="F66" t="s">
        <v>329</v>
      </c>
      <c r="I66" t="s">
        <v>442</v>
      </c>
      <c r="J66" t="s">
        <v>385</v>
      </c>
      <c r="K66" t="s">
        <v>430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Zach Ion</v>
      </c>
      <c r="B67" s="4">
        <v>46110</v>
      </c>
      <c r="C67" t="s">
        <v>326</v>
      </c>
      <c r="D67" t="s">
        <v>327</v>
      </c>
      <c r="E67" t="s">
        <v>328</v>
      </c>
      <c r="F67" t="s">
        <v>329</v>
      </c>
      <c r="I67" t="s">
        <v>443</v>
      </c>
      <c r="J67" t="s">
        <v>371</v>
      </c>
      <c r="K67" t="s">
        <v>430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Chris Malec</v>
      </c>
      <c r="B68" s="4">
        <v>46110</v>
      </c>
      <c r="C68" t="s">
        <v>326</v>
      </c>
      <c r="D68" t="s">
        <v>327</v>
      </c>
      <c r="E68" t="s">
        <v>328</v>
      </c>
      <c r="F68" t="s">
        <v>329</v>
      </c>
      <c r="I68" t="s">
        <v>444</v>
      </c>
      <c r="J68" t="s">
        <v>445</v>
      </c>
      <c r="K68" t="s">
        <v>430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Aaron Townsend</v>
      </c>
      <c r="B69" s="4">
        <v>46110</v>
      </c>
      <c r="C69" t="s">
        <v>326</v>
      </c>
      <c r="D69" t="s">
        <v>327</v>
      </c>
      <c r="E69" t="s">
        <v>328</v>
      </c>
      <c r="F69" t="s">
        <v>329</v>
      </c>
      <c r="I69" t="s">
        <v>446</v>
      </c>
      <c r="J69" t="s">
        <v>447</v>
      </c>
      <c r="K69" t="s">
        <v>430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William Bruyeres</v>
      </c>
      <c r="B70" s="4">
        <v>46110</v>
      </c>
      <c r="C70" t="s">
        <v>326</v>
      </c>
      <c r="D70" t="s">
        <v>327</v>
      </c>
      <c r="E70" t="s">
        <v>328</v>
      </c>
      <c r="F70" t="s">
        <v>329</v>
      </c>
      <c r="I70" t="s">
        <v>448</v>
      </c>
      <c r="J70" t="s">
        <v>449</v>
      </c>
      <c r="K70" t="s">
        <v>430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Cooper Eccleston</v>
      </c>
      <c r="B71" s="4">
        <v>46110</v>
      </c>
      <c r="C71" t="s">
        <v>326</v>
      </c>
      <c r="D71" t="s">
        <v>327</v>
      </c>
      <c r="E71" t="s">
        <v>328</v>
      </c>
      <c r="F71" t="s">
        <v>329</v>
      </c>
      <c r="I71" t="s">
        <v>450</v>
      </c>
      <c r="J71" t="s">
        <v>451</v>
      </c>
      <c r="K71" t="s">
        <v>430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Mason Lee</v>
      </c>
      <c r="B72" s="4">
        <v>46110</v>
      </c>
      <c r="C72" t="s">
        <v>326</v>
      </c>
      <c r="D72" t="s">
        <v>327</v>
      </c>
      <c r="E72" t="s">
        <v>328</v>
      </c>
      <c r="F72" t="s">
        <v>329</v>
      </c>
      <c r="I72" t="s">
        <v>452</v>
      </c>
      <c r="J72" t="s">
        <v>453</v>
      </c>
      <c r="K72" t="s">
        <v>430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Jak Carter</v>
      </c>
      <c r="B73" s="4">
        <v>46110</v>
      </c>
      <c r="C73" t="s">
        <v>326</v>
      </c>
      <c r="D73" t="s">
        <v>327</v>
      </c>
      <c r="E73" t="s">
        <v>328</v>
      </c>
      <c r="F73" t="s">
        <v>329</v>
      </c>
      <c r="I73" t="s">
        <v>454</v>
      </c>
      <c r="J73" t="s">
        <v>455</v>
      </c>
      <c r="K73" t="s">
        <v>430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Jeffrey Guan</v>
      </c>
      <c r="B74" s="4">
        <v>46110</v>
      </c>
      <c r="C74" t="s">
        <v>326</v>
      </c>
      <c r="D74" t="s">
        <v>327</v>
      </c>
      <c r="E74" t="s">
        <v>328</v>
      </c>
      <c r="F74" t="s">
        <v>329</v>
      </c>
      <c r="I74" t="s">
        <v>456</v>
      </c>
      <c r="J74" t="s">
        <v>457</v>
      </c>
      <c r="K74" t="s">
        <v>430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Tom Limon</v>
      </c>
      <c r="B75" s="4">
        <v>46110</v>
      </c>
      <c r="C75" t="s">
        <v>326</v>
      </c>
      <c r="D75" t="s">
        <v>327</v>
      </c>
      <c r="E75" t="s">
        <v>328</v>
      </c>
      <c r="F75" t="s">
        <v>329</v>
      </c>
      <c r="I75" t="s">
        <v>458</v>
      </c>
      <c r="J75" t="s">
        <v>459</v>
      </c>
      <c r="K75" t="s">
        <v>430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Darcy Brereton</v>
      </c>
      <c r="B76" s="4">
        <v>46110</v>
      </c>
      <c r="C76" t="s">
        <v>326</v>
      </c>
      <c r="D76" t="s">
        <v>327</v>
      </c>
      <c r="E76" t="s">
        <v>328</v>
      </c>
      <c r="F76" t="s">
        <v>329</v>
      </c>
      <c r="I76" t="s">
        <v>460</v>
      </c>
      <c r="J76" t="s">
        <v>461</v>
      </c>
      <c r="K76" t="s">
        <v>430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Joel Mitchell</v>
      </c>
      <c r="B77" s="4">
        <v>46110</v>
      </c>
      <c r="C77" t="s">
        <v>326</v>
      </c>
      <c r="D77" t="s">
        <v>327</v>
      </c>
      <c r="E77" t="s">
        <v>328</v>
      </c>
      <c r="F77" t="s">
        <v>329</v>
      </c>
      <c r="I77" t="s">
        <v>462</v>
      </c>
      <c r="J77" t="s">
        <v>463</v>
      </c>
      <c r="K77" t="s">
        <v>430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Samuel Slater</v>
      </c>
      <c r="B78" s="4">
        <v>46110</v>
      </c>
      <c r="C78" t="s">
        <v>326</v>
      </c>
      <c r="D78" t="s">
        <v>327</v>
      </c>
      <c r="E78" t="s">
        <v>328</v>
      </c>
      <c r="F78" t="s">
        <v>329</v>
      </c>
      <c r="I78" t="s">
        <v>464</v>
      </c>
      <c r="J78" t="s">
        <v>465</v>
      </c>
      <c r="K78" t="s">
        <v>430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Stewart Cink</v>
      </c>
      <c r="B79" s="4">
        <v>46110</v>
      </c>
      <c r="C79" t="s">
        <v>466</v>
      </c>
      <c r="D79" t="s">
        <v>467</v>
      </c>
      <c r="E79" t="s">
        <v>468</v>
      </c>
      <c r="F79" t="s">
        <v>469</v>
      </c>
      <c r="I79" t="s">
        <v>470</v>
      </c>
      <c r="J79" t="s">
        <v>471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  <c r="AM79" s="5"/>
      <c r="AO79" s="5"/>
      <c r="AQ79" s="5"/>
      <c r="AS79" s="5"/>
    </row>
    <row r="80" spans="1:45" x14ac:dyDescent="0.35">
      <c r="A80" s="3" t="str">
        <f t="shared" si="1"/>
        <v>Ernie Els</v>
      </c>
      <c r="B80" s="4">
        <v>46110</v>
      </c>
      <c r="C80" t="s">
        <v>466</v>
      </c>
      <c r="D80" t="s">
        <v>467</v>
      </c>
      <c r="E80" t="s">
        <v>468</v>
      </c>
      <c r="F80" t="s">
        <v>469</v>
      </c>
      <c r="I80" t="s">
        <v>472</v>
      </c>
      <c r="J80" t="s">
        <v>473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  <c r="AM80" s="5"/>
      <c r="AO80" s="5"/>
    </row>
    <row r="81" spans="1:41" x14ac:dyDescent="0.35">
      <c r="A81" s="3" t="str">
        <f t="shared" si="1"/>
        <v>Zach Johnson</v>
      </c>
      <c r="B81" s="4">
        <v>46110</v>
      </c>
      <c r="C81" t="s">
        <v>466</v>
      </c>
      <c r="D81" t="s">
        <v>467</v>
      </c>
      <c r="E81" t="s">
        <v>468</v>
      </c>
      <c r="F81" t="s">
        <v>469</v>
      </c>
      <c r="I81" t="s">
        <v>474</v>
      </c>
      <c r="J81" t="s">
        <v>371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  <c r="AM81" s="5"/>
      <c r="AO81" s="5"/>
    </row>
    <row r="82" spans="1:41" x14ac:dyDescent="0.35">
      <c r="A82" s="3" t="str">
        <f t="shared" si="1"/>
        <v>Brian Gay</v>
      </c>
      <c r="B82" s="4">
        <v>46110</v>
      </c>
      <c r="C82" t="s">
        <v>466</v>
      </c>
      <c r="D82" t="s">
        <v>467</v>
      </c>
      <c r="E82" t="s">
        <v>468</v>
      </c>
      <c r="F82" t="s">
        <v>469</v>
      </c>
      <c r="I82" t="s">
        <v>475</v>
      </c>
      <c r="J82" t="s">
        <v>476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  <c r="AM82" s="5"/>
      <c r="AO82" s="5"/>
    </row>
    <row r="83" spans="1:41" x14ac:dyDescent="0.35">
      <c r="A83" s="3" t="str">
        <f t="shared" si="1"/>
        <v>Freddie Jacobson</v>
      </c>
      <c r="B83" s="4">
        <v>46110</v>
      </c>
      <c r="C83" t="s">
        <v>466</v>
      </c>
      <c r="D83" t="s">
        <v>467</v>
      </c>
      <c r="E83" t="s">
        <v>468</v>
      </c>
      <c r="F83" t="s">
        <v>469</v>
      </c>
      <c r="I83" t="s">
        <v>477</v>
      </c>
      <c r="J83" t="s">
        <v>478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  <c r="AM83" s="5"/>
      <c r="AO83" s="5"/>
    </row>
    <row r="84" spans="1:41" x14ac:dyDescent="0.35">
      <c r="A84" s="3" t="str">
        <f t="shared" si="1"/>
        <v>Charlie Wi</v>
      </c>
      <c r="B84" s="4">
        <v>46110</v>
      </c>
      <c r="C84" t="s">
        <v>466</v>
      </c>
      <c r="D84" t="s">
        <v>467</v>
      </c>
      <c r="E84" t="s">
        <v>468</v>
      </c>
      <c r="F84" t="s">
        <v>469</v>
      </c>
      <c r="I84" t="s">
        <v>479</v>
      </c>
      <c r="J84" t="s">
        <v>480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  <c r="AM84" s="5"/>
      <c r="AO84" s="5"/>
    </row>
    <row r="85" spans="1:41" x14ac:dyDescent="0.35">
      <c r="A85" s="3" t="str">
        <f t="shared" si="1"/>
        <v>Steven Alker</v>
      </c>
      <c r="B85" s="4">
        <v>46110</v>
      </c>
      <c r="C85" t="s">
        <v>466</v>
      </c>
      <c r="D85" t="s">
        <v>467</v>
      </c>
      <c r="E85" t="s">
        <v>468</v>
      </c>
      <c r="F85" t="s">
        <v>469</v>
      </c>
      <c r="I85" t="s">
        <v>481</v>
      </c>
      <c r="J85" t="s">
        <v>482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  <c r="AM85" s="5"/>
      <c r="AO85" s="5"/>
    </row>
    <row r="86" spans="1:41" x14ac:dyDescent="0.35">
      <c r="A86" s="3" t="str">
        <f t="shared" si="1"/>
        <v>Retief Goosen</v>
      </c>
      <c r="B86" s="4">
        <v>46110</v>
      </c>
      <c r="C86" t="s">
        <v>466</v>
      </c>
      <c r="D86" t="s">
        <v>467</v>
      </c>
      <c r="E86" t="s">
        <v>468</v>
      </c>
      <c r="F86" t="s">
        <v>469</v>
      </c>
      <c r="I86" t="s">
        <v>483</v>
      </c>
      <c r="J86" t="s">
        <v>484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  <c r="AM86" s="5"/>
      <c r="AO86" s="5"/>
    </row>
    <row r="87" spans="1:41" x14ac:dyDescent="0.35">
      <c r="A87" s="3" t="str">
        <f t="shared" si="1"/>
        <v>Bernhard Langer</v>
      </c>
      <c r="B87" s="4">
        <v>46110</v>
      </c>
      <c r="C87" t="s">
        <v>466</v>
      </c>
      <c r="D87" t="s">
        <v>467</v>
      </c>
      <c r="E87" t="s">
        <v>468</v>
      </c>
      <c r="F87" t="s">
        <v>469</v>
      </c>
      <c r="I87" t="s">
        <v>485</v>
      </c>
      <c r="J87" t="s">
        <v>486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  <c r="AM87" s="5"/>
      <c r="AO87" s="5"/>
    </row>
    <row r="88" spans="1:41" x14ac:dyDescent="0.35">
      <c r="A88" s="3" t="str">
        <f t="shared" si="1"/>
        <v>Miguel Angel Jimenez</v>
      </c>
      <c r="B88" s="4">
        <v>46110</v>
      </c>
      <c r="C88" t="s">
        <v>466</v>
      </c>
      <c r="D88" t="s">
        <v>467</v>
      </c>
      <c r="E88" t="s">
        <v>468</v>
      </c>
      <c r="F88" t="s">
        <v>469</v>
      </c>
      <c r="I88" t="s">
        <v>487</v>
      </c>
      <c r="J88" t="s">
        <v>488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  <c r="AM88" s="5"/>
      <c r="AO88" s="5"/>
    </row>
    <row r="89" spans="1:41" x14ac:dyDescent="0.35">
      <c r="A89" s="3" t="str">
        <f t="shared" si="1"/>
        <v>Cameron Percy</v>
      </c>
      <c r="B89" s="4">
        <v>46110</v>
      </c>
      <c r="C89" t="s">
        <v>466</v>
      </c>
      <c r="D89" t="s">
        <v>467</v>
      </c>
      <c r="E89" t="s">
        <v>468</v>
      </c>
      <c r="F89" t="s">
        <v>469</v>
      </c>
      <c r="I89" t="s">
        <v>489</v>
      </c>
      <c r="J89" t="s">
        <v>331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  <c r="AM89" s="5"/>
      <c r="AO89" s="5"/>
    </row>
    <row r="90" spans="1:41" x14ac:dyDescent="0.35">
      <c r="A90" s="3" t="str">
        <f t="shared" si="1"/>
        <v>David Toms</v>
      </c>
      <c r="B90" s="4">
        <v>46110</v>
      </c>
      <c r="C90" t="s">
        <v>466</v>
      </c>
      <c r="D90" t="s">
        <v>467</v>
      </c>
      <c r="E90" t="s">
        <v>468</v>
      </c>
      <c r="F90" t="s">
        <v>469</v>
      </c>
      <c r="I90" t="s">
        <v>490</v>
      </c>
      <c r="J90" t="s">
        <v>491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  <c r="AM90" s="5"/>
      <c r="AO90" s="5"/>
    </row>
    <row r="91" spans="1:41" x14ac:dyDescent="0.35">
      <c r="A91" s="3" t="str">
        <f t="shared" si="1"/>
        <v>Thongchai Jaidee</v>
      </c>
      <c r="B91" s="4">
        <v>46110</v>
      </c>
      <c r="C91" t="s">
        <v>466</v>
      </c>
      <c r="D91" t="s">
        <v>467</v>
      </c>
      <c r="E91" t="s">
        <v>468</v>
      </c>
      <c r="F91" t="s">
        <v>469</v>
      </c>
      <c r="I91" t="s">
        <v>492</v>
      </c>
      <c r="J91" t="s">
        <v>493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  <c r="AM91" s="5"/>
      <c r="AO91" s="5"/>
    </row>
    <row r="92" spans="1:41" x14ac:dyDescent="0.35">
      <c r="A92" s="3" t="str">
        <f t="shared" si="1"/>
        <v>David Duval</v>
      </c>
      <c r="B92" s="4">
        <v>46110</v>
      </c>
      <c r="C92" t="s">
        <v>466</v>
      </c>
      <c r="D92" t="s">
        <v>467</v>
      </c>
      <c r="E92" t="s">
        <v>468</v>
      </c>
      <c r="F92" t="s">
        <v>469</v>
      </c>
      <c r="I92" t="s">
        <v>494</v>
      </c>
      <c r="J92" t="s">
        <v>491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  <c r="AM92" s="5"/>
      <c r="AO92" s="5"/>
    </row>
    <row r="93" spans="1:41" x14ac:dyDescent="0.35">
      <c r="A93" s="3" t="str">
        <f t="shared" si="1"/>
        <v>Soren Kjeldsen</v>
      </c>
      <c r="B93" s="4">
        <v>46110</v>
      </c>
      <c r="C93" t="s">
        <v>466</v>
      </c>
      <c r="D93" t="s">
        <v>467</v>
      </c>
      <c r="E93" t="s">
        <v>468</v>
      </c>
      <c r="F93" t="s">
        <v>469</v>
      </c>
      <c r="I93" t="s">
        <v>495</v>
      </c>
      <c r="J93" t="s">
        <v>496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  <c r="AM93" s="5"/>
      <c r="AO93" s="5"/>
    </row>
    <row r="94" spans="1:41" x14ac:dyDescent="0.35">
      <c r="A94" s="3" t="str">
        <f t="shared" si="1"/>
        <v>Jose Maria Olazabal</v>
      </c>
      <c r="B94" s="4">
        <v>46110</v>
      </c>
      <c r="C94" t="s">
        <v>466</v>
      </c>
      <c r="D94" t="s">
        <v>467</v>
      </c>
      <c r="E94" t="s">
        <v>468</v>
      </c>
      <c r="F94" t="s">
        <v>469</v>
      </c>
      <c r="I94" t="s">
        <v>497</v>
      </c>
      <c r="J94" t="s">
        <v>498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  <c r="AM94" s="5"/>
      <c r="AO94" s="5"/>
    </row>
    <row r="95" spans="1:41" x14ac:dyDescent="0.35">
      <c r="A95" s="3" t="str">
        <f t="shared" si="1"/>
        <v>Bo Van Pelt</v>
      </c>
      <c r="B95" s="4">
        <v>46110</v>
      </c>
      <c r="C95" t="s">
        <v>466</v>
      </c>
      <c r="D95" t="s">
        <v>467</v>
      </c>
      <c r="E95" t="s">
        <v>468</v>
      </c>
      <c r="F95" t="s">
        <v>469</v>
      </c>
      <c r="I95" t="s">
        <v>499</v>
      </c>
      <c r="J95" t="s">
        <v>500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  <c r="AM95" s="5"/>
      <c r="AO95" s="5"/>
    </row>
    <row r="96" spans="1:41" x14ac:dyDescent="0.35">
      <c r="A96" s="3" t="str">
        <f t="shared" si="1"/>
        <v>Mike Weir</v>
      </c>
      <c r="B96" s="4">
        <v>46110</v>
      </c>
      <c r="C96" t="s">
        <v>466</v>
      </c>
      <c r="D96" t="s">
        <v>467</v>
      </c>
      <c r="E96" t="s">
        <v>468</v>
      </c>
      <c r="F96" t="s">
        <v>469</v>
      </c>
      <c r="I96" t="s">
        <v>501</v>
      </c>
      <c r="J96" t="s">
        <v>502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  <c r="AM96" s="5"/>
      <c r="AO96" s="5"/>
    </row>
    <row r="97" spans="1:41" x14ac:dyDescent="0.35">
      <c r="A97" s="3" t="str">
        <f t="shared" si="1"/>
        <v>Mark Wilson</v>
      </c>
      <c r="B97" s="4">
        <v>46110</v>
      </c>
      <c r="C97" t="s">
        <v>466</v>
      </c>
      <c r="D97" t="s">
        <v>467</v>
      </c>
      <c r="E97" t="s">
        <v>468</v>
      </c>
      <c r="F97" t="s">
        <v>469</v>
      </c>
      <c r="I97" t="s">
        <v>503</v>
      </c>
      <c r="J97" t="s">
        <v>504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  <c r="AM97" s="5"/>
      <c r="AO97" s="5"/>
    </row>
    <row r="98" spans="1:41" x14ac:dyDescent="0.35">
      <c r="A98" s="3" t="str">
        <f t="shared" si="1"/>
        <v>Y.E. Yang</v>
      </c>
      <c r="B98" s="4">
        <v>46110</v>
      </c>
      <c r="C98" t="s">
        <v>466</v>
      </c>
      <c r="D98" t="s">
        <v>467</v>
      </c>
      <c r="E98" t="s">
        <v>468</v>
      </c>
      <c r="F98" t="s">
        <v>469</v>
      </c>
      <c r="I98" t="s">
        <v>505</v>
      </c>
      <c r="J98" t="s">
        <v>506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  <c r="AM98" s="5"/>
      <c r="AO98" s="5"/>
    </row>
    <row r="99" spans="1:41" x14ac:dyDescent="0.35">
      <c r="A99" s="3" t="str">
        <f t="shared" si="1"/>
        <v>Jason Caron</v>
      </c>
      <c r="B99" s="4">
        <v>46110</v>
      </c>
      <c r="C99" t="s">
        <v>466</v>
      </c>
      <c r="D99" t="s">
        <v>467</v>
      </c>
      <c r="E99" t="s">
        <v>468</v>
      </c>
      <c r="F99" t="s">
        <v>469</v>
      </c>
      <c r="I99" t="s">
        <v>507</v>
      </c>
      <c r="J99" t="s">
        <v>400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  <c r="AM99" s="5"/>
      <c r="AO99" s="5"/>
    </row>
    <row r="100" spans="1:41" x14ac:dyDescent="0.35">
      <c r="A100" s="3" t="str">
        <f t="shared" si="1"/>
        <v>John Daly</v>
      </c>
      <c r="B100" s="4">
        <v>46110</v>
      </c>
      <c r="C100" t="s">
        <v>466</v>
      </c>
      <c r="D100" t="s">
        <v>467</v>
      </c>
      <c r="E100" t="s">
        <v>468</v>
      </c>
      <c r="F100" t="s">
        <v>469</v>
      </c>
      <c r="I100" t="s">
        <v>508</v>
      </c>
      <c r="J100" t="s">
        <v>330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  <c r="AM100" s="5"/>
      <c r="AO100" s="5"/>
    </row>
    <row r="101" spans="1:41" x14ac:dyDescent="0.35">
      <c r="A101" s="3" t="str">
        <f t="shared" si="1"/>
        <v>Tim Petrovic</v>
      </c>
      <c r="B101" s="4">
        <v>46110</v>
      </c>
      <c r="C101" t="s">
        <v>466</v>
      </c>
      <c r="D101" t="s">
        <v>467</v>
      </c>
      <c r="E101" t="s">
        <v>468</v>
      </c>
      <c r="F101" t="s">
        <v>469</v>
      </c>
      <c r="I101" t="s">
        <v>509</v>
      </c>
      <c r="J101" t="s">
        <v>406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  <c r="AM101" s="5"/>
      <c r="AO101" s="5"/>
    </row>
    <row r="102" spans="1:41" x14ac:dyDescent="0.35">
      <c r="A102" s="3" t="str">
        <f t="shared" si="1"/>
        <v>K.J. Choi</v>
      </c>
      <c r="B102" s="4">
        <v>46110</v>
      </c>
      <c r="C102" t="s">
        <v>466</v>
      </c>
      <c r="D102" t="s">
        <v>467</v>
      </c>
      <c r="E102" t="s">
        <v>468</v>
      </c>
      <c r="F102" t="s">
        <v>469</v>
      </c>
      <c r="I102" t="s">
        <v>510</v>
      </c>
      <c r="J102" t="s">
        <v>511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  <c r="AM102" s="5"/>
      <c r="AO102" s="5"/>
    </row>
    <row r="103" spans="1:41" x14ac:dyDescent="0.35">
      <c r="A103" s="3" t="str">
        <f t="shared" si="1"/>
        <v>Darren Clarke</v>
      </c>
      <c r="B103" s="4">
        <v>46110</v>
      </c>
      <c r="C103" t="s">
        <v>466</v>
      </c>
      <c r="D103" t="s">
        <v>467</v>
      </c>
      <c r="E103" t="s">
        <v>468</v>
      </c>
      <c r="F103" t="s">
        <v>469</v>
      </c>
      <c r="I103" t="s">
        <v>512</v>
      </c>
      <c r="J103" t="s">
        <v>513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  <c r="AM103" s="5"/>
      <c r="AO103" s="5"/>
    </row>
    <row r="104" spans="1:41" x14ac:dyDescent="0.35">
      <c r="A104" s="3" t="str">
        <f t="shared" si="1"/>
        <v>Joe Durant</v>
      </c>
      <c r="B104" s="4">
        <v>46110</v>
      </c>
      <c r="C104" t="s">
        <v>466</v>
      </c>
      <c r="D104" t="s">
        <v>467</v>
      </c>
      <c r="E104" t="s">
        <v>468</v>
      </c>
      <c r="F104" t="s">
        <v>469</v>
      </c>
      <c r="I104" t="s">
        <v>514</v>
      </c>
      <c r="J104" t="s">
        <v>515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  <c r="AM104" s="5"/>
      <c r="AO104" s="5"/>
    </row>
    <row r="105" spans="1:41" x14ac:dyDescent="0.35">
      <c r="A105" s="3" t="str">
        <f t="shared" si="1"/>
        <v>Tommy Gainey</v>
      </c>
      <c r="B105" s="4">
        <v>46110</v>
      </c>
      <c r="C105" t="s">
        <v>466</v>
      </c>
      <c r="D105" t="s">
        <v>467</v>
      </c>
      <c r="E105" t="s">
        <v>468</v>
      </c>
      <c r="F105" t="s">
        <v>469</v>
      </c>
      <c r="I105" t="s">
        <v>516</v>
      </c>
      <c r="J105" t="s">
        <v>517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  <c r="AM105" s="5"/>
      <c r="AO105" s="5"/>
    </row>
    <row r="106" spans="1:41" x14ac:dyDescent="0.35">
      <c r="A106" s="3" t="str">
        <f t="shared" si="1"/>
        <v>Paul Goydos</v>
      </c>
      <c r="B106" s="4">
        <v>46110</v>
      </c>
      <c r="C106" t="s">
        <v>466</v>
      </c>
      <c r="D106" t="s">
        <v>467</v>
      </c>
      <c r="E106" t="s">
        <v>468</v>
      </c>
      <c r="F106" t="s">
        <v>469</v>
      </c>
      <c r="I106" t="s">
        <v>518</v>
      </c>
      <c r="J106" t="s">
        <v>519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  <c r="AM106" s="5"/>
      <c r="AO106" s="5"/>
    </row>
    <row r="107" spans="1:41" x14ac:dyDescent="0.35">
      <c r="A107" s="3" t="str">
        <f t="shared" si="1"/>
        <v>Richard Green</v>
      </c>
      <c r="B107" s="4">
        <v>46110</v>
      </c>
      <c r="C107" t="s">
        <v>466</v>
      </c>
      <c r="D107" t="s">
        <v>467</v>
      </c>
      <c r="E107" t="s">
        <v>468</v>
      </c>
      <c r="F107" t="s">
        <v>469</v>
      </c>
      <c r="I107" t="s">
        <v>520</v>
      </c>
      <c r="J107" t="s">
        <v>521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  <c r="AM107" s="5"/>
      <c r="AO107" s="5"/>
    </row>
    <row r="108" spans="1:41" x14ac:dyDescent="0.35">
      <c r="A108" s="3" t="str">
        <f t="shared" si="1"/>
        <v>Padraig Harrington</v>
      </c>
      <c r="B108" s="4">
        <v>46110</v>
      </c>
      <c r="C108" t="s">
        <v>466</v>
      </c>
      <c r="D108" t="s">
        <v>467</v>
      </c>
      <c r="E108" t="s">
        <v>468</v>
      </c>
      <c r="F108" t="s">
        <v>469</v>
      </c>
      <c r="I108" t="s">
        <v>522</v>
      </c>
      <c r="J108" t="s">
        <v>523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  <c r="AM108" s="5"/>
      <c r="AO108" s="5"/>
    </row>
    <row r="109" spans="1:41" x14ac:dyDescent="0.35">
      <c r="A109" s="3" t="str">
        <f t="shared" si="1"/>
        <v>Michael Jonzon</v>
      </c>
      <c r="B109" s="4">
        <v>46110</v>
      </c>
      <c r="C109" t="s">
        <v>466</v>
      </c>
      <c r="D109" t="s">
        <v>467</v>
      </c>
      <c r="E109" t="s">
        <v>468</v>
      </c>
      <c r="F109" t="s">
        <v>469</v>
      </c>
      <c r="I109" t="s">
        <v>524</v>
      </c>
      <c r="J109" t="s">
        <v>525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  <c r="AM109" s="5"/>
      <c r="AO109" s="5"/>
    </row>
    <row r="110" spans="1:41" x14ac:dyDescent="0.35">
      <c r="A110" s="3" t="str">
        <f t="shared" si="1"/>
        <v>Ben Crane</v>
      </c>
      <c r="B110" s="4">
        <v>46110</v>
      </c>
      <c r="C110" t="s">
        <v>466</v>
      </c>
      <c r="D110" t="s">
        <v>467</v>
      </c>
      <c r="E110" t="s">
        <v>468</v>
      </c>
      <c r="F110" t="s">
        <v>469</v>
      </c>
      <c r="I110" t="s">
        <v>526</v>
      </c>
      <c r="J110" t="s">
        <v>376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  <c r="AM110" s="5"/>
      <c r="AO110" s="5"/>
    </row>
    <row r="111" spans="1:41" x14ac:dyDescent="0.35">
      <c r="A111" s="3" t="str">
        <f t="shared" si="1"/>
        <v>Mathew Goggin</v>
      </c>
      <c r="B111" s="4">
        <v>46110</v>
      </c>
      <c r="C111" t="s">
        <v>466</v>
      </c>
      <c r="D111" t="s">
        <v>467</v>
      </c>
      <c r="E111" t="s">
        <v>468</v>
      </c>
      <c r="F111" t="s">
        <v>469</v>
      </c>
      <c r="I111" t="s">
        <v>527</v>
      </c>
      <c r="J111" t="s">
        <v>528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  <c r="AM111" s="5"/>
      <c r="AO111" s="5"/>
    </row>
    <row r="112" spans="1:41" x14ac:dyDescent="0.35">
      <c r="A112" s="3" t="str">
        <f t="shared" si="1"/>
        <v>Justin Leonard</v>
      </c>
      <c r="B112" s="4">
        <v>46110</v>
      </c>
      <c r="C112" t="s">
        <v>466</v>
      </c>
      <c r="D112" t="s">
        <v>467</v>
      </c>
      <c r="E112" t="s">
        <v>468</v>
      </c>
      <c r="F112" t="s">
        <v>469</v>
      </c>
      <c r="I112" t="s">
        <v>529</v>
      </c>
      <c r="J112" t="s">
        <v>530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  <c r="AM112" s="5"/>
      <c r="AO112" s="5"/>
    </row>
    <row r="113" spans="1:41" x14ac:dyDescent="0.35">
      <c r="A113" s="3" t="str">
        <f t="shared" si="1"/>
        <v>Dicky Pride</v>
      </c>
      <c r="B113" s="4">
        <v>46110</v>
      </c>
      <c r="C113" t="s">
        <v>466</v>
      </c>
      <c r="D113" t="s">
        <v>467</v>
      </c>
      <c r="E113" t="s">
        <v>468</v>
      </c>
      <c r="F113" t="s">
        <v>469</v>
      </c>
      <c r="I113" t="s">
        <v>531</v>
      </c>
      <c r="J113" t="s">
        <v>532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  <c r="AM113" s="5"/>
      <c r="AO113" s="5"/>
    </row>
    <row r="114" spans="1:41" x14ac:dyDescent="0.35">
      <c r="A114" s="3" t="str">
        <f t="shared" si="1"/>
        <v>Tag Ridings</v>
      </c>
      <c r="B114" s="4">
        <v>46110</v>
      </c>
      <c r="C114" t="s">
        <v>466</v>
      </c>
      <c r="D114" t="s">
        <v>467</v>
      </c>
      <c r="E114" t="s">
        <v>468</v>
      </c>
      <c r="F114" t="s">
        <v>469</v>
      </c>
      <c r="I114" t="s">
        <v>533</v>
      </c>
      <c r="J114" t="s">
        <v>534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  <c r="AM114" s="5"/>
      <c r="AO114" s="5"/>
    </row>
    <row r="115" spans="1:41" x14ac:dyDescent="0.35">
      <c r="A115" s="3" t="str">
        <f t="shared" si="1"/>
        <v>Vijay Singh</v>
      </c>
      <c r="B115" s="4">
        <v>46110</v>
      </c>
      <c r="C115" t="s">
        <v>466</v>
      </c>
      <c r="D115" t="s">
        <v>467</v>
      </c>
      <c r="E115" t="s">
        <v>468</v>
      </c>
      <c r="F115" t="s">
        <v>469</v>
      </c>
      <c r="I115" t="s">
        <v>535</v>
      </c>
      <c r="J115" t="s">
        <v>536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  <c r="AM115" s="5"/>
      <c r="AO115" s="5"/>
    </row>
    <row r="116" spans="1:41" x14ac:dyDescent="0.35">
      <c r="A116" s="3" t="str">
        <f t="shared" si="1"/>
        <v>Michael Wright</v>
      </c>
      <c r="B116" s="4">
        <v>46110</v>
      </c>
      <c r="C116" t="s">
        <v>466</v>
      </c>
      <c r="D116" t="s">
        <v>467</v>
      </c>
      <c r="E116" t="s">
        <v>468</v>
      </c>
      <c r="F116" t="s">
        <v>469</v>
      </c>
      <c r="I116" t="s">
        <v>537</v>
      </c>
      <c r="J116" t="s">
        <v>525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  <c r="AM116" s="5"/>
      <c r="AO116" s="5"/>
    </row>
    <row r="117" spans="1:41" x14ac:dyDescent="0.35">
      <c r="A117" s="3" t="str">
        <f t="shared" si="1"/>
        <v>Boo Weekley</v>
      </c>
      <c r="B117" s="4">
        <v>46110</v>
      </c>
      <c r="C117" t="s">
        <v>466</v>
      </c>
      <c r="D117" t="s">
        <v>467</v>
      </c>
      <c r="E117" t="s">
        <v>468</v>
      </c>
      <c r="F117" t="s">
        <v>469</v>
      </c>
      <c r="I117" t="s">
        <v>538</v>
      </c>
      <c r="J117" t="s">
        <v>539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  <c r="AM117" s="5"/>
      <c r="AO117" s="5"/>
    </row>
    <row r="118" spans="1:41" x14ac:dyDescent="0.35">
      <c r="A118" s="3" t="str">
        <f t="shared" si="1"/>
        <v>Stephen Ames</v>
      </c>
      <c r="B118" s="4">
        <v>46110</v>
      </c>
      <c r="C118" t="s">
        <v>466</v>
      </c>
      <c r="D118" t="s">
        <v>467</v>
      </c>
      <c r="E118" t="s">
        <v>468</v>
      </c>
      <c r="F118" t="s">
        <v>469</v>
      </c>
      <c r="I118" t="s">
        <v>540</v>
      </c>
      <c r="J118" t="s">
        <v>541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  <c r="AM118" s="5"/>
      <c r="AO118" s="5"/>
    </row>
    <row r="119" spans="1:41" x14ac:dyDescent="0.35">
      <c r="A119" s="3" t="str">
        <f t="shared" si="1"/>
        <v>Fred Couples</v>
      </c>
      <c r="B119" s="4">
        <v>46110</v>
      </c>
      <c r="C119" t="s">
        <v>466</v>
      </c>
      <c r="D119" t="s">
        <v>467</v>
      </c>
      <c r="E119" t="s">
        <v>468</v>
      </c>
      <c r="F119" t="s">
        <v>469</v>
      </c>
      <c r="I119" t="s">
        <v>542</v>
      </c>
      <c r="J119" t="s">
        <v>543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  <c r="AM119" s="5"/>
      <c r="AO119" s="5"/>
    </row>
    <row r="120" spans="1:41" x14ac:dyDescent="0.35">
      <c r="A120" s="3" t="str">
        <f t="shared" si="1"/>
        <v>Jeff Maggert</v>
      </c>
      <c r="B120" s="4">
        <v>46110</v>
      </c>
      <c r="C120" t="s">
        <v>466</v>
      </c>
      <c r="D120" t="s">
        <v>467</v>
      </c>
      <c r="E120" t="s">
        <v>468</v>
      </c>
      <c r="F120" t="s">
        <v>469</v>
      </c>
      <c r="I120" t="s">
        <v>544</v>
      </c>
      <c r="J120" t="s">
        <v>545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  <c r="AM120" s="5"/>
      <c r="AO120" s="5"/>
    </row>
    <row r="121" spans="1:41" x14ac:dyDescent="0.35">
      <c r="A121" s="3" t="str">
        <f t="shared" si="1"/>
        <v>Tim O'Neal</v>
      </c>
      <c r="B121" s="4">
        <v>46110</v>
      </c>
      <c r="C121" t="s">
        <v>466</v>
      </c>
      <c r="D121" t="s">
        <v>467</v>
      </c>
      <c r="E121" t="s">
        <v>468</v>
      </c>
      <c r="F121" t="s">
        <v>469</v>
      </c>
      <c r="I121" t="s">
        <v>546</v>
      </c>
      <c r="J121" t="s">
        <v>406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  <c r="AM121" s="5"/>
      <c r="AO121" s="5"/>
    </row>
    <row r="122" spans="1:41" x14ac:dyDescent="0.35">
      <c r="A122" s="3" t="str">
        <f t="shared" si="1"/>
        <v>Heath Slocum</v>
      </c>
      <c r="B122" s="4">
        <v>46110</v>
      </c>
      <c r="C122" t="s">
        <v>466</v>
      </c>
      <c r="D122" t="s">
        <v>467</v>
      </c>
      <c r="E122" t="s">
        <v>468</v>
      </c>
      <c r="F122" t="s">
        <v>469</v>
      </c>
      <c r="I122" t="s">
        <v>547</v>
      </c>
      <c r="J122" t="s">
        <v>548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  <c r="AM122" s="5"/>
      <c r="AO122" s="5"/>
    </row>
    <row r="123" spans="1:41" x14ac:dyDescent="0.35">
      <c r="A123" s="3" t="str">
        <f t="shared" si="1"/>
        <v>Kevin Sutherland</v>
      </c>
      <c r="B123" s="4">
        <v>46110</v>
      </c>
      <c r="C123" t="s">
        <v>466</v>
      </c>
      <c r="D123" t="s">
        <v>467</v>
      </c>
      <c r="E123" t="s">
        <v>468</v>
      </c>
      <c r="F123" t="s">
        <v>469</v>
      </c>
      <c r="I123" t="s">
        <v>549</v>
      </c>
      <c r="J123" t="s">
        <v>396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  <c r="AM123" s="5"/>
      <c r="AO123" s="5"/>
    </row>
    <row r="124" spans="1:41" x14ac:dyDescent="0.35">
      <c r="A124" s="3" t="str">
        <f t="shared" si="1"/>
        <v>Woody Austin</v>
      </c>
      <c r="B124" s="4">
        <v>46110</v>
      </c>
      <c r="C124" t="s">
        <v>466</v>
      </c>
      <c r="D124" t="s">
        <v>467</v>
      </c>
      <c r="E124" t="s">
        <v>468</v>
      </c>
      <c r="F124" t="s">
        <v>469</v>
      </c>
      <c r="I124" t="s">
        <v>550</v>
      </c>
      <c r="J124" t="s">
        <v>551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  <c r="AM124" s="5"/>
      <c r="AO124" s="5"/>
    </row>
    <row r="125" spans="1:41" x14ac:dyDescent="0.35">
      <c r="A125" s="3" t="str">
        <f t="shared" si="1"/>
        <v>Steve Flesch</v>
      </c>
      <c r="B125" s="4">
        <v>46110</v>
      </c>
      <c r="C125" t="s">
        <v>466</v>
      </c>
      <c r="D125" t="s">
        <v>467</v>
      </c>
      <c r="E125" t="s">
        <v>468</v>
      </c>
      <c r="F125" t="s">
        <v>469</v>
      </c>
      <c r="I125" t="s">
        <v>552</v>
      </c>
      <c r="J125" t="s">
        <v>553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  <c r="AM125" s="5"/>
      <c r="AO125" s="5"/>
    </row>
    <row r="126" spans="1:41" x14ac:dyDescent="0.35">
      <c r="A126" s="3" t="str">
        <f t="shared" si="1"/>
        <v>Matt Gogel</v>
      </c>
      <c r="B126" s="4">
        <v>46110</v>
      </c>
      <c r="C126" t="s">
        <v>466</v>
      </c>
      <c r="D126" t="s">
        <v>467</v>
      </c>
      <c r="E126" t="s">
        <v>468</v>
      </c>
      <c r="F126" t="s">
        <v>469</v>
      </c>
      <c r="I126" t="s">
        <v>554</v>
      </c>
      <c r="J126" t="s">
        <v>555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  <c r="AM126" s="5"/>
      <c r="AO126" s="5"/>
    </row>
    <row r="127" spans="1:41" x14ac:dyDescent="0.35">
      <c r="A127" s="3" t="str">
        <f t="shared" si="1"/>
        <v>Ricardo Gonzalez</v>
      </c>
      <c r="B127" s="4">
        <v>46110</v>
      </c>
      <c r="C127" t="s">
        <v>466</v>
      </c>
      <c r="D127" t="s">
        <v>467</v>
      </c>
      <c r="E127" t="s">
        <v>468</v>
      </c>
      <c r="F127" t="s">
        <v>469</v>
      </c>
      <c r="I127" t="s">
        <v>556</v>
      </c>
      <c r="J127" t="s">
        <v>557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  <c r="AM127" s="5"/>
      <c r="AO127" s="5"/>
    </row>
    <row r="128" spans="1:41" x14ac:dyDescent="0.35">
      <c r="A128" s="3" t="str">
        <f t="shared" si="1"/>
        <v>Scott Parel</v>
      </c>
      <c r="B128" s="4">
        <v>46110</v>
      </c>
      <c r="C128" t="s">
        <v>466</v>
      </c>
      <c r="D128" t="s">
        <v>467</v>
      </c>
      <c r="E128" t="s">
        <v>468</v>
      </c>
      <c r="F128" t="s">
        <v>469</v>
      </c>
      <c r="I128" t="s">
        <v>558</v>
      </c>
      <c r="J128" t="s">
        <v>559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  <c r="AM128" s="5"/>
      <c r="AO128" s="5"/>
    </row>
    <row r="129" spans="1:41" x14ac:dyDescent="0.35">
      <c r="A129" s="3" t="str">
        <f t="shared" si="1"/>
        <v>Ken Tanigawa</v>
      </c>
      <c r="B129" s="4">
        <v>46110</v>
      </c>
      <c r="C129" t="s">
        <v>466</v>
      </c>
      <c r="D129" t="s">
        <v>467</v>
      </c>
      <c r="E129" t="s">
        <v>468</v>
      </c>
      <c r="F129" t="s">
        <v>469</v>
      </c>
      <c r="I129" t="s">
        <v>560</v>
      </c>
      <c r="J129" t="s">
        <v>561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466</v>
      </c>
      <c r="D130" t="s">
        <v>467</v>
      </c>
      <c r="E130" t="s">
        <v>468</v>
      </c>
      <c r="F130" t="s">
        <v>469</v>
      </c>
      <c r="I130" t="s">
        <v>562</v>
      </c>
      <c r="J130" t="s">
        <v>563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  <c r="AM130" s="5"/>
      <c r="AO130" s="5"/>
    </row>
    <row r="131" spans="1:41" x14ac:dyDescent="0.35">
      <c r="A131" s="3" t="str">
        <f t="shared" si="2"/>
        <v>Billy Mayfair</v>
      </c>
      <c r="B131" s="4">
        <v>46110</v>
      </c>
      <c r="C131" t="s">
        <v>466</v>
      </c>
      <c r="D131" t="s">
        <v>467</v>
      </c>
      <c r="E131" t="s">
        <v>468</v>
      </c>
      <c r="F131" t="s">
        <v>469</v>
      </c>
      <c r="I131" t="s">
        <v>564</v>
      </c>
      <c r="J131" t="s">
        <v>565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  <c r="AM131" s="5"/>
      <c r="AO131" s="5"/>
    </row>
    <row r="132" spans="1:41" x14ac:dyDescent="0.35">
      <c r="A132" s="3" t="str">
        <f t="shared" si="2"/>
        <v>Shaun Micheel</v>
      </c>
      <c r="B132" s="4">
        <v>46110</v>
      </c>
      <c r="C132" t="s">
        <v>466</v>
      </c>
      <c r="D132" t="s">
        <v>467</v>
      </c>
      <c r="E132" t="s">
        <v>468</v>
      </c>
      <c r="F132" t="s">
        <v>469</v>
      </c>
      <c r="I132" t="s">
        <v>566</v>
      </c>
      <c r="J132" t="s">
        <v>567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  <c r="AM132" s="5"/>
      <c r="AO132" s="5"/>
    </row>
    <row r="133" spans="1:41" x14ac:dyDescent="0.35">
      <c r="A133" s="3" t="str">
        <f t="shared" si="2"/>
        <v>Vaughn Taylor</v>
      </c>
      <c r="B133" s="4">
        <v>46110</v>
      </c>
      <c r="C133" t="s">
        <v>466</v>
      </c>
      <c r="D133" t="s">
        <v>467</v>
      </c>
      <c r="E133" t="s">
        <v>468</v>
      </c>
      <c r="F133" t="s">
        <v>469</v>
      </c>
      <c r="I133" t="s">
        <v>568</v>
      </c>
      <c r="J133" t="s">
        <v>569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  <c r="AM133" s="5"/>
      <c r="AO133" s="5"/>
    </row>
    <row r="134" spans="1:41" x14ac:dyDescent="0.35">
      <c r="A134" s="3" t="str">
        <f t="shared" si="2"/>
        <v>Bob Estes</v>
      </c>
      <c r="B134" s="4">
        <v>46110</v>
      </c>
      <c r="C134" t="s">
        <v>466</v>
      </c>
      <c r="D134" t="s">
        <v>467</v>
      </c>
      <c r="E134" t="s">
        <v>468</v>
      </c>
      <c r="F134" t="s">
        <v>469</v>
      </c>
      <c r="I134" t="s">
        <v>570</v>
      </c>
      <c r="J134" t="s">
        <v>571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  <c r="AM134" s="5"/>
      <c r="AO134" s="5"/>
    </row>
    <row r="135" spans="1:41" x14ac:dyDescent="0.35">
      <c r="A135" s="3" t="str">
        <f t="shared" si="2"/>
        <v>Tom Pernice</v>
      </c>
      <c r="B135" s="4">
        <v>46110</v>
      </c>
      <c r="C135" t="s">
        <v>466</v>
      </c>
      <c r="D135" t="s">
        <v>467</v>
      </c>
      <c r="E135" t="s">
        <v>468</v>
      </c>
      <c r="F135" t="s">
        <v>469</v>
      </c>
      <c r="I135" t="s">
        <v>572</v>
      </c>
      <c r="J135" t="s">
        <v>459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  <c r="AM135" s="5"/>
      <c r="AO135" s="5"/>
    </row>
    <row r="136" spans="1:41" x14ac:dyDescent="0.35">
      <c r="A136" s="3" t="str">
        <f t="shared" si="2"/>
        <v>Van Phillips</v>
      </c>
      <c r="B136" s="4">
        <v>46110</v>
      </c>
      <c r="C136" t="s">
        <v>466</v>
      </c>
      <c r="D136" t="s">
        <v>467</v>
      </c>
      <c r="E136" t="s">
        <v>468</v>
      </c>
      <c r="F136" t="s">
        <v>469</v>
      </c>
      <c r="I136" t="s">
        <v>573</v>
      </c>
      <c r="J136" t="s">
        <v>574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  <c r="AM136" s="5"/>
      <c r="AO136" s="5"/>
    </row>
    <row r="137" spans="1:41" x14ac:dyDescent="0.35">
      <c r="A137" s="3" t="str">
        <f t="shared" si="2"/>
        <v>Paul Stankowski</v>
      </c>
      <c r="B137" s="4">
        <v>46110</v>
      </c>
      <c r="C137" t="s">
        <v>466</v>
      </c>
      <c r="D137" t="s">
        <v>467</v>
      </c>
      <c r="E137" t="s">
        <v>468</v>
      </c>
      <c r="F137" t="s">
        <v>469</v>
      </c>
      <c r="I137" t="s">
        <v>575</v>
      </c>
      <c r="J137" t="s">
        <v>519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  <c r="AM137" s="5"/>
      <c r="AO137" s="5"/>
    </row>
    <row r="138" spans="1:41" x14ac:dyDescent="0.35">
      <c r="A138" s="3" t="str">
        <f t="shared" si="2"/>
        <v>Shane Bertsch</v>
      </c>
      <c r="B138" s="4">
        <v>46110</v>
      </c>
      <c r="C138" t="s">
        <v>466</v>
      </c>
      <c r="D138" t="s">
        <v>467</v>
      </c>
      <c r="E138" t="s">
        <v>468</v>
      </c>
      <c r="F138" t="s">
        <v>469</v>
      </c>
      <c r="I138" t="s">
        <v>576</v>
      </c>
      <c r="J138" t="s">
        <v>577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  <c r="AM138" s="5"/>
      <c r="AO138" s="5"/>
    </row>
    <row r="139" spans="1:41" x14ac:dyDescent="0.35">
      <c r="A139" s="3" t="str">
        <f t="shared" si="2"/>
        <v>Chad Campbell</v>
      </c>
      <c r="B139" s="4">
        <v>46110</v>
      </c>
      <c r="C139" t="s">
        <v>466</v>
      </c>
      <c r="D139" t="s">
        <v>467</v>
      </c>
      <c r="E139" t="s">
        <v>468</v>
      </c>
      <c r="F139" t="s">
        <v>469</v>
      </c>
      <c r="I139" t="s">
        <v>442</v>
      </c>
      <c r="J139" t="s">
        <v>578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  <c r="AM139" s="5"/>
      <c r="AO139" s="5"/>
    </row>
    <row r="140" spans="1:41" x14ac:dyDescent="0.35">
      <c r="A140" s="3" t="str">
        <f t="shared" si="2"/>
        <v>David Frost</v>
      </c>
      <c r="B140" s="4">
        <v>46110</v>
      </c>
      <c r="C140" t="s">
        <v>466</v>
      </c>
      <c r="D140" t="s">
        <v>467</v>
      </c>
      <c r="E140" t="s">
        <v>468</v>
      </c>
      <c r="F140" t="s">
        <v>469</v>
      </c>
      <c r="I140" t="s">
        <v>579</v>
      </c>
      <c r="J140" t="s">
        <v>491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  <c r="AM140" s="5"/>
      <c r="AO140" s="5"/>
    </row>
    <row r="141" spans="1:41" x14ac:dyDescent="0.35">
      <c r="A141" s="3" t="str">
        <f t="shared" si="2"/>
        <v>Steve Jones</v>
      </c>
      <c r="B141" s="4">
        <v>46110</v>
      </c>
      <c r="C141" t="s">
        <v>466</v>
      </c>
      <c r="D141" t="s">
        <v>467</v>
      </c>
      <c r="E141" t="s">
        <v>468</v>
      </c>
      <c r="F141" t="s">
        <v>469</v>
      </c>
      <c r="I141" t="s">
        <v>580</v>
      </c>
      <c r="J141" t="s">
        <v>553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  <c r="AM141" s="5"/>
      <c r="AO141" s="5"/>
    </row>
    <row r="142" spans="1:41" x14ac:dyDescent="0.35">
      <c r="A142" s="3" t="str">
        <f t="shared" si="2"/>
        <v>Rocco Mediate</v>
      </c>
      <c r="B142" s="4">
        <v>46110</v>
      </c>
      <c r="C142" t="s">
        <v>466</v>
      </c>
      <c r="D142" t="s">
        <v>467</v>
      </c>
      <c r="E142" t="s">
        <v>468</v>
      </c>
      <c r="F142" t="s">
        <v>469</v>
      </c>
      <c r="I142" t="s">
        <v>581</v>
      </c>
      <c r="J142" t="s">
        <v>582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  <c r="AM142" s="5"/>
      <c r="AO142" s="5"/>
    </row>
    <row r="143" spans="1:41" x14ac:dyDescent="0.35">
      <c r="A143" s="3" t="str">
        <f t="shared" si="2"/>
        <v>Alex Cejka</v>
      </c>
      <c r="B143" s="4">
        <v>46110</v>
      </c>
      <c r="C143" t="s">
        <v>466</v>
      </c>
      <c r="D143" t="s">
        <v>467</v>
      </c>
      <c r="E143" t="s">
        <v>468</v>
      </c>
      <c r="F143" t="s">
        <v>469</v>
      </c>
      <c r="I143" t="s">
        <v>583</v>
      </c>
      <c r="J143" t="s">
        <v>584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  <c r="AM143" s="5"/>
      <c r="AO143" s="5"/>
    </row>
    <row r="144" spans="1:41" x14ac:dyDescent="0.35">
      <c r="A144" s="3" t="str">
        <f t="shared" si="2"/>
        <v>Tom Lehman</v>
      </c>
      <c r="B144" s="4">
        <v>46110</v>
      </c>
      <c r="C144" t="s">
        <v>466</v>
      </c>
      <c r="D144" t="s">
        <v>467</v>
      </c>
      <c r="E144" t="s">
        <v>468</v>
      </c>
      <c r="F144" t="s">
        <v>469</v>
      </c>
      <c r="I144" t="s">
        <v>585</v>
      </c>
      <c r="J144" t="s">
        <v>459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  <c r="AM144" s="5"/>
      <c r="AO144" s="5"/>
    </row>
    <row r="145" spans="1:45" x14ac:dyDescent="0.35">
      <c r="A145" s="3" t="str">
        <f t="shared" si="2"/>
        <v>Corey Pavin</v>
      </c>
      <c r="B145" s="4">
        <v>46110</v>
      </c>
      <c r="C145" t="s">
        <v>466</v>
      </c>
      <c r="D145" t="s">
        <v>467</v>
      </c>
      <c r="E145" t="s">
        <v>468</v>
      </c>
      <c r="F145" t="s">
        <v>469</v>
      </c>
      <c r="I145" t="s">
        <v>586</v>
      </c>
      <c r="J145" t="s">
        <v>343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  <c r="AM145" s="5"/>
      <c r="AO145" s="5"/>
    </row>
    <row r="146" spans="1:45" x14ac:dyDescent="0.35">
      <c r="A146" s="3" t="str">
        <f t="shared" si="2"/>
        <v>Steve Allan</v>
      </c>
      <c r="B146" s="4">
        <v>46110</v>
      </c>
      <c r="C146" t="s">
        <v>466</v>
      </c>
      <c r="D146" t="s">
        <v>467</v>
      </c>
      <c r="E146" t="s">
        <v>468</v>
      </c>
      <c r="F146" t="s">
        <v>469</v>
      </c>
      <c r="I146" t="s">
        <v>587</v>
      </c>
      <c r="J146" t="s">
        <v>553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  <c r="AM146" s="5"/>
      <c r="AO146" s="5"/>
    </row>
    <row r="147" spans="1:45" x14ac:dyDescent="0.35">
      <c r="A147" s="3" t="str">
        <f t="shared" si="2"/>
        <v>Billy Andrade</v>
      </c>
      <c r="B147" s="4">
        <v>46110</v>
      </c>
      <c r="C147" t="s">
        <v>466</v>
      </c>
      <c r="D147" t="s">
        <v>467</v>
      </c>
      <c r="E147" t="s">
        <v>468</v>
      </c>
      <c r="F147" t="s">
        <v>469</v>
      </c>
      <c r="I147" t="s">
        <v>588</v>
      </c>
      <c r="J147" t="s">
        <v>565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  <c r="AM147" s="5"/>
      <c r="AO147" s="5"/>
    </row>
    <row r="148" spans="1:45" x14ac:dyDescent="0.35">
      <c r="A148" s="3" t="str">
        <f t="shared" si="2"/>
        <v>Ken Duke</v>
      </c>
      <c r="B148" s="4">
        <v>46110</v>
      </c>
      <c r="C148" t="s">
        <v>466</v>
      </c>
      <c r="D148" t="s">
        <v>467</v>
      </c>
      <c r="E148" t="s">
        <v>468</v>
      </c>
      <c r="F148" t="s">
        <v>469</v>
      </c>
      <c r="I148" t="s">
        <v>589</v>
      </c>
      <c r="J148" t="s">
        <v>561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  <c r="AM148" s="5"/>
      <c r="AO148" s="5"/>
    </row>
    <row r="149" spans="1:45" x14ac:dyDescent="0.35">
      <c r="A149" s="3" t="str">
        <f t="shared" si="2"/>
        <v>Lee Janzen</v>
      </c>
      <c r="B149" s="4">
        <v>46110</v>
      </c>
      <c r="C149" t="s">
        <v>466</v>
      </c>
      <c r="D149" t="s">
        <v>467</v>
      </c>
      <c r="E149" t="s">
        <v>468</v>
      </c>
      <c r="F149" t="s">
        <v>469</v>
      </c>
      <c r="I149" t="s">
        <v>590</v>
      </c>
      <c r="J149" t="s">
        <v>452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  <c r="AM149" s="5"/>
      <c r="AO149" s="5"/>
    </row>
    <row r="150" spans="1:45" x14ac:dyDescent="0.35">
      <c r="A150" s="3" t="str">
        <f t="shared" si="2"/>
        <v>Mark Hensby</v>
      </c>
      <c r="B150" s="4">
        <v>46110</v>
      </c>
      <c r="C150" t="s">
        <v>466</v>
      </c>
      <c r="D150" t="s">
        <v>467</v>
      </c>
      <c r="E150" t="s">
        <v>468</v>
      </c>
      <c r="F150" t="s">
        <v>469</v>
      </c>
      <c r="I150" t="s">
        <v>591</v>
      </c>
      <c r="J150" t="s">
        <v>504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  <c r="AM150" s="5"/>
      <c r="AO150" s="5"/>
    </row>
    <row r="151" spans="1:45" x14ac:dyDescent="0.35">
      <c r="A151" s="3" t="str">
        <f t="shared" si="2"/>
        <v>Doug Barron</v>
      </c>
      <c r="B151" s="4">
        <v>46110</v>
      </c>
      <c r="C151" t="s">
        <v>466</v>
      </c>
      <c r="D151" t="s">
        <v>467</v>
      </c>
      <c r="E151" t="s">
        <v>468</v>
      </c>
      <c r="F151" t="s">
        <v>469</v>
      </c>
      <c r="I151" t="s">
        <v>359</v>
      </c>
      <c r="J151" t="s">
        <v>592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  <c r="AM151" s="5"/>
      <c r="AO151" s="5"/>
    </row>
    <row r="152" spans="1:45" x14ac:dyDescent="0.35">
      <c r="A152" s="3" t="str">
        <f t="shared" si="2"/>
        <v>Fred Funk</v>
      </c>
      <c r="B152" s="4">
        <v>46110</v>
      </c>
      <c r="C152" t="s">
        <v>466</v>
      </c>
      <c r="D152" t="s">
        <v>467</v>
      </c>
      <c r="E152" t="s">
        <v>468</v>
      </c>
      <c r="F152" t="s">
        <v>469</v>
      </c>
      <c r="I152" t="s">
        <v>593</v>
      </c>
      <c r="J152" t="s">
        <v>543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  <c r="AM152" s="5"/>
      <c r="AO152" s="5"/>
    </row>
    <row r="153" spans="1:45" x14ac:dyDescent="0.35">
      <c r="A153" s="3" t="str">
        <f t="shared" si="2"/>
        <v>Chris DiMarco</v>
      </c>
      <c r="B153" s="4">
        <v>46110</v>
      </c>
      <c r="C153" t="s">
        <v>466</v>
      </c>
      <c r="D153" t="s">
        <v>467</v>
      </c>
      <c r="E153" t="s">
        <v>468</v>
      </c>
      <c r="F153" t="s">
        <v>469</v>
      </c>
      <c r="I153" t="s">
        <v>594</v>
      </c>
      <c r="J153" t="s">
        <v>445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  <c r="AM153" s="5"/>
      <c r="AO153" s="5"/>
    </row>
    <row r="154" spans="1:45" x14ac:dyDescent="0.35">
      <c r="A154" s="3" t="str">
        <f t="shared" si="2"/>
        <v>Stuart Appleby</v>
      </c>
      <c r="B154" s="4">
        <v>46110</v>
      </c>
      <c r="C154" t="s">
        <v>466</v>
      </c>
      <c r="D154" t="s">
        <v>467</v>
      </c>
      <c r="E154" t="s">
        <v>468</v>
      </c>
      <c r="F154" t="s">
        <v>469</v>
      </c>
      <c r="I154" t="s">
        <v>595</v>
      </c>
      <c r="J154" t="s">
        <v>596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  <c r="AM154" s="5"/>
      <c r="AO154" s="5"/>
    </row>
    <row r="155" spans="1:45" x14ac:dyDescent="0.35">
      <c r="A155" s="3" t="str">
        <f t="shared" si="2"/>
        <v>John Senden</v>
      </c>
      <c r="B155" s="4">
        <v>46110</v>
      </c>
      <c r="C155" t="s">
        <v>466</v>
      </c>
      <c r="D155" t="s">
        <v>467</v>
      </c>
      <c r="E155" t="s">
        <v>468</v>
      </c>
      <c r="F155" t="s">
        <v>469</v>
      </c>
      <c r="I155" t="s">
        <v>597</v>
      </c>
      <c r="J155" t="s">
        <v>330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  <c r="AM155" s="5"/>
      <c r="AO155" s="5"/>
    </row>
    <row r="156" spans="1:45" x14ac:dyDescent="0.35">
      <c r="A156" s="3" t="str">
        <f t="shared" si="2"/>
        <v>Jay Haas</v>
      </c>
      <c r="B156" s="4">
        <v>46110</v>
      </c>
      <c r="C156" t="s">
        <v>466</v>
      </c>
      <c r="D156" t="s">
        <v>467</v>
      </c>
      <c r="E156" t="s">
        <v>468</v>
      </c>
      <c r="F156" t="s">
        <v>469</v>
      </c>
      <c r="I156" t="s">
        <v>598</v>
      </c>
      <c r="J156" t="s">
        <v>378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  <c r="AM156" s="5"/>
      <c r="AO156" s="5"/>
    </row>
    <row r="157" spans="1:45" x14ac:dyDescent="0.35">
      <c r="A157" s="3" t="str">
        <f t="shared" si="2"/>
        <v>Davis Lamb</v>
      </c>
      <c r="B157" s="4">
        <v>46110</v>
      </c>
      <c r="C157" t="s">
        <v>599</v>
      </c>
      <c r="D157" t="s">
        <v>600</v>
      </c>
      <c r="E157" t="s">
        <v>601</v>
      </c>
      <c r="F157" t="s">
        <v>602</v>
      </c>
      <c r="I157" t="s">
        <v>342</v>
      </c>
      <c r="J157" t="s">
        <v>603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  <c r="AM157" s="5"/>
      <c r="AO157" s="5"/>
    </row>
    <row r="158" spans="1:45" x14ac:dyDescent="0.35">
      <c r="A158" s="3" t="str">
        <f t="shared" si="2"/>
        <v>John Pak</v>
      </c>
      <c r="B158" s="4">
        <v>46110</v>
      </c>
      <c r="C158" t="s">
        <v>599</v>
      </c>
      <c r="D158" t="s">
        <v>600</v>
      </c>
      <c r="E158" t="s">
        <v>601</v>
      </c>
      <c r="F158" t="s">
        <v>602</v>
      </c>
      <c r="I158" t="s">
        <v>604</v>
      </c>
      <c r="J158" t="s">
        <v>330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  <c r="AM158" s="5"/>
      <c r="AO158" s="5"/>
      <c r="AQ158" s="5"/>
      <c r="AS158" s="5"/>
    </row>
    <row r="159" spans="1:45" x14ac:dyDescent="0.35">
      <c r="A159" s="3" t="str">
        <f t="shared" si="2"/>
        <v>Blades Brown</v>
      </c>
      <c r="B159" s="4">
        <v>46110</v>
      </c>
      <c r="C159" t="s">
        <v>599</v>
      </c>
      <c r="D159" t="s">
        <v>600</v>
      </c>
      <c r="E159" t="s">
        <v>601</v>
      </c>
      <c r="F159" t="s">
        <v>602</v>
      </c>
      <c r="I159" t="s">
        <v>605</v>
      </c>
      <c r="J159" t="s">
        <v>606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  <c r="AM159" s="5"/>
      <c r="AO159" s="5"/>
      <c r="AQ159" s="5"/>
      <c r="AS159" s="5"/>
    </row>
    <row r="160" spans="1:45" x14ac:dyDescent="0.35">
      <c r="A160" s="3" t="str">
        <f t="shared" si="2"/>
        <v>Ian Gilligan</v>
      </c>
      <c r="B160" s="4">
        <v>46110</v>
      </c>
      <c r="C160" t="s">
        <v>599</v>
      </c>
      <c r="D160" t="s">
        <v>600</v>
      </c>
      <c r="E160" t="s">
        <v>601</v>
      </c>
      <c r="F160" t="s">
        <v>602</v>
      </c>
      <c r="I160" t="s">
        <v>607</v>
      </c>
      <c r="J160" t="s">
        <v>608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  <c r="AM160" s="5"/>
      <c r="AO160" s="5"/>
      <c r="AQ160" s="5"/>
      <c r="AS160" s="5"/>
    </row>
    <row r="161" spans="1:45" x14ac:dyDescent="0.35">
      <c r="A161" s="3" t="str">
        <f t="shared" si="2"/>
        <v>Carson Young</v>
      </c>
      <c r="B161" s="4">
        <v>46110</v>
      </c>
      <c r="C161" t="s">
        <v>599</v>
      </c>
      <c r="D161" t="s">
        <v>600</v>
      </c>
      <c r="E161" t="s">
        <v>601</v>
      </c>
      <c r="F161" t="s">
        <v>602</v>
      </c>
      <c r="I161" t="s">
        <v>609</v>
      </c>
      <c r="J161" t="s">
        <v>610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  <c r="AM161" s="5"/>
      <c r="AO161" s="5"/>
      <c r="AQ161" s="5"/>
      <c r="AS161" s="5"/>
    </row>
    <row r="162" spans="1:45" x14ac:dyDescent="0.35">
      <c r="A162" s="3" t="str">
        <f t="shared" si="2"/>
        <v>Joseph Bramlett</v>
      </c>
      <c r="B162" s="4">
        <v>46110</v>
      </c>
      <c r="C162" t="s">
        <v>599</v>
      </c>
      <c r="D162" t="s">
        <v>600</v>
      </c>
      <c r="E162" t="s">
        <v>601</v>
      </c>
      <c r="F162" t="s">
        <v>602</v>
      </c>
      <c r="I162" t="s">
        <v>611</v>
      </c>
      <c r="J162" t="s">
        <v>612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  <c r="AM162" s="5"/>
      <c r="AO162" s="5"/>
      <c r="AQ162" s="5"/>
      <c r="AS162" s="5"/>
    </row>
    <row r="163" spans="1:45" x14ac:dyDescent="0.35">
      <c r="A163" s="3" t="str">
        <f t="shared" si="2"/>
        <v>Ben Carr</v>
      </c>
      <c r="B163" s="4">
        <v>46110</v>
      </c>
      <c r="C163" t="s">
        <v>599</v>
      </c>
      <c r="D163" t="s">
        <v>600</v>
      </c>
      <c r="E163" t="s">
        <v>601</v>
      </c>
      <c r="F163" t="s">
        <v>602</v>
      </c>
      <c r="I163" t="s">
        <v>613</v>
      </c>
      <c r="J163" t="s">
        <v>376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  <c r="AM163" s="5"/>
      <c r="AO163" s="5"/>
      <c r="AQ163" s="5"/>
      <c r="AS163" s="5"/>
    </row>
    <row r="164" spans="1:45" x14ac:dyDescent="0.35">
      <c r="A164" s="3" t="str">
        <f t="shared" si="2"/>
        <v>Lanto Griffin</v>
      </c>
      <c r="B164" s="4">
        <v>46110</v>
      </c>
      <c r="C164" t="s">
        <v>599</v>
      </c>
      <c r="D164" t="s">
        <v>600</v>
      </c>
      <c r="E164" t="s">
        <v>601</v>
      </c>
      <c r="F164" t="s">
        <v>602</v>
      </c>
      <c r="I164" t="s">
        <v>365</v>
      </c>
      <c r="J164" t="s">
        <v>614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  <c r="AM164" s="5"/>
      <c r="AO164" s="5"/>
      <c r="AQ164" s="5"/>
      <c r="AS164" s="5"/>
    </row>
    <row r="165" spans="1:45" x14ac:dyDescent="0.35">
      <c r="A165" s="3" t="str">
        <f t="shared" si="2"/>
        <v>Ian Holt</v>
      </c>
      <c r="B165" s="4">
        <v>46110</v>
      </c>
      <c r="C165" t="s">
        <v>599</v>
      </c>
      <c r="D165" t="s">
        <v>600</v>
      </c>
      <c r="E165" t="s">
        <v>601</v>
      </c>
      <c r="F165" t="s">
        <v>602</v>
      </c>
      <c r="I165" t="s">
        <v>615</v>
      </c>
      <c r="J165" t="s">
        <v>608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  <c r="AM165" s="5"/>
      <c r="AO165" s="5"/>
      <c r="AQ165" s="5"/>
      <c r="AS165" s="5"/>
    </row>
    <row r="166" spans="1:45" x14ac:dyDescent="0.35">
      <c r="A166" s="3" t="str">
        <f t="shared" si="2"/>
        <v>Alistair Docherty</v>
      </c>
      <c r="B166" s="4">
        <v>46110</v>
      </c>
      <c r="C166" t="s">
        <v>599</v>
      </c>
      <c r="D166" t="s">
        <v>600</v>
      </c>
      <c r="E166" t="s">
        <v>601</v>
      </c>
      <c r="F166" t="s">
        <v>602</v>
      </c>
      <c r="I166" t="s">
        <v>616</v>
      </c>
      <c r="J166" t="s">
        <v>617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  <c r="AM166" s="5"/>
      <c r="AO166" s="5"/>
      <c r="AQ166" s="5"/>
      <c r="AS166" s="5"/>
    </row>
    <row r="167" spans="1:45" x14ac:dyDescent="0.35">
      <c r="A167" s="3" t="str">
        <f t="shared" si="2"/>
        <v>Hunter Eichhorn</v>
      </c>
      <c r="B167" s="4">
        <v>46110</v>
      </c>
      <c r="C167" t="s">
        <v>599</v>
      </c>
      <c r="D167" t="s">
        <v>600</v>
      </c>
      <c r="E167" t="s">
        <v>601</v>
      </c>
      <c r="F167" t="s">
        <v>602</v>
      </c>
      <c r="I167" t="s">
        <v>618</v>
      </c>
      <c r="J167" t="s">
        <v>619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Ryo Ishikawa</v>
      </c>
      <c r="B168" s="4">
        <v>46110</v>
      </c>
      <c r="C168" t="s">
        <v>599</v>
      </c>
      <c r="D168" t="s">
        <v>600</v>
      </c>
      <c r="E168" t="s">
        <v>601</v>
      </c>
      <c r="F168" t="s">
        <v>602</v>
      </c>
      <c r="I168" t="s">
        <v>620</v>
      </c>
      <c r="J168" t="s">
        <v>621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Taylor Montgomery</v>
      </c>
      <c r="B169" s="4">
        <v>46110</v>
      </c>
      <c r="C169" t="s">
        <v>599</v>
      </c>
      <c r="D169" t="s">
        <v>600</v>
      </c>
      <c r="E169" t="s">
        <v>601</v>
      </c>
      <c r="F169" t="s">
        <v>602</v>
      </c>
      <c r="I169" t="s">
        <v>622</v>
      </c>
      <c r="J169" t="s">
        <v>568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  <c r="AM169" s="5"/>
      <c r="AO169" s="5"/>
      <c r="AQ169" s="5"/>
      <c r="AS169" s="5"/>
    </row>
    <row r="170" spans="1:45" x14ac:dyDescent="0.35">
      <c r="A170" s="3" t="str">
        <f t="shared" si="2"/>
        <v>Cooper Musselman</v>
      </c>
      <c r="B170" s="4">
        <v>46110</v>
      </c>
      <c r="C170" t="s">
        <v>599</v>
      </c>
      <c r="D170" t="s">
        <v>600</v>
      </c>
      <c r="E170" t="s">
        <v>601</v>
      </c>
      <c r="F170" t="s">
        <v>602</v>
      </c>
      <c r="I170" t="s">
        <v>623</v>
      </c>
      <c r="J170" t="s">
        <v>451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  <c r="AM170" s="5"/>
      <c r="AO170" s="5"/>
      <c r="AQ170" s="5"/>
      <c r="AS170" s="5"/>
    </row>
    <row r="171" spans="1:45" x14ac:dyDescent="0.35">
      <c r="A171" s="3" t="str">
        <f t="shared" si="2"/>
        <v>Mason Andersen</v>
      </c>
      <c r="B171" s="4">
        <v>46110</v>
      </c>
      <c r="C171" t="s">
        <v>599</v>
      </c>
      <c r="D171" t="s">
        <v>600</v>
      </c>
      <c r="E171" t="s">
        <v>601</v>
      </c>
      <c r="F171" t="s">
        <v>602</v>
      </c>
      <c r="I171" t="s">
        <v>624</v>
      </c>
      <c r="J171" t="s">
        <v>453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  <c r="AM171" s="5"/>
      <c r="AO171" s="5"/>
      <c r="AQ171" s="5"/>
      <c r="AS171" s="5"/>
    </row>
    <row r="172" spans="1:45" x14ac:dyDescent="0.35">
      <c r="A172" s="3" t="str">
        <f t="shared" si="2"/>
        <v>Matthew Anderson</v>
      </c>
      <c r="B172" s="4">
        <v>46110</v>
      </c>
      <c r="C172" t="s">
        <v>599</v>
      </c>
      <c r="D172" t="s">
        <v>600</v>
      </c>
      <c r="E172" t="s">
        <v>601</v>
      </c>
      <c r="F172" t="s">
        <v>602</v>
      </c>
      <c r="I172" t="s">
        <v>625</v>
      </c>
      <c r="J172" t="s">
        <v>366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  <c r="AM172" s="5"/>
      <c r="AO172" s="5"/>
      <c r="AQ172" s="5"/>
      <c r="AS172" s="5"/>
    </row>
    <row r="173" spans="1:45" x14ac:dyDescent="0.35">
      <c r="A173" s="3" t="str">
        <f t="shared" si="2"/>
        <v>Cooper Dossey</v>
      </c>
      <c r="B173" s="4">
        <v>46110</v>
      </c>
      <c r="C173" t="s">
        <v>599</v>
      </c>
      <c r="D173" t="s">
        <v>600</v>
      </c>
      <c r="E173" t="s">
        <v>601</v>
      </c>
      <c r="F173" t="s">
        <v>602</v>
      </c>
      <c r="I173" t="s">
        <v>626</v>
      </c>
      <c r="J173" t="s">
        <v>451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  <c r="AM173" s="5"/>
      <c r="AO173" s="5"/>
      <c r="AQ173" s="5"/>
      <c r="AS173" s="5"/>
    </row>
    <row r="174" spans="1:45" x14ac:dyDescent="0.35">
      <c r="A174" s="3" t="str">
        <f t="shared" si="2"/>
        <v>Noah Goodwin</v>
      </c>
      <c r="B174" s="4">
        <v>46110</v>
      </c>
      <c r="C174" t="s">
        <v>599</v>
      </c>
      <c r="D174" t="s">
        <v>600</v>
      </c>
      <c r="E174" t="s">
        <v>601</v>
      </c>
      <c r="F174" t="s">
        <v>602</v>
      </c>
      <c r="I174" t="s">
        <v>627</v>
      </c>
      <c r="J174" t="s">
        <v>628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  <c r="AM174" s="5"/>
      <c r="AO174" s="5"/>
      <c r="AQ174" s="5"/>
      <c r="AS174" s="5"/>
    </row>
    <row r="175" spans="1:45" x14ac:dyDescent="0.35">
      <c r="A175" s="3" t="str">
        <f t="shared" si="2"/>
        <v>Michael Johnson</v>
      </c>
      <c r="B175" s="4">
        <v>46110</v>
      </c>
      <c r="C175" t="s">
        <v>599</v>
      </c>
      <c r="D175" t="s">
        <v>600</v>
      </c>
      <c r="E175" t="s">
        <v>601</v>
      </c>
      <c r="F175" t="s">
        <v>602</v>
      </c>
      <c r="I175" t="s">
        <v>474</v>
      </c>
      <c r="J175" t="s">
        <v>525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  <c r="AM175" s="5"/>
      <c r="AO175" s="5"/>
      <c r="AQ175" s="5"/>
      <c r="AS175" s="5"/>
    </row>
    <row r="176" spans="1:45" x14ac:dyDescent="0.35">
      <c r="A176" s="3" t="str">
        <f t="shared" si="2"/>
        <v>Paul Peterson</v>
      </c>
      <c r="B176" s="4">
        <v>46110</v>
      </c>
      <c r="C176" t="s">
        <v>599</v>
      </c>
      <c r="D176" t="s">
        <v>600</v>
      </c>
      <c r="E176" t="s">
        <v>601</v>
      </c>
      <c r="F176" t="s">
        <v>602</v>
      </c>
      <c r="I176" t="s">
        <v>629</v>
      </c>
      <c r="J176" t="s">
        <v>519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  <c r="AM176" s="5"/>
      <c r="AO176" s="5"/>
      <c r="AQ176" s="5"/>
      <c r="AS176" s="5"/>
    </row>
    <row r="177" spans="1:45" x14ac:dyDescent="0.35">
      <c r="A177" s="3" t="str">
        <f t="shared" si="2"/>
        <v>Miles Russell</v>
      </c>
      <c r="B177" s="4">
        <v>46110</v>
      </c>
      <c r="C177" t="s">
        <v>599</v>
      </c>
      <c r="D177" t="s">
        <v>600</v>
      </c>
      <c r="E177" t="s">
        <v>601</v>
      </c>
      <c r="F177" t="s">
        <v>602</v>
      </c>
      <c r="I177" t="s">
        <v>630</v>
      </c>
      <c r="J177" t="s">
        <v>631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  <c r="AM177" s="5"/>
      <c r="AO177" s="5"/>
      <c r="AQ177" s="5"/>
      <c r="AS177" s="5"/>
    </row>
    <row r="178" spans="1:45" x14ac:dyDescent="0.35">
      <c r="A178" s="3" t="str">
        <f t="shared" si="2"/>
        <v>Mahanth Chirravuri</v>
      </c>
      <c r="B178" s="4">
        <v>46110</v>
      </c>
      <c r="C178" t="s">
        <v>599</v>
      </c>
      <c r="D178" t="s">
        <v>600</v>
      </c>
      <c r="E178" t="s">
        <v>601</v>
      </c>
      <c r="F178" t="s">
        <v>602</v>
      </c>
      <c r="I178" t="s">
        <v>632</v>
      </c>
      <c r="J178" t="s">
        <v>633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Jorge Fernandez Valdes</v>
      </c>
      <c r="B179" s="4">
        <v>46110</v>
      </c>
      <c r="C179" t="s">
        <v>599</v>
      </c>
      <c r="D179" t="s">
        <v>600</v>
      </c>
      <c r="E179" t="s">
        <v>601</v>
      </c>
      <c r="F179" t="s">
        <v>602</v>
      </c>
      <c r="I179" t="s">
        <v>634</v>
      </c>
      <c r="J179" t="s">
        <v>635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Wilson Furr</v>
      </c>
      <c r="B180" s="4">
        <v>46110</v>
      </c>
      <c r="C180" t="s">
        <v>599</v>
      </c>
      <c r="D180" t="s">
        <v>600</v>
      </c>
      <c r="E180" t="s">
        <v>601</v>
      </c>
      <c r="F180" t="s">
        <v>602</v>
      </c>
      <c r="I180" t="s">
        <v>636</v>
      </c>
      <c r="J180" t="s">
        <v>503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Jeremy Gandon</v>
      </c>
      <c r="B181" s="4">
        <v>46110</v>
      </c>
      <c r="C181" t="s">
        <v>599</v>
      </c>
      <c r="D181" t="s">
        <v>600</v>
      </c>
      <c r="E181" t="s">
        <v>601</v>
      </c>
      <c r="F181" t="s">
        <v>602</v>
      </c>
      <c r="I181" t="s">
        <v>637</v>
      </c>
      <c r="J181" t="s">
        <v>638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Bryson Nimmer</v>
      </c>
      <c r="B182" s="4">
        <v>46110</v>
      </c>
      <c r="C182" t="s">
        <v>599</v>
      </c>
      <c r="D182" t="s">
        <v>600</v>
      </c>
      <c r="E182" t="s">
        <v>601</v>
      </c>
      <c r="F182" t="s">
        <v>602</v>
      </c>
      <c r="I182" t="s">
        <v>639</v>
      </c>
      <c r="J182" t="s">
        <v>640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Chez Reavie</v>
      </c>
      <c r="B183" s="4">
        <v>46110</v>
      </c>
      <c r="C183" t="s">
        <v>599</v>
      </c>
      <c r="D183" t="s">
        <v>600</v>
      </c>
      <c r="E183" t="s">
        <v>601</v>
      </c>
      <c r="F183" t="s">
        <v>602</v>
      </c>
      <c r="I183" t="s">
        <v>641</v>
      </c>
      <c r="J183" t="s">
        <v>642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Cole Sherwood</v>
      </c>
      <c r="B184" s="4">
        <v>46110</v>
      </c>
      <c r="C184" t="s">
        <v>599</v>
      </c>
      <c r="D184" t="s">
        <v>600</v>
      </c>
      <c r="E184" t="s">
        <v>601</v>
      </c>
      <c r="F184" t="s">
        <v>602</v>
      </c>
      <c r="I184" t="s">
        <v>643</v>
      </c>
      <c r="J184" t="s">
        <v>644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  <c r="AM184" s="5"/>
      <c r="AO184" s="5"/>
      <c r="AQ184" s="5"/>
      <c r="AS184" s="5"/>
    </row>
    <row r="185" spans="1:45" x14ac:dyDescent="0.35">
      <c r="A185" s="3" t="str">
        <f t="shared" si="2"/>
        <v>Yuta Sugiura</v>
      </c>
      <c r="B185" s="4">
        <v>46110</v>
      </c>
      <c r="C185" t="s">
        <v>599</v>
      </c>
      <c r="D185" t="s">
        <v>600</v>
      </c>
      <c r="E185" t="s">
        <v>601</v>
      </c>
      <c r="F185" t="s">
        <v>602</v>
      </c>
      <c r="I185" t="s">
        <v>645</v>
      </c>
      <c r="J185" t="s">
        <v>646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  <c r="AM185" s="5"/>
      <c r="AO185" s="5"/>
      <c r="AQ185" s="5"/>
      <c r="AS185" s="5"/>
    </row>
    <row r="186" spans="1:45" x14ac:dyDescent="0.35">
      <c r="A186" s="3" t="str">
        <f t="shared" si="2"/>
        <v>Thomas Ponder</v>
      </c>
      <c r="B186" s="4">
        <v>46110</v>
      </c>
      <c r="C186" t="s">
        <v>599</v>
      </c>
      <c r="D186" t="s">
        <v>600</v>
      </c>
      <c r="E186" t="s">
        <v>601</v>
      </c>
      <c r="F186" t="s">
        <v>602</v>
      </c>
      <c r="I186" t="s">
        <v>647</v>
      </c>
      <c r="J186" t="s">
        <v>411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Robby Shelton</v>
      </c>
      <c r="B187" s="4">
        <v>46110</v>
      </c>
      <c r="C187" t="s">
        <v>599</v>
      </c>
      <c r="D187" t="s">
        <v>600</v>
      </c>
      <c r="E187" t="s">
        <v>601</v>
      </c>
      <c r="F187" t="s">
        <v>602</v>
      </c>
      <c r="I187" t="s">
        <v>648</v>
      </c>
      <c r="J187" t="s">
        <v>649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  <c r="AM187" s="5"/>
      <c r="AO187" s="5"/>
      <c r="AQ187" s="5"/>
      <c r="AS187" s="5"/>
    </row>
    <row r="188" spans="1:45" x14ac:dyDescent="0.35">
      <c r="A188" s="3" t="str">
        <f t="shared" si="2"/>
        <v>Shad Tuten</v>
      </c>
      <c r="B188" s="4">
        <v>46110</v>
      </c>
      <c r="C188" t="s">
        <v>599</v>
      </c>
      <c r="D188" t="s">
        <v>600</v>
      </c>
      <c r="E188" t="s">
        <v>601</v>
      </c>
      <c r="F188" t="s">
        <v>602</v>
      </c>
      <c r="I188" t="s">
        <v>650</v>
      </c>
      <c r="J188" t="s">
        <v>651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  <c r="AM188" s="5"/>
      <c r="AO188" s="5"/>
      <c r="AQ188" s="5"/>
      <c r="AS188" s="5"/>
    </row>
    <row r="189" spans="1:45" x14ac:dyDescent="0.35">
      <c r="A189" s="3" t="str">
        <f t="shared" si="2"/>
        <v>Caleb VanArragon</v>
      </c>
      <c r="B189" s="4">
        <v>46110</v>
      </c>
      <c r="C189" t="s">
        <v>599</v>
      </c>
      <c r="D189" t="s">
        <v>600</v>
      </c>
      <c r="E189" t="s">
        <v>601</v>
      </c>
      <c r="F189" t="s">
        <v>602</v>
      </c>
      <c r="I189" t="s">
        <v>652</v>
      </c>
      <c r="J189" t="s">
        <v>653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  <c r="AM189" s="5"/>
      <c r="AO189" s="5"/>
      <c r="AQ189" s="5"/>
      <c r="AS189" s="5"/>
    </row>
    <row r="190" spans="1:45" x14ac:dyDescent="0.35">
      <c r="A190" s="3" t="str">
        <f t="shared" si="2"/>
        <v>Kaito Onishi</v>
      </c>
      <c r="B190" s="4">
        <v>46110</v>
      </c>
      <c r="C190" t="s">
        <v>599</v>
      </c>
      <c r="D190" t="s">
        <v>600</v>
      </c>
      <c r="E190" t="s">
        <v>601</v>
      </c>
      <c r="F190" t="s">
        <v>602</v>
      </c>
      <c r="I190" t="s">
        <v>654</v>
      </c>
      <c r="J190" t="s">
        <v>655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  <c r="AM190" s="5"/>
      <c r="AO190" s="5"/>
      <c r="AQ190" s="5"/>
      <c r="AS190" s="5"/>
    </row>
    <row r="191" spans="1:45" x14ac:dyDescent="0.35">
      <c r="A191" s="3" t="str">
        <f t="shared" si="2"/>
        <v>Davis Shore</v>
      </c>
      <c r="B191" s="4">
        <v>46110</v>
      </c>
      <c r="C191" t="s">
        <v>599</v>
      </c>
      <c r="D191" t="s">
        <v>600</v>
      </c>
      <c r="E191" t="s">
        <v>601</v>
      </c>
      <c r="F191" t="s">
        <v>602</v>
      </c>
      <c r="I191" t="s">
        <v>656</v>
      </c>
      <c r="J191" t="s">
        <v>603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  <c r="AM191" s="5"/>
      <c r="AO191" s="5"/>
      <c r="AQ191" s="5"/>
      <c r="AS191" s="5"/>
    </row>
    <row r="192" spans="1:45" x14ac:dyDescent="0.35">
      <c r="A192" s="3" t="str">
        <f t="shared" si="2"/>
        <v>Roger Sloan</v>
      </c>
      <c r="B192" s="4">
        <v>46110</v>
      </c>
      <c r="C192" t="s">
        <v>599</v>
      </c>
      <c r="D192" t="s">
        <v>600</v>
      </c>
      <c r="E192" t="s">
        <v>601</v>
      </c>
      <c r="F192" t="s">
        <v>602</v>
      </c>
      <c r="I192" t="s">
        <v>657</v>
      </c>
      <c r="J192" t="s">
        <v>658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Justin Suh</v>
      </c>
      <c r="B193" s="4">
        <v>46110</v>
      </c>
      <c r="C193" t="s">
        <v>599</v>
      </c>
      <c r="D193" t="s">
        <v>600</v>
      </c>
      <c r="E193" t="s">
        <v>601</v>
      </c>
      <c r="F193" t="s">
        <v>602</v>
      </c>
      <c r="I193" t="s">
        <v>659</v>
      </c>
      <c r="J193" t="s">
        <v>530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599</v>
      </c>
      <c r="D194" t="s">
        <v>600</v>
      </c>
      <c r="E194" t="s">
        <v>601</v>
      </c>
      <c r="F194" t="s">
        <v>602</v>
      </c>
      <c r="I194" t="s">
        <v>660</v>
      </c>
      <c r="J194" t="s">
        <v>661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Zac Blair</v>
      </c>
      <c r="B195" s="4">
        <v>46110</v>
      </c>
      <c r="C195" t="s">
        <v>599</v>
      </c>
      <c r="D195" t="s">
        <v>600</v>
      </c>
      <c r="E195" t="s">
        <v>601</v>
      </c>
      <c r="F195" t="s">
        <v>602</v>
      </c>
      <c r="I195" t="s">
        <v>662</v>
      </c>
      <c r="J195" t="s">
        <v>663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  <c r="AM195" s="5"/>
      <c r="AO195" s="5"/>
      <c r="AQ195" s="5"/>
      <c r="AS195" s="5"/>
    </row>
    <row r="196" spans="1:45" x14ac:dyDescent="0.35">
      <c r="A196" s="3" t="str">
        <f t="shared" si="3"/>
        <v>Barend Botha</v>
      </c>
      <c r="B196" s="4">
        <v>46110</v>
      </c>
      <c r="C196" t="s">
        <v>599</v>
      </c>
      <c r="D196" t="s">
        <v>600</v>
      </c>
      <c r="E196" t="s">
        <v>601</v>
      </c>
      <c r="F196" t="s">
        <v>602</v>
      </c>
      <c r="I196" t="s">
        <v>664</v>
      </c>
      <c r="J196" t="s">
        <v>665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  <c r="AM196" s="5"/>
      <c r="AO196" s="5"/>
      <c r="AQ196" s="5"/>
      <c r="AS196" s="5"/>
    </row>
    <row r="197" spans="1:45" x14ac:dyDescent="0.35">
      <c r="A197" s="3" t="str">
        <f t="shared" si="3"/>
        <v>Trace Crowe</v>
      </c>
      <c r="B197" s="4">
        <v>46110</v>
      </c>
      <c r="C197" t="s">
        <v>599</v>
      </c>
      <c r="D197" t="s">
        <v>600</v>
      </c>
      <c r="E197" t="s">
        <v>601</v>
      </c>
      <c r="F197" t="s">
        <v>602</v>
      </c>
      <c r="I197" t="s">
        <v>666</v>
      </c>
      <c r="J197" t="s">
        <v>667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  <c r="AM197" s="5"/>
      <c r="AO197" s="5"/>
      <c r="AQ197" s="5"/>
      <c r="AS197" s="5"/>
    </row>
    <row r="198" spans="1:45" x14ac:dyDescent="0.35">
      <c r="A198" s="3" t="str">
        <f t="shared" si="3"/>
        <v>Luke Gutschewski</v>
      </c>
      <c r="B198" s="4">
        <v>46110</v>
      </c>
      <c r="C198" t="s">
        <v>599</v>
      </c>
      <c r="D198" t="s">
        <v>600</v>
      </c>
      <c r="E198" t="s">
        <v>601</v>
      </c>
      <c r="F198" t="s">
        <v>602</v>
      </c>
      <c r="I198" t="s">
        <v>668</v>
      </c>
      <c r="J198" t="s">
        <v>669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  <c r="AM198" s="5"/>
      <c r="AO198" s="5"/>
      <c r="AQ198" s="5"/>
      <c r="AS198" s="5"/>
    </row>
    <row r="199" spans="1:45" x14ac:dyDescent="0.35">
      <c r="A199" s="3" t="str">
        <f t="shared" si="3"/>
        <v>Russell Knox</v>
      </c>
      <c r="B199" s="4">
        <v>46110</v>
      </c>
      <c r="C199" t="s">
        <v>599</v>
      </c>
      <c r="D199" t="s">
        <v>600</v>
      </c>
      <c r="E199" t="s">
        <v>601</v>
      </c>
      <c r="F199" t="s">
        <v>602</v>
      </c>
      <c r="I199" t="s">
        <v>670</v>
      </c>
      <c r="J199" t="s">
        <v>630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  <c r="AM199" s="5"/>
      <c r="AO199" s="5"/>
      <c r="AQ199" s="5"/>
      <c r="AS199" s="5"/>
    </row>
    <row r="200" spans="1:45" x14ac:dyDescent="0.35">
      <c r="A200" s="3" t="str">
        <f t="shared" si="3"/>
        <v>Phichaksn Maichon</v>
      </c>
      <c r="B200" s="4">
        <v>46110</v>
      </c>
      <c r="C200" t="s">
        <v>599</v>
      </c>
      <c r="D200" t="s">
        <v>600</v>
      </c>
      <c r="E200" t="s">
        <v>601</v>
      </c>
      <c r="F200" t="s">
        <v>602</v>
      </c>
      <c r="I200" t="s">
        <v>671</v>
      </c>
      <c r="J200" t="s">
        <v>672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  <c r="AM200" s="5"/>
      <c r="AO200" s="5"/>
      <c r="AQ200" s="5"/>
      <c r="AS200" s="5"/>
    </row>
    <row r="201" spans="1:45" x14ac:dyDescent="0.35">
      <c r="A201" s="3" t="str">
        <f t="shared" si="3"/>
        <v>Troy Merritt</v>
      </c>
      <c r="B201" s="4">
        <v>46110</v>
      </c>
      <c r="C201" t="s">
        <v>599</v>
      </c>
      <c r="D201" t="s">
        <v>600</v>
      </c>
      <c r="E201" t="s">
        <v>601</v>
      </c>
      <c r="F201" t="s">
        <v>602</v>
      </c>
      <c r="I201" t="s">
        <v>673</v>
      </c>
      <c r="J201" t="s">
        <v>674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  <c r="AM201" s="5"/>
      <c r="AO201" s="5"/>
      <c r="AQ201" s="5"/>
      <c r="AS201" s="5"/>
    </row>
    <row r="202" spans="1:45" x14ac:dyDescent="0.35">
      <c r="A202" s="3" t="str">
        <f t="shared" si="3"/>
        <v>Billy Tom Sargent</v>
      </c>
      <c r="B202" s="4">
        <v>46110</v>
      </c>
      <c r="C202" t="s">
        <v>599</v>
      </c>
      <c r="D202" t="s">
        <v>600</v>
      </c>
      <c r="E202" t="s">
        <v>601</v>
      </c>
      <c r="F202" t="s">
        <v>602</v>
      </c>
      <c r="I202" t="s">
        <v>675</v>
      </c>
      <c r="J202" t="s">
        <v>676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  <c r="AM202" s="5"/>
      <c r="AO202" s="5"/>
      <c r="AQ202" s="5"/>
      <c r="AS202" s="5"/>
    </row>
    <row r="203" spans="1:45" x14ac:dyDescent="0.35">
      <c r="A203" s="3" t="str">
        <f t="shared" si="3"/>
        <v>Hayden Springer</v>
      </c>
      <c r="B203" s="4">
        <v>46110</v>
      </c>
      <c r="C203" t="s">
        <v>599</v>
      </c>
      <c r="D203" t="s">
        <v>600</v>
      </c>
      <c r="E203" t="s">
        <v>601</v>
      </c>
      <c r="F203" t="s">
        <v>602</v>
      </c>
      <c r="I203" t="s">
        <v>677</v>
      </c>
      <c r="J203" t="s">
        <v>678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  <c r="AM203" s="5"/>
      <c r="AO203" s="5"/>
      <c r="AQ203" s="5"/>
      <c r="AS203" s="5"/>
    </row>
    <row r="204" spans="1:45" x14ac:dyDescent="0.35">
      <c r="A204" s="3" t="str">
        <f t="shared" si="3"/>
        <v>Will Chandler</v>
      </c>
      <c r="B204" s="4">
        <v>46110</v>
      </c>
      <c r="C204" t="s">
        <v>599</v>
      </c>
      <c r="D204" t="s">
        <v>600</v>
      </c>
      <c r="E204" t="s">
        <v>601</v>
      </c>
      <c r="F204" t="s">
        <v>602</v>
      </c>
      <c r="I204" t="s">
        <v>679</v>
      </c>
      <c r="J204" t="s">
        <v>364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  <c r="AM204" s="5"/>
      <c r="AO204" s="5"/>
      <c r="AQ204" s="5"/>
      <c r="AS204" s="5"/>
    </row>
    <row r="205" spans="1:45" x14ac:dyDescent="0.35">
      <c r="A205" s="3" t="str">
        <f t="shared" si="3"/>
        <v>Derek Hitchner</v>
      </c>
      <c r="B205" s="4">
        <v>46110</v>
      </c>
      <c r="C205" t="s">
        <v>599</v>
      </c>
      <c r="D205" t="s">
        <v>600</v>
      </c>
      <c r="E205" t="s">
        <v>601</v>
      </c>
      <c r="F205" t="s">
        <v>602</v>
      </c>
      <c r="I205" t="s">
        <v>680</v>
      </c>
      <c r="J205" t="s">
        <v>681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  <c r="AM205" s="5"/>
      <c r="AO205" s="5"/>
      <c r="AQ205" s="5"/>
      <c r="AS205" s="5"/>
    </row>
    <row r="206" spans="1:45" x14ac:dyDescent="0.35">
      <c r="A206" s="3" t="str">
        <f t="shared" si="3"/>
        <v>Vicente Marzilio</v>
      </c>
      <c r="B206" s="4">
        <v>46110</v>
      </c>
      <c r="C206" t="s">
        <v>599</v>
      </c>
      <c r="D206" t="s">
        <v>600</v>
      </c>
      <c r="E206" t="s">
        <v>601</v>
      </c>
      <c r="F206" t="s">
        <v>602</v>
      </c>
      <c r="I206" t="s">
        <v>682</v>
      </c>
      <c r="J206" t="s">
        <v>683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  <c r="AM206" s="5"/>
      <c r="AO206" s="5"/>
      <c r="AQ206" s="5"/>
      <c r="AS206" s="5"/>
    </row>
    <row r="207" spans="1:45" x14ac:dyDescent="0.35">
      <c r="A207" s="3" t="str">
        <f t="shared" si="3"/>
        <v>Jeff Overton</v>
      </c>
      <c r="B207" s="4">
        <v>46110</v>
      </c>
      <c r="C207" t="s">
        <v>599</v>
      </c>
      <c r="D207" t="s">
        <v>600</v>
      </c>
      <c r="E207" t="s">
        <v>601</v>
      </c>
      <c r="F207" t="s">
        <v>602</v>
      </c>
      <c r="I207" t="s">
        <v>684</v>
      </c>
      <c r="J207" t="s">
        <v>545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  <c r="AM207" s="5"/>
      <c r="AO207" s="5"/>
      <c r="AQ207" s="5"/>
      <c r="AS207" s="5"/>
    </row>
    <row r="208" spans="1:45" x14ac:dyDescent="0.35">
      <c r="A208" s="3" t="str">
        <f t="shared" si="3"/>
        <v>Sandy Scott</v>
      </c>
      <c r="B208" s="4">
        <v>46110</v>
      </c>
      <c r="C208" t="s">
        <v>599</v>
      </c>
      <c r="D208" t="s">
        <v>600</v>
      </c>
      <c r="E208" t="s">
        <v>601</v>
      </c>
      <c r="F208" t="s">
        <v>602</v>
      </c>
      <c r="I208" t="s">
        <v>559</v>
      </c>
      <c r="J208" t="s">
        <v>685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  <c r="AM208" s="5"/>
      <c r="AO208" s="5"/>
      <c r="AQ208" s="5"/>
      <c r="AS208" s="5"/>
    </row>
    <row r="209" spans="1:45" x14ac:dyDescent="0.35">
      <c r="A209" s="3" t="str">
        <f t="shared" si="3"/>
        <v>Buck Brumlow</v>
      </c>
      <c r="B209" s="4">
        <v>46110</v>
      </c>
      <c r="C209" t="s">
        <v>599</v>
      </c>
      <c r="D209" t="s">
        <v>600</v>
      </c>
      <c r="E209" t="s">
        <v>601</v>
      </c>
      <c r="F209" t="s">
        <v>602</v>
      </c>
      <c r="I209" t="s">
        <v>686</v>
      </c>
      <c r="J209" t="s">
        <v>687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  <c r="AM209" s="5"/>
      <c r="AO209" s="5"/>
      <c r="AQ209" s="5"/>
      <c r="AS209" s="5"/>
    </row>
    <row r="210" spans="1:45" x14ac:dyDescent="0.35">
      <c r="A210" s="3" t="str">
        <f t="shared" si="3"/>
        <v>Nicolo Galletti</v>
      </c>
      <c r="B210" s="4">
        <v>46110</v>
      </c>
      <c r="C210" t="s">
        <v>599</v>
      </c>
      <c r="D210" t="s">
        <v>600</v>
      </c>
      <c r="E210" t="s">
        <v>601</v>
      </c>
      <c r="F210" t="s">
        <v>602</v>
      </c>
      <c r="I210" t="s">
        <v>688</v>
      </c>
      <c r="J210" t="s">
        <v>689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John Marshall Butler</v>
      </c>
      <c r="B211" s="4">
        <v>46110</v>
      </c>
      <c r="C211" t="s">
        <v>599</v>
      </c>
      <c r="D211" t="s">
        <v>600</v>
      </c>
      <c r="E211" t="s">
        <v>601</v>
      </c>
      <c r="F211" t="s">
        <v>602</v>
      </c>
      <c r="I211" t="s">
        <v>690</v>
      </c>
      <c r="J211" t="s">
        <v>330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Rob Oppenheim</v>
      </c>
      <c r="B212" s="4">
        <v>46110</v>
      </c>
      <c r="C212" t="s">
        <v>599</v>
      </c>
      <c r="D212" t="s">
        <v>600</v>
      </c>
      <c r="E212" t="s">
        <v>601</v>
      </c>
      <c r="F212" t="s">
        <v>602</v>
      </c>
      <c r="I212" t="s">
        <v>691</v>
      </c>
      <c r="J212" t="s">
        <v>692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Jack Maguire</v>
      </c>
      <c r="B213" s="4">
        <v>46110</v>
      </c>
      <c r="C213" t="s">
        <v>599</v>
      </c>
      <c r="D213" t="s">
        <v>600</v>
      </c>
      <c r="E213" t="s">
        <v>601</v>
      </c>
      <c r="F213" t="s">
        <v>602</v>
      </c>
      <c r="I213" t="s">
        <v>693</v>
      </c>
      <c r="J213" t="s">
        <v>351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  <c r="AM213" s="5"/>
      <c r="AO213" s="5"/>
      <c r="AQ213" s="5"/>
      <c r="AS213" s="5"/>
    </row>
    <row r="214" spans="1:45" x14ac:dyDescent="0.35">
      <c r="A214" s="3" t="str">
        <f t="shared" si="3"/>
        <v>Doc Redman</v>
      </c>
      <c r="B214" s="4">
        <v>46110</v>
      </c>
      <c r="C214" t="s">
        <v>599</v>
      </c>
      <c r="D214" t="s">
        <v>600</v>
      </c>
      <c r="E214" t="s">
        <v>601</v>
      </c>
      <c r="F214" t="s">
        <v>602</v>
      </c>
      <c r="I214" t="s">
        <v>694</v>
      </c>
      <c r="J214" t="s">
        <v>695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  <c r="AM214" s="5"/>
      <c r="AO214" s="5"/>
      <c r="AQ214" s="5"/>
      <c r="AS214" s="5"/>
    </row>
    <row r="215" spans="1:45" x14ac:dyDescent="0.35">
      <c r="A215" s="3" t="str">
        <f t="shared" si="3"/>
        <v>Matthew Riedel</v>
      </c>
      <c r="B215" s="4">
        <v>46110</v>
      </c>
      <c r="C215" t="s">
        <v>599</v>
      </c>
      <c r="D215" t="s">
        <v>600</v>
      </c>
      <c r="E215" t="s">
        <v>601</v>
      </c>
      <c r="F215" t="s">
        <v>602</v>
      </c>
      <c r="I215" t="s">
        <v>696</v>
      </c>
      <c r="J215" t="s">
        <v>366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Tom Whitney</v>
      </c>
      <c r="B216" s="4">
        <v>46110</v>
      </c>
      <c r="C216" t="s">
        <v>599</v>
      </c>
      <c r="D216" t="s">
        <v>600</v>
      </c>
      <c r="E216" t="s">
        <v>601</v>
      </c>
      <c r="F216" t="s">
        <v>602</v>
      </c>
      <c r="I216" t="s">
        <v>697</v>
      </c>
      <c r="J216" t="s">
        <v>459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Wil Bateman</v>
      </c>
      <c r="B217" s="4">
        <v>46110</v>
      </c>
      <c r="C217" t="s">
        <v>599</v>
      </c>
      <c r="D217" t="s">
        <v>600</v>
      </c>
      <c r="E217" t="s">
        <v>601</v>
      </c>
      <c r="F217" t="s">
        <v>602</v>
      </c>
      <c r="I217" t="s">
        <v>698</v>
      </c>
      <c r="J217" t="s">
        <v>422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Ryan Burnett</v>
      </c>
      <c r="B218" s="4">
        <v>46110</v>
      </c>
      <c r="C218" t="s">
        <v>599</v>
      </c>
      <c r="D218" t="s">
        <v>600</v>
      </c>
      <c r="E218" t="s">
        <v>601</v>
      </c>
      <c r="F218" t="s">
        <v>602</v>
      </c>
      <c r="I218" t="s">
        <v>699</v>
      </c>
      <c r="J218" t="s">
        <v>700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Preston Summerhays</v>
      </c>
      <c r="B219" s="4">
        <v>46110</v>
      </c>
      <c r="C219" t="s">
        <v>599</v>
      </c>
      <c r="D219" t="s">
        <v>600</v>
      </c>
      <c r="E219" t="s">
        <v>601</v>
      </c>
      <c r="F219" t="s">
        <v>602</v>
      </c>
      <c r="I219" t="s">
        <v>701</v>
      </c>
      <c r="J219" t="s">
        <v>702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Norman Xiong</v>
      </c>
      <c r="B220" s="4">
        <v>46110</v>
      </c>
      <c r="C220" t="s">
        <v>599</v>
      </c>
      <c r="D220" t="s">
        <v>600</v>
      </c>
      <c r="E220" t="s">
        <v>601</v>
      </c>
      <c r="F220" t="s">
        <v>602</v>
      </c>
      <c r="I220" t="s">
        <v>703</v>
      </c>
      <c r="J220" t="s">
        <v>704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Nicholas Infanti</v>
      </c>
      <c r="B221" s="4">
        <v>46110</v>
      </c>
      <c r="C221" t="s">
        <v>599</v>
      </c>
      <c r="D221" t="s">
        <v>600</v>
      </c>
      <c r="E221" t="s">
        <v>601</v>
      </c>
      <c r="F221" t="s">
        <v>602</v>
      </c>
      <c r="I221" t="s">
        <v>705</v>
      </c>
      <c r="J221" t="s">
        <v>706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  <c r="AM221" s="5"/>
      <c r="AO221" s="5"/>
      <c r="AQ221" s="5"/>
      <c r="AS221" s="5"/>
    </row>
    <row r="222" spans="1:45" x14ac:dyDescent="0.35">
      <c r="A222" s="3" t="str">
        <f t="shared" si="3"/>
        <v>Drew Nesbitt</v>
      </c>
      <c r="B222" s="4">
        <v>46110</v>
      </c>
      <c r="C222" t="s">
        <v>599</v>
      </c>
      <c r="D222" t="s">
        <v>600</v>
      </c>
      <c r="E222" t="s">
        <v>601</v>
      </c>
      <c r="F222" t="s">
        <v>602</v>
      </c>
      <c r="I222" t="s">
        <v>707</v>
      </c>
      <c r="J222" t="s">
        <v>708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  <c r="AM222" s="5"/>
      <c r="AO222" s="5"/>
      <c r="AQ222" s="5"/>
      <c r="AS222" s="5"/>
    </row>
    <row r="223" spans="1:45" x14ac:dyDescent="0.35">
      <c r="A223" s="3" t="str">
        <f t="shared" si="3"/>
        <v>Jeremy Paul</v>
      </c>
      <c r="B223" s="4">
        <v>46110</v>
      </c>
      <c r="C223" t="s">
        <v>599</v>
      </c>
      <c r="D223" t="s">
        <v>600</v>
      </c>
      <c r="E223" t="s">
        <v>601</v>
      </c>
      <c r="F223" t="s">
        <v>602</v>
      </c>
      <c r="I223" t="s">
        <v>519</v>
      </c>
      <c r="J223" t="s">
        <v>638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Ben Taylor</v>
      </c>
      <c r="B224" s="4">
        <v>46110</v>
      </c>
      <c r="C224" t="s">
        <v>599</v>
      </c>
      <c r="D224" t="s">
        <v>600</v>
      </c>
      <c r="E224" t="s">
        <v>601</v>
      </c>
      <c r="F224" t="s">
        <v>602</v>
      </c>
      <c r="I224" t="s">
        <v>568</v>
      </c>
      <c r="J224" t="s">
        <v>376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Josh Teater</v>
      </c>
      <c r="B225" s="4">
        <v>46110</v>
      </c>
      <c r="C225" t="s">
        <v>599</v>
      </c>
      <c r="D225" t="s">
        <v>600</v>
      </c>
      <c r="E225" t="s">
        <v>601</v>
      </c>
      <c r="F225" t="s">
        <v>602</v>
      </c>
      <c r="I225" t="s">
        <v>709</v>
      </c>
      <c r="J225" t="s">
        <v>345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Brendon Todd</v>
      </c>
      <c r="B226" s="4">
        <v>46110</v>
      </c>
      <c r="C226" t="s">
        <v>599</v>
      </c>
      <c r="D226" t="s">
        <v>600</v>
      </c>
      <c r="E226" t="s">
        <v>601</v>
      </c>
      <c r="F226" t="s">
        <v>602</v>
      </c>
      <c r="I226" t="s">
        <v>341</v>
      </c>
      <c r="J226" t="s">
        <v>710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Camilo Villegas</v>
      </c>
      <c r="B227" s="4">
        <v>46110</v>
      </c>
      <c r="C227" t="s">
        <v>599</v>
      </c>
      <c r="D227" t="s">
        <v>600</v>
      </c>
      <c r="E227" t="s">
        <v>601</v>
      </c>
      <c r="F227" t="s">
        <v>602</v>
      </c>
      <c r="I227" t="s">
        <v>711</v>
      </c>
      <c r="J227" t="s">
        <v>712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Michael Feagles</v>
      </c>
      <c r="B228" s="4">
        <v>46110</v>
      </c>
      <c r="C228" t="s">
        <v>599</v>
      </c>
      <c r="D228" t="s">
        <v>600</v>
      </c>
      <c r="E228" t="s">
        <v>601</v>
      </c>
      <c r="F228" t="s">
        <v>602</v>
      </c>
      <c r="I228" t="s">
        <v>713</v>
      </c>
      <c r="J228" t="s">
        <v>525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  <c r="AM228" s="5"/>
      <c r="AO228" s="5"/>
      <c r="AQ228" s="5"/>
      <c r="AS228" s="5"/>
    </row>
    <row r="229" spans="1:45" x14ac:dyDescent="0.35">
      <c r="A229" s="3" t="str">
        <f t="shared" si="3"/>
        <v>Dylan Menante</v>
      </c>
      <c r="B229" s="4">
        <v>46110</v>
      </c>
      <c r="C229" t="s">
        <v>599</v>
      </c>
      <c r="D229" t="s">
        <v>600</v>
      </c>
      <c r="E229" t="s">
        <v>601</v>
      </c>
      <c r="F229" t="s">
        <v>602</v>
      </c>
      <c r="I229" t="s">
        <v>714</v>
      </c>
      <c r="J229" t="s">
        <v>387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  <c r="AM229" s="5"/>
      <c r="AO229" s="5"/>
      <c r="AQ229" s="5"/>
      <c r="AS229" s="5"/>
    </row>
    <row r="230" spans="1:45" x14ac:dyDescent="0.35">
      <c r="A230" s="3" t="str">
        <f t="shared" si="3"/>
        <v>Henrik Norlander</v>
      </c>
      <c r="B230" s="4">
        <v>46110</v>
      </c>
      <c r="C230" t="s">
        <v>599</v>
      </c>
      <c r="D230" t="s">
        <v>600</v>
      </c>
      <c r="E230" t="s">
        <v>601</v>
      </c>
      <c r="F230" t="s">
        <v>602</v>
      </c>
      <c r="I230" t="s">
        <v>715</v>
      </c>
      <c r="J230" t="s">
        <v>716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Ross Steelman</v>
      </c>
      <c r="B231" s="4">
        <v>46110</v>
      </c>
      <c r="C231" t="s">
        <v>599</v>
      </c>
      <c r="D231" t="s">
        <v>600</v>
      </c>
      <c r="E231" t="s">
        <v>601</v>
      </c>
      <c r="F231" t="s">
        <v>602</v>
      </c>
      <c r="I231" t="s">
        <v>717</v>
      </c>
      <c r="J231" t="s">
        <v>718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  <c r="AM231" s="5"/>
      <c r="AO231" s="5"/>
      <c r="AQ231" s="5"/>
      <c r="AS231" s="5"/>
    </row>
    <row r="232" spans="1:45" x14ac:dyDescent="0.35">
      <c r="A232" s="3" t="str">
        <f t="shared" si="3"/>
        <v>Brandon Wu</v>
      </c>
      <c r="B232" s="4">
        <v>46110</v>
      </c>
      <c r="C232" t="s">
        <v>599</v>
      </c>
      <c r="D232" t="s">
        <v>600</v>
      </c>
      <c r="E232" t="s">
        <v>601</v>
      </c>
      <c r="F232" t="s">
        <v>602</v>
      </c>
      <c r="I232" t="s">
        <v>719</v>
      </c>
      <c r="J232" t="s">
        <v>720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  <c r="AM232" s="5"/>
      <c r="AO232" s="5"/>
    </row>
    <row r="233" spans="1:45" x14ac:dyDescent="0.35">
      <c r="A233" s="3" t="str">
        <f t="shared" si="3"/>
        <v>Ben Silverman</v>
      </c>
      <c r="B233" s="4">
        <v>46110</v>
      </c>
      <c r="C233" t="s">
        <v>599</v>
      </c>
      <c r="D233" t="s">
        <v>600</v>
      </c>
      <c r="E233" t="s">
        <v>601</v>
      </c>
      <c r="F233" t="s">
        <v>602</v>
      </c>
      <c r="I233" t="s">
        <v>721</v>
      </c>
      <c r="J233" t="s">
        <v>376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  <c r="AM233" s="5"/>
      <c r="AO233" s="5"/>
    </row>
    <row r="234" spans="1:45" x14ac:dyDescent="0.35">
      <c r="A234" s="3" t="str">
        <f t="shared" si="3"/>
        <v>Nick Gabrelcik</v>
      </c>
      <c r="B234" s="4">
        <v>46110</v>
      </c>
      <c r="C234" t="s">
        <v>599</v>
      </c>
      <c r="D234" t="s">
        <v>600</v>
      </c>
      <c r="E234" t="s">
        <v>601</v>
      </c>
      <c r="F234" t="s">
        <v>602</v>
      </c>
      <c r="I234" t="s">
        <v>722</v>
      </c>
      <c r="J234" t="s">
        <v>723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  <c r="AM234" s="5"/>
      <c r="AO234" s="5"/>
    </row>
    <row r="235" spans="1:45" x14ac:dyDescent="0.35">
      <c r="A235" s="3" t="str">
        <f t="shared" si="3"/>
        <v>Will Gordon</v>
      </c>
      <c r="B235" s="4">
        <v>46110</v>
      </c>
      <c r="C235" t="s">
        <v>599</v>
      </c>
      <c r="D235" t="s">
        <v>600</v>
      </c>
      <c r="E235" t="s">
        <v>601</v>
      </c>
      <c r="F235" t="s">
        <v>602</v>
      </c>
      <c r="I235" t="s">
        <v>724</v>
      </c>
      <c r="J235" t="s">
        <v>364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  <c r="AM235" s="5"/>
      <c r="AO235" s="5"/>
    </row>
    <row r="236" spans="1:45" x14ac:dyDescent="0.35">
      <c r="A236" s="3" t="str">
        <f t="shared" si="3"/>
        <v>Carson Bacha</v>
      </c>
      <c r="B236" s="4">
        <v>46110</v>
      </c>
      <c r="C236" t="s">
        <v>599</v>
      </c>
      <c r="D236" t="s">
        <v>600</v>
      </c>
      <c r="E236" t="s">
        <v>601</v>
      </c>
      <c r="F236" t="s">
        <v>602</v>
      </c>
      <c r="I236" t="s">
        <v>725</v>
      </c>
      <c r="J236" t="s">
        <v>610</v>
      </c>
      <c r="K236" t="s">
        <v>430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  <c r="AM236" s="5"/>
      <c r="AO236" s="5"/>
    </row>
    <row r="237" spans="1:45" x14ac:dyDescent="0.35">
      <c r="A237" s="3" t="str">
        <f t="shared" si="3"/>
        <v>Sebastian Cappelen</v>
      </c>
      <c r="B237" s="4">
        <v>46110</v>
      </c>
      <c r="C237" t="s">
        <v>599</v>
      </c>
      <c r="D237" t="s">
        <v>600</v>
      </c>
      <c r="E237" t="s">
        <v>601</v>
      </c>
      <c r="F237" t="s">
        <v>602</v>
      </c>
      <c r="I237" t="s">
        <v>726</v>
      </c>
      <c r="J237" t="s">
        <v>727</v>
      </c>
      <c r="K237" t="s">
        <v>430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  <c r="AM237" s="5"/>
      <c r="AO237" s="5"/>
    </row>
    <row r="238" spans="1:45" x14ac:dyDescent="0.35">
      <c r="A238" s="3" t="str">
        <f t="shared" si="3"/>
        <v>Zack Fischer</v>
      </c>
      <c r="B238" s="4">
        <v>46110</v>
      </c>
      <c r="C238" t="s">
        <v>599</v>
      </c>
      <c r="D238" t="s">
        <v>600</v>
      </c>
      <c r="E238" t="s">
        <v>601</v>
      </c>
      <c r="F238" t="s">
        <v>602</v>
      </c>
      <c r="I238" t="s">
        <v>728</v>
      </c>
      <c r="J238" t="s">
        <v>729</v>
      </c>
      <c r="K238" t="s">
        <v>430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  <c r="AM238" s="5"/>
      <c r="AO238" s="5"/>
    </row>
    <row r="239" spans="1:45" x14ac:dyDescent="0.35">
      <c r="A239" s="3" t="str">
        <f t="shared" si="3"/>
        <v>Petr Hruby</v>
      </c>
      <c r="B239" s="4">
        <v>46110</v>
      </c>
      <c r="C239" t="s">
        <v>599</v>
      </c>
      <c r="D239" t="s">
        <v>600</v>
      </c>
      <c r="E239" t="s">
        <v>601</v>
      </c>
      <c r="F239" t="s">
        <v>602</v>
      </c>
      <c r="I239" t="s">
        <v>730</v>
      </c>
      <c r="J239" t="s">
        <v>731</v>
      </c>
      <c r="K239" t="s">
        <v>430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  <c r="AM239" s="5"/>
      <c r="AO239" s="5"/>
    </row>
    <row r="240" spans="1:45" x14ac:dyDescent="0.35">
      <c r="A240" s="3" t="str">
        <f t="shared" si="3"/>
        <v>Ben Kohles</v>
      </c>
      <c r="B240" s="4">
        <v>46110</v>
      </c>
      <c r="C240" t="s">
        <v>599</v>
      </c>
      <c r="D240" t="s">
        <v>600</v>
      </c>
      <c r="E240" t="s">
        <v>601</v>
      </c>
      <c r="F240" t="s">
        <v>602</v>
      </c>
      <c r="I240" t="s">
        <v>732</v>
      </c>
      <c r="J240" t="s">
        <v>376</v>
      </c>
      <c r="K240" t="s">
        <v>430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  <c r="AM240" s="5"/>
      <c r="AO240" s="5"/>
    </row>
    <row r="241" spans="1:41" x14ac:dyDescent="0.35">
      <c r="A241" s="3" t="str">
        <f t="shared" si="3"/>
        <v>Stuart Macdonald</v>
      </c>
      <c r="B241" s="4">
        <v>46110</v>
      </c>
      <c r="C241" t="s">
        <v>599</v>
      </c>
      <c r="D241" t="s">
        <v>600</v>
      </c>
      <c r="E241" t="s">
        <v>601</v>
      </c>
      <c r="F241" t="s">
        <v>602</v>
      </c>
      <c r="I241" t="s">
        <v>733</v>
      </c>
      <c r="J241" t="s">
        <v>596</v>
      </c>
      <c r="K241" t="s">
        <v>430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  <c r="AM241" s="5"/>
      <c r="AO241" s="5"/>
    </row>
    <row r="242" spans="1:41" x14ac:dyDescent="0.35">
      <c r="A242" s="3" t="str">
        <f t="shared" si="3"/>
        <v>Brandon Matthews</v>
      </c>
      <c r="B242" s="4">
        <v>46110</v>
      </c>
      <c r="C242" t="s">
        <v>599</v>
      </c>
      <c r="D242" t="s">
        <v>600</v>
      </c>
      <c r="E242" t="s">
        <v>601</v>
      </c>
      <c r="F242" t="s">
        <v>602</v>
      </c>
      <c r="I242" t="s">
        <v>734</v>
      </c>
      <c r="J242" t="s">
        <v>720</v>
      </c>
      <c r="K242" t="s">
        <v>430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  <c r="AM242" s="5"/>
      <c r="AO242" s="5"/>
    </row>
    <row r="243" spans="1:41" x14ac:dyDescent="0.35">
      <c r="A243" s="3" t="str">
        <f t="shared" si="3"/>
        <v>Matt NeSmith</v>
      </c>
      <c r="B243" s="4">
        <v>46110</v>
      </c>
      <c r="C243" t="s">
        <v>599</v>
      </c>
      <c r="D243" t="s">
        <v>600</v>
      </c>
      <c r="E243" t="s">
        <v>601</v>
      </c>
      <c r="F243" t="s">
        <v>602</v>
      </c>
      <c r="I243" t="s">
        <v>735</v>
      </c>
      <c r="J243" t="s">
        <v>555</v>
      </c>
      <c r="K243" t="s">
        <v>430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  <c r="AM243" s="5"/>
      <c r="AO243" s="5"/>
    </row>
    <row r="244" spans="1:41" x14ac:dyDescent="0.35">
      <c r="A244" s="3" t="str">
        <f t="shared" si="3"/>
        <v>James Nicholas</v>
      </c>
      <c r="B244" s="4">
        <v>46110</v>
      </c>
      <c r="C244" t="s">
        <v>599</v>
      </c>
      <c r="D244" t="s">
        <v>600</v>
      </c>
      <c r="E244" t="s">
        <v>601</v>
      </c>
      <c r="F244" t="s">
        <v>602</v>
      </c>
      <c r="I244" t="s">
        <v>706</v>
      </c>
      <c r="J244" t="s">
        <v>369</v>
      </c>
      <c r="K244" t="s">
        <v>430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  <c r="AM244" s="5"/>
      <c r="AO244" s="5"/>
    </row>
    <row r="245" spans="1:41" x14ac:dyDescent="0.35">
      <c r="A245" s="3" t="str">
        <f t="shared" si="3"/>
        <v>Alvaro Ortiz</v>
      </c>
      <c r="B245" s="4">
        <v>46110</v>
      </c>
      <c r="C245" t="s">
        <v>599</v>
      </c>
      <c r="D245" t="s">
        <v>600</v>
      </c>
      <c r="E245" t="s">
        <v>601</v>
      </c>
      <c r="F245" t="s">
        <v>602</v>
      </c>
      <c r="I245" t="s">
        <v>736</v>
      </c>
      <c r="J245" t="s">
        <v>737</v>
      </c>
      <c r="K245" t="s">
        <v>430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  <c r="AM245" s="5"/>
      <c r="AO245" s="5"/>
    </row>
    <row r="246" spans="1:41" x14ac:dyDescent="0.35">
      <c r="A246" s="3" t="str">
        <f t="shared" si="3"/>
        <v>Ryan Sullivan</v>
      </c>
      <c r="B246" s="4">
        <v>46110</v>
      </c>
      <c r="C246" t="s">
        <v>599</v>
      </c>
      <c r="D246" t="s">
        <v>600</v>
      </c>
      <c r="E246" t="s">
        <v>601</v>
      </c>
      <c r="F246" t="s">
        <v>602</v>
      </c>
      <c r="I246" t="s">
        <v>738</v>
      </c>
      <c r="J246" t="s">
        <v>700</v>
      </c>
      <c r="K246" t="s">
        <v>430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  <c r="AM246" s="5"/>
      <c r="AO246" s="5"/>
    </row>
    <row r="247" spans="1:41" x14ac:dyDescent="0.35">
      <c r="A247" s="3" t="str">
        <f t="shared" si="3"/>
        <v>Julian Suri</v>
      </c>
      <c r="B247" s="4">
        <v>46110</v>
      </c>
      <c r="C247" t="s">
        <v>599</v>
      </c>
      <c r="D247" t="s">
        <v>600</v>
      </c>
      <c r="E247" t="s">
        <v>601</v>
      </c>
      <c r="F247" t="s">
        <v>602</v>
      </c>
      <c r="I247" t="s">
        <v>739</v>
      </c>
      <c r="J247" t="s">
        <v>740</v>
      </c>
      <c r="K247" t="s">
        <v>430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  <c r="AM247" s="5"/>
      <c r="AO247" s="5"/>
    </row>
    <row r="248" spans="1:41" x14ac:dyDescent="0.35">
      <c r="A248" s="3" t="str">
        <f t="shared" si="3"/>
        <v>Brett White</v>
      </c>
      <c r="B248" s="4">
        <v>46110</v>
      </c>
      <c r="C248" t="s">
        <v>599</v>
      </c>
      <c r="D248" t="s">
        <v>600</v>
      </c>
      <c r="E248" t="s">
        <v>601</v>
      </c>
      <c r="F248" t="s">
        <v>602</v>
      </c>
      <c r="I248" t="s">
        <v>741</v>
      </c>
      <c r="J248" t="s">
        <v>441</v>
      </c>
      <c r="K248" t="s">
        <v>430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  <c r="AM248" s="5"/>
      <c r="AO248" s="5"/>
    </row>
    <row r="249" spans="1:41" x14ac:dyDescent="0.35">
      <c r="A249" s="3" t="str">
        <f t="shared" si="3"/>
        <v>Matt Atkins</v>
      </c>
      <c r="B249" s="4">
        <v>46110</v>
      </c>
      <c r="C249" t="s">
        <v>599</v>
      </c>
      <c r="D249" t="s">
        <v>600</v>
      </c>
      <c r="E249" t="s">
        <v>601</v>
      </c>
      <c r="F249" t="s">
        <v>602</v>
      </c>
      <c r="I249" t="s">
        <v>742</v>
      </c>
      <c r="J249" t="s">
        <v>555</v>
      </c>
      <c r="K249" t="s">
        <v>430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  <c r="AM249" s="5"/>
      <c r="AO249" s="5"/>
    </row>
    <row r="250" spans="1:41" x14ac:dyDescent="0.35">
      <c r="A250" s="3" t="str">
        <f t="shared" si="3"/>
        <v>Hamilton Coleman</v>
      </c>
      <c r="B250" s="4">
        <v>46110</v>
      </c>
      <c r="C250" t="s">
        <v>599</v>
      </c>
      <c r="D250" t="s">
        <v>600</v>
      </c>
      <c r="E250" t="s">
        <v>601</v>
      </c>
      <c r="F250" t="s">
        <v>602</v>
      </c>
      <c r="I250" t="s">
        <v>743</v>
      </c>
      <c r="J250" t="s">
        <v>744</v>
      </c>
      <c r="K250" t="s">
        <v>430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  <c r="AM250" s="5"/>
      <c r="AO250" s="5"/>
    </row>
    <row r="251" spans="1:41" x14ac:dyDescent="0.35">
      <c r="A251" s="3" t="str">
        <f t="shared" si="3"/>
        <v>Tyler Duncan</v>
      </c>
      <c r="B251" s="4">
        <v>46110</v>
      </c>
      <c r="C251" t="s">
        <v>599</v>
      </c>
      <c r="D251" t="s">
        <v>600</v>
      </c>
      <c r="E251" t="s">
        <v>601</v>
      </c>
      <c r="F251" t="s">
        <v>602</v>
      </c>
      <c r="I251" t="s">
        <v>745</v>
      </c>
      <c r="J251" t="s">
        <v>437</v>
      </c>
      <c r="K251" t="s">
        <v>430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  <c r="AM251" s="5"/>
      <c r="AO251" s="5"/>
    </row>
    <row r="252" spans="1:41" x14ac:dyDescent="0.35">
      <c r="A252" s="3" t="str">
        <f t="shared" si="3"/>
        <v>Rhein Gibson</v>
      </c>
      <c r="B252" s="4">
        <v>46110</v>
      </c>
      <c r="C252" t="s">
        <v>599</v>
      </c>
      <c r="D252" t="s">
        <v>600</v>
      </c>
      <c r="E252" t="s">
        <v>601</v>
      </c>
      <c r="F252" t="s">
        <v>602</v>
      </c>
      <c r="I252" t="s">
        <v>746</v>
      </c>
      <c r="J252" t="s">
        <v>747</v>
      </c>
      <c r="K252" t="s">
        <v>430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  <c r="AM252" s="5"/>
      <c r="AO252" s="5"/>
    </row>
    <row r="253" spans="1:41" x14ac:dyDescent="0.35">
      <c r="A253" s="3" t="str">
        <f t="shared" si="3"/>
        <v>Blaine Hale</v>
      </c>
      <c r="B253" s="4">
        <v>46110</v>
      </c>
      <c r="C253" t="s">
        <v>599</v>
      </c>
      <c r="D253" t="s">
        <v>600</v>
      </c>
      <c r="E253" t="s">
        <v>601</v>
      </c>
      <c r="F253" t="s">
        <v>602</v>
      </c>
      <c r="I253" t="s">
        <v>748</v>
      </c>
      <c r="J253" t="s">
        <v>749</v>
      </c>
      <c r="K253" t="s">
        <v>430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  <c r="AM253" s="5"/>
      <c r="AO253" s="5"/>
    </row>
    <row r="254" spans="1:41" x14ac:dyDescent="0.35">
      <c r="A254" s="3" t="str">
        <f t="shared" si="3"/>
        <v>Harry Higgs</v>
      </c>
      <c r="B254" s="4">
        <v>46110</v>
      </c>
      <c r="C254" t="s">
        <v>599</v>
      </c>
      <c r="D254" t="s">
        <v>600</v>
      </c>
      <c r="E254" t="s">
        <v>601</v>
      </c>
      <c r="F254" t="s">
        <v>602</v>
      </c>
      <c r="I254" t="s">
        <v>750</v>
      </c>
      <c r="J254" t="s">
        <v>751</v>
      </c>
      <c r="K254" t="s">
        <v>430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  <c r="AM254" s="5"/>
      <c r="AO254" s="5"/>
    </row>
    <row r="255" spans="1:41" x14ac:dyDescent="0.35">
      <c r="A255" s="3" t="str">
        <f t="shared" si="3"/>
        <v>Theo Humphrey</v>
      </c>
      <c r="B255" s="4">
        <v>46110</v>
      </c>
      <c r="C255" t="s">
        <v>599</v>
      </c>
      <c r="D255" t="s">
        <v>600</v>
      </c>
      <c r="E255" t="s">
        <v>601</v>
      </c>
      <c r="F255" t="s">
        <v>602</v>
      </c>
      <c r="I255" t="s">
        <v>752</v>
      </c>
      <c r="J255" t="s">
        <v>753</v>
      </c>
      <c r="K255" t="s">
        <v>430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  <c r="AM255" s="5"/>
      <c r="AO255" s="5"/>
    </row>
    <row r="256" spans="1:41" x14ac:dyDescent="0.35">
      <c r="A256" s="3" t="str">
        <f t="shared" si="3"/>
        <v>Mitchell Meissner</v>
      </c>
      <c r="B256" s="4">
        <v>46110</v>
      </c>
      <c r="C256" t="s">
        <v>599</v>
      </c>
      <c r="D256" t="s">
        <v>600</v>
      </c>
      <c r="E256" t="s">
        <v>601</v>
      </c>
      <c r="F256" t="s">
        <v>602</v>
      </c>
      <c r="I256" t="s">
        <v>754</v>
      </c>
      <c r="J256" t="s">
        <v>462</v>
      </c>
      <c r="K256" t="s">
        <v>430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  <c r="AM256" s="5"/>
      <c r="AO256" s="5"/>
    </row>
    <row r="257" spans="1:41" x14ac:dyDescent="0.35">
      <c r="A257" s="3" t="str">
        <f t="shared" si="3"/>
        <v>Maxwell Moldovan</v>
      </c>
      <c r="B257" s="4">
        <v>46110</v>
      </c>
      <c r="C257" t="s">
        <v>599</v>
      </c>
      <c r="D257" t="s">
        <v>600</v>
      </c>
      <c r="E257" t="s">
        <v>601</v>
      </c>
      <c r="F257" t="s">
        <v>602</v>
      </c>
      <c r="I257" t="s">
        <v>755</v>
      </c>
      <c r="J257" t="s">
        <v>756</v>
      </c>
      <c r="K257" t="s">
        <v>430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  <c r="AM257" s="5"/>
      <c r="AO257" s="5"/>
    </row>
    <row r="258" spans="1:41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599</v>
      </c>
      <c r="D258" t="s">
        <v>600</v>
      </c>
      <c r="E258" t="s">
        <v>601</v>
      </c>
      <c r="F258" t="s">
        <v>602</v>
      </c>
      <c r="I258" t="s">
        <v>757</v>
      </c>
      <c r="J258" t="s">
        <v>758</v>
      </c>
      <c r="K258" t="s">
        <v>430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  <c r="AM258" s="5"/>
      <c r="AO258" s="5"/>
    </row>
    <row r="259" spans="1:41" x14ac:dyDescent="0.35">
      <c r="A259" s="3" t="str">
        <f t="shared" si="4"/>
        <v>Trent Phillips</v>
      </c>
      <c r="B259" s="4">
        <v>46110</v>
      </c>
      <c r="C259" t="s">
        <v>599</v>
      </c>
      <c r="D259" t="s">
        <v>600</v>
      </c>
      <c r="E259" t="s">
        <v>601</v>
      </c>
      <c r="F259" t="s">
        <v>602</v>
      </c>
      <c r="I259" t="s">
        <v>573</v>
      </c>
      <c r="J259" t="s">
        <v>759</v>
      </c>
      <c r="K259" t="s">
        <v>430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  <c r="AM259" s="5"/>
      <c r="AO259" s="5"/>
    </row>
    <row r="260" spans="1:41" x14ac:dyDescent="0.35">
      <c r="A260" s="3" t="str">
        <f t="shared" si="4"/>
        <v>Chad Sewell</v>
      </c>
      <c r="B260" s="4">
        <v>46110</v>
      </c>
      <c r="C260" t="s">
        <v>599</v>
      </c>
      <c r="D260" t="s">
        <v>600</v>
      </c>
      <c r="E260" t="s">
        <v>601</v>
      </c>
      <c r="F260" t="s">
        <v>602</v>
      </c>
      <c r="I260" t="s">
        <v>760</v>
      </c>
      <c r="J260" t="s">
        <v>578</v>
      </c>
      <c r="K260" t="s">
        <v>430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  <c r="AM260" s="5"/>
      <c r="AO260" s="5"/>
    </row>
    <row r="261" spans="1:41" x14ac:dyDescent="0.35">
      <c r="A261" s="3" t="str">
        <f t="shared" si="4"/>
        <v>Trevor Cone</v>
      </c>
      <c r="B261" s="4">
        <v>46110</v>
      </c>
      <c r="C261" t="s">
        <v>599</v>
      </c>
      <c r="D261" t="s">
        <v>600</v>
      </c>
      <c r="E261" t="s">
        <v>601</v>
      </c>
      <c r="F261" t="s">
        <v>602</v>
      </c>
      <c r="I261" t="s">
        <v>761</v>
      </c>
      <c r="J261" t="s">
        <v>762</v>
      </c>
      <c r="K261" t="s">
        <v>430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  <c r="AM261" s="5"/>
      <c r="AO261" s="5"/>
    </row>
    <row r="262" spans="1:41" x14ac:dyDescent="0.35">
      <c r="A262" s="3" t="str">
        <f t="shared" si="4"/>
        <v>Fabian Gomez</v>
      </c>
      <c r="B262" s="4">
        <v>46110</v>
      </c>
      <c r="C262" t="s">
        <v>599</v>
      </c>
      <c r="D262" t="s">
        <v>600</v>
      </c>
      <c r="E262" t="s">
        <v>601</v>
      </c>
      <c r="F262" t="s">
        <v>602</v>
      </c>
      <c r="I262" t="s">
        <v>763</v>
      </c>
      <c r="J262" t="s">
        <v>764</v>
      </c>
      <c r="K262" t="s">
        <v>430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  <c r="AM262" s="5"/>
      <c r="AO262" s="5"/>
    </row>
    <row r="263" spans="1:41" x14ac:dyDescent="0.35">
      <c r="A263" s="3" t="str">
        <f t="shared" si="4"/>
        <v>Adam Hadwin</v>
      </c>
      <c r="B263" s="4">
        <v>46110</v>
      </c>
      <c r="C263" t="s">
        <v>599</v>
      </c>
      <c r="D263" t="s">
        <v>600</v>
      </c>
      <c r="E263" t="s">
        <v>601</v>
      </c>
      <c r="F263" t="s">
        <v>602</v>
      </c>
      <c r="I263" t="s">
        <v>765</v>
      </c>
      <c r="J263" t="s">
        <v>429</v>
      </c>
      <c r="K263" t="s">
        <v>430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  <c r="AM263" s="5"/>
      <c r="AO263" s="5"/>
    </row>
    <row r="264" spans="1:41" x14ac:dyDescent="0.35">
      <c r="A264" s="3" t="str">
        <f t="shared" si="4"/>
        <v>Justin Hastings</v>
      </c>
      <c r="B264" s="4">
        <v>46110</v>
      </c>
      <c r="C264" t="s">
        <v>599</v>
      </c>
      <c r="D264" t="s">
        <v>600</v>
      </c>
      <c r="E264" t="s">
        <v>601</v>
      </c>
      <c r="F264" t="s">
        <v>602</v>
      </c>
      <c r="I264" t="s">
        <v>766</v>
      </c>
      <c r="J264" t="s">
        <v>530</v>
      </c>
      <c r="K264" t="s">
        <v>430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  <c r="AM264" s="5"/>
      <c r="AO264" s="5"/>
    </row>
    <row r="265" spans="1:41" x14ac:dyDescent="0.35">
      <c r="A265" s="3" t="str">
        <f t="shared" si="4"/>
        <v>Spencer Levin</v>
      </c>
      <c r="B265" s="4">
        <v>46110</v>
      </c>
      <c r="C265" t="s">
        <v>599</v>
      </c>
      <c r="D265" t="s">
        <v>600</v>
      </c>
      <c r="E265" t="s">
        <v>601</v>
      </c>
      <c r="F265" t="s">
        <v>602</v>
      </c>
      <c r="I265" t="s">
        <v>767</v>
      </c>
      <c r="J265" t="s">
        <v>768</v>
      </c>
      <c r="K265" t="s">
        <v>430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  <c r="AM265" s="5"/>
      <c r="AO265" s="5"/>
    </row>
    <row r="266" spans="1:41" x14ac:dyDescent="0.35">
      <c r="A266" s="3" t="str">
        <f t="shared" si="4"/>
        <v>Augusto Nunez</v>
      </c>
      <c r="B266" s="4">
        <v>46110</v>
      </c>
      <c r="C266" t="s">
        <v>599</v>
      </c>
      <c r="D266" t="s">
        <v>600</v>
      </c>
      <c r="E266" t="s">
        <v>601</v>
      </c>
      <c r="F266" t="s">
        <v>602</v>
      </c>
      <c r="I266" t="s">
        <v>769</v>
      </c>
      <c r="J266" t="s">
        <v>770</v>
      </c>
      <c r="K266" t="s">
        <v>430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  <c r="AM266" s="5"/>
      <c r="AO266" s="5"/>
    </row>
    <row r="267" spans="1:41" x14ac:dyDescent="0.35">
      <c r="A267" s="3" t="str">
        <f t="shared" si="4"/>
        <v>Thomas Rosenmueller</v>
      </c>
      <c r="B267" s="4">
        <v>46110</v>
      </c>
      <c r="C267" t="s">
        <v>599</v>
      </c>
      <c r="D267" t="s">
        <v>600</v>
      </c>
      <c r="E267" t="s">
        <v>601</v>
      </c>
      <c r="F267" t="s">
        <v>602</v>
      </c>
      <c r="I267" t="s">
        <v>771</v>
      </c>
      <c r="J267" t="s">
        <v>411</v>
      </c>
      <c r="K267" t="s">
        <v>430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  <c r="AM267" s="5"/>
      <c r="AO267" s="5"/>
    </row>
    <row r="268" spans="1:41" x14ac:dyDescent="0.35">
      <c r="A268" s="3" t="str">
        <f t="shared" si="4"/>
        <v>Ryan Brehm</v>
      </c>
      <c r="B268" s="4">
        <v>46110</v>
      </c>
      <c r="C268" t="s">
        <v>599</v>
      </c>
      <c r="D268" t="s">
        <v>600</v>
      </c>
      <c r="E268" t="s">
        <v>601</v>
      </c>
      <c r="F268" t="s">
        <v>602</v>
      </c>
      <c r="I268" t="s">
        <v>772</v>
      </c>
      <c r="J268" t="s">
        <v>700</v>
      </c>
      <c r="K268" t="s">
        <v>430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  <c r="AM268" s="5"/>
      <c r="AO268" s="5"/>
    </row>
    <row r="269" spans="1:41" x14ac:dyDescent="0.35">
      <c r="A269" s="3" t="str">
        <f t="shared" si="4"/>
        <v>Jackson Buchanan</v>
      </c>
      <c r="B269" s="4">
        <v>46110</v>
      </c>
      <c r="C269" t="s">
        <v>599</v>
      </c>
      <c r="D269" t="s">
        <v>600</v>
      </c>
      <c r="E269" t="s">
        <v>601</v>
      </c>
      <c r="F269" t="s">
        <v>602</v>
      </c>
      <c r="I269" t="s">
        <v>773</v>
      </c>
      <c r="J269" t="s">
        <v>661</v>
      </c>
      <c r="K269" t="s">
        <v>430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  <c r="AM269" s="5"/>
      <c r="AO269" s="5"/>
    </row>
    <row r="270" spans="1:41" x14ac:dyDescent="0.35">
      <c r="A270" s="3" t="str">
        <f t="shared" si="4"/>
        <v>Myles Creighton</v>
      </c>
      <c r="B270" s="4">
        <v>46110</v>
      </c>
      <c r="C270" t="s">
        <v>599</v>
      </c>
      <c r="D270" t="s">
        <v>600</v>
      </c>
      <c r="E270" t="s">
        <v>601</v>
      </c>
      <c r="F270" t="s">
        <v>602</v>
      </c>
      <c r="I270" t="s">
        <v>774</v>
      </c>
      <c r="J270" t="s">
        <v>775</v>
      </c>
      <c r="K270" t="s">
        <v>430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  <c r="AM270" s="5"/>
      <c r="AO270" s="5"/>
    </row>
    <row r="271" spans="1:41" x14ac:dyDescent="0.35">
      <c r="A271" s="3" t="str">
        <f t="shared" si="4"/>
        <v>Peter Kuest</v>
      </c>
      <c r="B271" s="4">
        <v>46110</v>
      </c>
      <c r="C271" t="s">
        <v>599</v>
      </c>
      <c r="D271" t="s">
        <v>600</v>
      </c>
      <c r="E271" t="s">
        <v>601</v>
      </c>
      <c r="F271" t="s">
        <v>602</v>
      </c>
      <c r="I271" t="s">
        <v>776</v>
      </c>
      <c r="J271" t="s">
        <v>777</v>
      </c>
      <c r="K271" t="s">
        <v>430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  <c r="AM271" s="5"/>
      <c r="AO271" s="5"/>
    </row>
    <row r="272" spans="1:41" x14ac:dyDescent="0.35">
      <c r="A272" s="3" t="str">
        <f t="shared" si="4"/>
        <v>Marshall Meisel</v>
      </c>
      <c r="B272" s="4">
        <v>46110</v>
      </c>
      <c r="C272" t="s">
        <v>599</v>
      </c>
      <c r="D272" t="s">
        <v>600</v>
      </c>
      <c r="E272" t="s">
        <v>601</v>
      </c>
      <c r="F272" t="s">
        <v>602</v>
      </c>
      <c r="I272" t="s">
        <v>778</v>
      </c>
      <c r="J272" t="s">
        <v>779</v>
      </c>
      <c r="K272" t="s">
        <v>430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  <c r="AM272" s="5"/>
      <c r="AO272" s="5"/>
    </row>
    <row r="273" spans="1:41" x14ac:dyDescent="0.35">
      <c r="A273" s="3" t="str">
        <f t="shared" si="4"/>
        <v>Dillon Stewart</v>
      </c>
      <c r="B273" s="4">
        <v>46110</v>
      </c>
      <c r="C273" t="s">
        <v>599</v>
      </c>
      <c r="D273" t="s">
        <v>600</v>
      </c>
      <c r="E273" t="s">
        <v>601</v>
      </c>
      <c r="F273" t="s">
        <v>602</v>
      </c>
      <c r="I273" t="s">
        <v>471</v>
      </c>
      <c r="J273" t="s">
        <v>420</v>
      </c>
      <c r="K273" t="s">
        <v>430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  <c r="AM273" s="5"/>
      <c r="AO273" s="5"/>
    </row>
    <row r="274" spans="1:41" x14ac:dyDescent="0.35">
      <c r="A274" s="3" t="str">
        <f t="shared" si="4"/>
        <v>Daniel Summerhays</v>
      </c>
      <c r="B274" s="4">
        <v>46110</v>
      </c>
      <c r="C274" t="s">
        <v>599</v>
      </c>
      <c r="D274" t="s">
        <v>600</v>
      </c>
      <c r="E274" t="s">
        <v>601</v>
      </c>
      <c r="F274" t="s">
        <v>602</v>
      </c>
      <c r="I274" t="s">
        <v>701</v>
      </c>
      <c r="J274" t="s">
        <v>333</v>
      </c>
      <c r="K274" t="s">
        <v>430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  <c r="AM274" s="5"/>
      <c r="AO274" s="5"/>
    </row>
    <row r="275" spans="1:41" x14ac:dyDescent="0.35">
      <c r="A275" s="3" t="str">
        <f t="shared" si="4"/>
        <v>Braden Thornberry</v>
      </c>
      <c r="B275" s="4">
        <v>46110</v>
      </c>
      <c r="C275" t="s">
        <v>599</v>
      </c>
      <c r="D275" t="s">
        <v>600</v>
      </c>
      <c r="E275" t="s">
        <v>601</v>
      </c>
      <c r="F275" t="s">
        <v>602</v>
      </c>
      <c r="I275" t="s">
        <v>780</v>
      </c>
      <c r="J275" t="s">
        <v>362</v>
      </c>
      <c r="K275" t="s">
        <v>430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  <c r="AM275" s="5"/>
      <c r="AO275" s="5"/>
    </row>
    <row r="276" spans="1:41" x14ac:dyDescent="0.35">
      <c r="A276" s="3" t="str">
        <f t="shared" si="4"/>
        <v>Carl Yuan</v>
      </c>
      <c r="B276" s="4">
        <v>46110</v>
      </c>
      <c r="C276" t="s">
        <v>599</v>
      </c>
      <c r="D276" t="s">
        <v>600</v>
      </c>
      <c r="E276" t="s">
        <v>601</v>
      </c>
      <c r="F276" t="s">
        <v>602</v>
      </c>
      <c r="I276" t="s">
        <v>395</v>
      </c>
      <c r="J276" t="s">
        <v>781</v>
      </c>
      <c r="K276" t="s">
        <v>430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  <c r="AM276" s="5"/>
      <c r="AO276" s="5"/>
    </row>
    <row r="277" spans="1:41" x14ac:dyDescent="0.35">
      <c r="A277" s="3" t="str">
        <f t="shared" si="4"/>
        <v>Tyson Alexander</v>
      </c>
      <c r="B277" s="4">
        <v>46110</v>
      </c>
      <c r="C277" t="s">
        <v>599</v>
      </c>
      <c r="D277" t="s">
        <v>600</v>
      </c>
      <c r="E277" t="s">
        <v>601</v>
      </c>
      <c r="F277" t="s">
        <v>602</v>
      </c>
      <c r="I277" t="s">
        <v>418</v>
      </c>
      <c r="J277" t="s">
        <v>782</v>
      </c>
      <c r="K277" t="s">
        <v>430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  <c r="AM277" s="5"/>
      <c r="AO277" s="5"/>
    </row>
    <row r="278" spans="1:41" x14ac:dyDescent="0.35">
      <c r="A278" s="3" t="str">
        <f t="shared" si="4"/>
        <v>Hayden Buckley</v>
      </c>
      <c r="B278" s="4">
        <v>46110</v>
      </c>
      <c r="C278" t="s">
        <v>599</v>
      </c>
      <c r="D278" t="s">
        <v>600</v>
      </c>
      <c r="E278" t="s">
        <v>601</v>
      </c>
      <c r="F278" t="s">
        <v>602</v>
      </c>
      <c r="I278" t="s">
        <v>783</v>
      </c>
      <c r="J278" t="s">
        <v>678</v>
      </c>
      <c r="K278" t="s">
        <v>430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  <c r="AM278" s="5"/>
      <c r="AO278" s="5"/>
    </row>
    <row r="279" spans="1:41" x14ac:dyDescent="0.35">
      <c r="A279" s="3" t="str">
        <f t="shared" si="4"/>
        <v>Jay Card</v>
      </c>
      <c r="B279" s="4">
        <v>46110</v>
      </c>
      <c r="C279" t="s">
        <v>599</v>
      </c>
      <c r="D279" t="s">
        <v>600</v>
      </c>
      <c r="E279" t="s">
        <v>601</v>
      </c>
      <c r="F279" t="s">
        <v>602</v>
      </c>
      <c r="I279" t="s">
        <v>784</v>
      </c>
      <c r="J279" t="s">
        <v>378</v>
      </c>
      <c r="K279" t="s">
        <v>430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  <c r="AM279" s="5"/>
      <c r="AO279" s="5"/>
    </row>
    <row r="280" spans="1:41" x14ac:dyDescent="0.35">
      <c r="A280" s="3" t="str">
        <f t="shared" si="4"/>
        <v>Taylor Dickson</v>
      </c>
      <c r="B280" s="4">
        <v>46110</v>
      </c>
      <c r="C280" t="s">
        <v>599</v>
      </c>
      <c r="D280" t="s">
        <v>600</v>
      </c>
      <c r="E280" t="s">
        <v>601</v>
      </c>
      <c r="F280" t="s">
        <v>602</v>
      </c>
      <c r="I280" t="s">
        <v>785</v>
      </c>
      <c r="J280" t="s">
        <v>568</v>
      </c>
      <c r="K280" t="s">
        <v>430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  <c r="AM280" s="5"/>
      <c r="AO280" s="5"/>
    </row>
    <row r="281" spans="1:41" x14ac:dyDescent="0.35">
      <c r="A281" s="3" t="str">
        <f t="shared" si="4"/>
        <v>Danny Fisher</v>
      </c>
      <c r="B281" s="4">
        <v>46110</v>
      </c>
      <c r="C281" t="s">
        <v>599</v>
      </c>
      <c r="D281" t="s">
        <v>600</v>
      </c>
      <c r="E281" t="s">
        <v>601</v>
      </c>
      <c r="F281" t="s">
        <v>602</v>
      </c>
      <c r="I281" t="s">
        <v>786</v>
      </c>
      <c r="J281" t="s">
        <v>787</v>
      </c>
      <c r="K281" t="s">
        <v>430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  <c r="AM281" s="5"/>
      <c r="AO281" s="5"/>
    </row>
    <row r="282" spans="1:41" x14ac:dyDescent="0.35">
      <c r="A282" s="3" t="str">
        <f t="shared" si="4"/>
        <v>Rick Lamb</v>
      </c>
      <c r="B282" s="4">
        <v>46110</v>
      </c>
      <c r="C282" t="s">
        <v>599</v>
      </c>
      <c r="D282" t="s">
        <v>600</v>
      </c>
      <c r="E282" t="s">
        <v>601</v>
      </c>
      <c r="F282" t="s">
        <v>602</v>
      </c>
      <c r="I282" t="s">
        <v>342</v>
      </c>
      <c r="J282" t="s">
        <v>788</v>
      </c>
      <c r="K282" t="s">
        <v>430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  <c r="AM282" s="5"/>
      <c r="AO282" s="5"/>
    </row>
    <row r="283" spans="1:41" x14ac:dyDescent="0.35">
      <c r="A283" s="3" t="str">
        <f t="shared" si="4"/>
        <v>Logan McAllister</v>
      </c>
      <c r="B283" s="4">
        <v>46110</v>
      </c>
      <c r="C283" t="s">
        <v>599</v>
      </c>
      <c r="D283" t="s">
        <v>600</v>
      </c>
      <c r="E283" t="s">
        <v>601</v>
      </c>
      <c r="F283" t="s">
        <v>602</v>
      </c>
      <c r="I283" t="s">
        <v>789</v>
      </c>
      <c r="J283" t="s">
        <v>790</v>
      </c>
      <c r="K283" t="s">
        <v>430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  <c r="AM283" s="5"/>
      <c r="AO283" s="5"/>
    </row>
    <row r="284" spans="1:41" x14ac:dyDescent="0.35">
      <c r="A284" s="3" t="str">
        <f t="shared" si="4"/>
        <v>Ben Martin</v>
      </c>
      <c r="B284" s="4">
        <v>46110</v>
      </c>
      <c r="C284" t="s">
        <v>599</v>
      </c>
      <c r="D284" t="s">
        <v>600</v>
      </c>
      <c r="E284" t="s">
        <v>601</v>
      </c>
      <c r="F284" t="s">
        <v>602</v>
      </c>
      <c r="I284" t="s">
        <v>416</v>
      </c>
      <c r="J284" t="s">
        <v>376</v>
      </c>
      <c r="K284" t="s">
        <v>430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  <c r="AM284" s="5"/>
      <c r="AO284" s="5"/>
    </row>
    <row r="285" spans="1:41" x14ac:dyDescent="0.35">
      <c r="A285" s="3" t="str">
        <f t="shared" si="4"/>
        <v>Greyson Sigg</v>
      </c>
      <c r="B285" s="4">
        <v>46110</v>
      </c>
      <c r="C285" t="s">
        <v>599</v>
      </c>
      <c r="D285" t="s">
        <v>600</v>
      </c>
      <c r="E285" t="s">
        <v>601</v>
      </c>
      <c r="F285" t="s">
        <v>602</v>
      </c>
      <c r="I285" t="s">
        <v>791</v>
      </c>
      <c r="J285" t="s">
        <v>792</v>
      </c>
      <c r="K285" t="s">
        <v>430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  <c r="AM285" s="5"/>
      <c r="AO285" s="5"/>
    </row>
    <row r="286" spans="1:41" x14ac:dyDescent="0.35">
      <c r="A286" s="3" t="str">
        <f t="shared" si="4"/>
        <v>James Song</v>
      </c>
      <c r="B286" s="4">
        <v>46110</v>
      </c>
      <c r="C286" t="s">
        <v>599</v>
      </c>
      <c r="D286" t="s">
        <v>600</v>
      </c>
      <c r="E286" t="s">
        <v>601</v>
      </c>
      <c r="F286" t="s">
        <v>602</v>
      </c>
      <c r="I286" t="s">
        <v>793</v>
      </c>
      <c r="J286" t="s">
        <v>369</v>
      </c>
      <c r="K286" t="s">
        <v>430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  <c r="AM286" s="5"/>
      <c r="AO286" s="5"/>
    </row>
    <row r="287" spans="1:41" x14ac:dyDescent="0.35">
      <c r="A287" s="3" t="str">
        <f t="shared" si="4"/>
        <v>Joe Weiler</v>
      </c>
      <c r="B287" s="4">
        <v>46110</v>
      </c>
      <c r="C287" t="s">
        <v>599</v>
      </c>
      <c r="D287" t="s">
        <v>600</v>
      </c>
      <c r="E287" t="s">
        <v>601</v>
      </c>
      <c r="F287" t="s">
        <v>602</v>
      </c>
      <c r="I287" t="s">
        <v>794</v>
      </c>
      <c r="J287" t="s">
        <v>515</v>
      </c>
      <c r="K287" t="s">
        <v>430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  <c r="AM287" s="5"/>
      <c r="AO287" s="5"/>
    </row>
    <row r="288" spans="1:41" x14ac:dyDescent="0.35">
      <c r="A288" s="3" t="str">
        <f t="shared" si="4"/>
        <v>Kyle Westmoreland</v>
      </c>
      <c r="B288" s="4">
        <v>46110</v>
      </c>
      <c r="C288" t="s">
        <v>599</v>
      </c>
      <c r="D288" t="s">
        <v>600</v>
      </c>
      <c r="E288" t="s">
        <v>601</v>
      </c>
      <c r="F288" t="s">
        <v>602</v>
      </c>
      <c r="I288" t="s">
        <v>795</v>
      </c>
      <c r="J288" t="s">
        <v>796</v>
      </c>
      <c r="K288" t="s">
        <v>430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  <c r="AM288" s="5"/>
      <c r="AO288" s="5"/>
    </row>
    <row r="289" spans="1:41" x14ac:dyDescent="0.35">
      <c r="A289" s="3" t="str">
        <f t="shared" si="4"/>
        <v>Samuel Anderson</v>
      </c>
      <c r="B289" s="4">
        <v>46110</v>
      </c>
      <c r="C289" t="s">
        <v>599</v>
      </c>
      <c r="D289" t="s">
        <v>600</v>
      </c>
      <c r="E289" t="s">
        <v>601</v>
      </c>
      <c r="F289" t="s">
        <v>602</v>
      </c>
      <c r="I289" t="s">
        <v>625</v>
      </c>
      <c r="J289" t="s">
        <v>465</v>
      </c>
      <c r="K289" t="s">
        <v>430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  <c r="AM289" s="5"/>
      <c r="AO289" s="5"/>
    </row>
    <row r="290" spans="1:41" x14ac:dyDescent="0.35">
      <c r="A290" s="3" t="str">
        <f t="shared" si="4"/>
        <v>Paul Barjon</v>
      </c>
      <c r="B290" s="4">
        <v>46110</v>
      </c>
      <c r="C290" t="s">
        <v>599</v>
      </c>
      <c r="D290" t="s">
        <v>600</v>
      </c>
      <c r="E290" t="s">
        <v>601</v>
      </c>
      <c r="F290" t="s">
        <v>602</v>
      </c>
      <c r="I290" t="s">
        <v>797</v>
      </c>
      <c r="J290" t="s">
        <v>519</v>
      </c>
      <c r="K290" t="s">
        <v>430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  <c r="AM290" s="5"/>
      <c r="AO290" s="5"/>
    </row>
    <row r="291" spans="1:41" x14ac:dyDescent="0.35">
      <c r="A291" s="3" t="str">
        <f t="shared" si="4"/>
        <v>Frankie Capan</v>
      </c>
      <c r="B291" s="4">
        <v>46110</v>
      </c>
      <c r="C291" t="s">
        <v>599</v>
      </c>
      <c r="D291" t="s">
        <v>600</v>
      </c>
      <c r="E291" t="s">
        <v>601</v>
      </c>
      <c r="F291" t="s">
        <v>602</v>
      </c>
      <c r="I291" t="s">
        <v>798</v>
      </c>
      <c r="J291" t="s">
        <v>799</v>
      </c>
      <c r="K291" t="s">
        <v>430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  <c r="AM291" s="5"/>
      <c r="AO291" s="5"/>
    </row>
    <row r="292" spans="1:41" x14ac:dyDescent="0.35">
      <c r="A292" s="3" t="str">
        <f t="shared" si="4"/>
        <v>Cameron Champ</v>
      </c>
      <c r="B292" s="4">
        <v>46110</v>
      </c>
      <c r="C292" t="s">
        <v>599</v>
      </c>
      <c r="D292" t="s">
        <v>600</v>
      </c>
      <c r="E292" t="s">
        <v>601</v>
      </c>
      <c r="F292" t="s">
        <v>602</v>
      </c>
      <c r="I292" t="s">
        <v>800</v>
      </c>
      <c r="J292" t="s">
        <v>331</v>
      </c>
      <c r="K292" t="s">
        <v>430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  <c r="AM292" s="5"/>
      <c r="AO292" s="5"/>
    </row>
    <row r="293" spans="1:41" x14ac:dyDescent="0.35">
      <c r="A293" s="3" t="str">
        <f t="shared" si="4"/>
        <v>Cristobal Del Solar</v>
      </c>
      <c r="B293" s="4">
        <v>46110</v>
      </c>
      <c r="C293" t="s">
        <v>599</v>
      </c>
      <c r="D293" t="s">
        <v>600</v>
      </c>
      <c r="E293" t="s">
        <v>601</v>
      </c>
      <c r="F293" t="s">
        <v>602</v>
      </c>
      <c r="I293" t="s">
        <v>801</v>
      </c>
      <c r="J293" t="s">
        <v>802</v>
      </c>
      <c r="K293" t="s">
        <v>430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  <c r="AM293" s="5"/>
      <c r="AO293" s="5"/>
    </row>
    <row r="294" spans="1:41" x14ac:dyDescent="0.35">
      <c r="A294" s="3" t="str">
        <f t="shared" si="4"/>
        <v>Kevin Dougherty</v>
      </c>
      <c r="B294" s="4">
        <v>46110</v>
      </c>
      <c r="C294" t="s">
        <v>599</v>
      </c>
      <c r="D294" t="s">
        <v>600</v>
      </c>
      <c r="E294" t="s">
        <v>601</v>
      </c>
      <c r="F294" t="s">
        <v>602</v>
      </c>
      <c r="I294" t="s">
        <v>803</v>
      </c>
      <c r="J294" t="s">
        <v>396</v>
      </c>
      <c r="K294" t="s">
        <v>430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  <c r="AM294" s="5"/>
      <c r="AO294" s="5"/>
    </row>
    <row r="295" spans="1:41" x14ac:dyDescent="0.35">
      <c r="A295" s="3" t="str">
        <f t="shared" si="4"/>
        <v>Keller Harper</v>
      </c>
      <c r="B295" s="4">
        <v>46110</v>
      </c>
      <c r="C295" t="s">
        <v>599</v>
      </c>
      <c r="D295" t="s">
        <v>600</v>
      </c>
      <c r="E295" t="s">
        <v>601</v>
      </c>
      <c r="F295" t="s">
        <v>602</v>
      </c>
      <c r="I295" t="s">
        <v>804</v>
      </c>
      <c r="J295" t="s">
        <v>805</v>
      </c>
      <c r="K295" t="s">
        <v>430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  <c r="AM295" s="5"/>
      <c r="AO295" s="5"/>
    </row>
    <row r="296" spans="1:41" x14ac:dyDescent="0.35">
      <c r="A296" s="3" t="str">
        <f t="shared" si="4"/>
        <v>Chan Kim</v>
      </c>
      <c r="B296" s="4">
        <v>46110</v>
      </c>
      <c r="C296" t="s">
        <v>599</v>
      </c>
      <c r="D296" t="s">
        <v>600</v>
      </c>
      <c r="E296" t="s">
        <v>601</v>
      </c>
      <c r="F296" t="s">
        <v>602</v>
      </c>
      <c r="I296" t="s">
        <v>806</v>
      </c>
      <c r="J296" t="s">
        <v>807</v>
      </c>
      <c r="K296" t="s">
        <v>430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  <c r="AM296" s="5"/>
      <c r="AO296" s="5"/>
    </row>
    <row r="297" spans="1:41" x14ac:dyDescent="0.35">
      <c r="A297" s="3" t="str">
        <f t="shared" si="4"/>
        <v>Martin Laird</v>
      </c>
      <c r="B297" s="4">
        <v>46110</v>
      </c>
      <c r="C297" t="s">
        <v>599</v>
      </c>
      <c r="D297" t="s">
        <v>600</v>
      </c>
      <c r="E297" t="s">
        <v>601</v>
      </c>
      <c r="F297" t="s">
        <v>602</v>
      </c>
      <c r="I297" t="s">
        <v>808</v>
      </c>
      <c r="J297" t="s">
        <v>416</v>
      </c>
      <c r="K297" t="s">
        <v>430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  <c r="AM297" s="5"/>
      <c r="AO297" s="5"/>
    </row>
    <row r="298" spans="1:41" x14ac:dyDescent="0.35">
      <c r="A298" s="3" t="str">
        <f t="shared" si="4"/>
        <v>Tyler Leach</v>
      </c>
      <c r="B298" s="4">
        <v>46110</v>
      </c>
      <c r="C298" t="s">
        <v>599</v>
      </c>
      <c r="D298" t="s">
        <v>600</v>
      </c>
      <c r="E298" t="s">
        <v>601</v>
      </c>
      <c r="F298" t="s">
        <v>602</v>
      </c>
      <c r="I298" t="s">
        <v>809</v>
      </c>
      <c r="J298" t="s">
        <v>437</v>
      </c>
      <c r="K298" t="s">
        <v>430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  <c r="AM298" s="5"/>
      <c r="AO298" s="5"/>
    </row>
    <row r="299" spans="1:41" x14ac:dyDescent="0.35">
      <c r="A299" s="3" t="str">
        <f t="shared" si="4"/>
        <v>Bryce Lewis</v>
      </c>
      <c r="B299" s="4">
        <v>46110</v>
      </c>
      <c r="C299" t="s">
        <v>599</v>
      </c>
      <c r="D299" t="s">
        <v>600</v>
      </c>
      <c r="E299" t="s">
        <v>601</v>
      </c>
      <c r="F299" t="s">
        <v>602</v>
      </c>
      <c r="I299" t="s">
        <v>810</v>
      </c>
      <c r="J299" t="s">
        <v>811</v>
      </c>
      <c r="K299" t="s">
        <v>430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  <c r="AM299" s="5"/>
      <c r="AO299" s="5"/>
    </row>
    <row r="300" spans="1:41" x14ac:dyDescent="0.35">
      <c r="A300" s="3" t="str">
        <f t="shared" si="4"/>
        <v>Luke List</v>
      </c>
      <c r="B300" s="4">
        <v>46110</v>
      </c>
      <c r="C300" t="s">
        <v>599</v>
      </c>
      <c r="D300" t="s">
        <v>600</v>
      </c>
      <c r="E300" t="s">
        <v>601</v>
      </c>
      <c r="F300" t="s">
        <v>602</v>
      </c>
      <c r="I300" t="s">
        <v>812</v>
      </c>
      <c r="J300" t="s">
        <v>669</v>
      </c>
      <c r="K300" t="s">
        <v>430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  <c r="AM300" s="5"/>
      <c r="AO300" s="5"/>
    </row>
    <row r="301" spans="1:41" x14ac:dyDescent="0.35">
      <c r="A301" s="3" t="str">
        <f t="shared" si="4"/>
        <v>Sam Choi</v>
      </c>
      <c r="B301" s="4">
        <v>46110</v>
      </c>
      <c r="C301" t="s">
        <v>599</v>
      </c>
      <c r="D301" t="s">
        <v>600</v>
      </c>
      <c r="E301" t="s">
        <v>601</v>
      </c>
      <c r="F301" t="s">
        <v>602</v>
      </c>
      <c r="I301" t="s">
        <v>510</v>
      </c>
      <c r="J301" t="s">
        <v>381</v>
      </c>
      <c r="K301" t="s">
        <v>430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  <c r="AM301" s="5"/>
      <c r="AO301" s="5"/>
    </row>
    <row r="302" spans="1:41" x14ac:dyDescent="0.35">
      <c r="A302" s="3" t="str">
        <f t="shared" si="4"/>
        <v>Chesson Hadley</v>
      </c>
      <c r="B302" s="4">
        <v>46110</v>
      </c>
      <c r="C302" t="s">
        <v>599</v>
      </c>
      <c r="D302" t="s">
        <v>600</v>
      </c>
      <c r="E302" t="s">
        <v>601</v>
      </c>
      <c r="F302" t="s">
        <v>602</v>
      </c>
      <c r="I302" t="s">
        <v>813</v>
      </c>
      <c r="J302" t="s">
        <v>814</v>
      </c>
      <c r="K302" t="s">
        <v>430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  <c r="AM302" s="5"/>
      <c r="AO302" s="5"/>
    </row>
    <row r="303" spans="1:41" x14ac:dyDescent="0.35">
      <c r="A303" s="3" t="str">
        <f t="shared" si="4"/>
        <v>Austin Hitt</v>
      </c>
      <c r="B303" s="4">
        <v>46110</v>
      </c>
      <c r="C303" t="s">
        <v>599</v>
      </c>
      <c r="D303" t="s">
        <v>600</v>
      </c>
      <c r="E303" t="s">
        <v>601</v>
      </c>
      <c r="F303" t="s">
        <v>602</v>
      </c>
      <c r="I303" t="s">
        <v>815</v>
      </c>
      <c r="J303" t="s">
        <v>550</v>
      </c>
      <c r="K303" t="s">
        <v>430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  <c r="AM303" s="5"/>
      <c r="AO303" s="5"/>
    </row>
    <row r="304" spans="1:41" x14ac:dyDescent="0.35">
      <c r="A304" s="3" t="str">
        <f t="shared" si="4"/>
        <v>Anthony Maccaglia</v>
      </c>
      <c r="B304" s="4">
        <v>46110</v>
      </c>
      <c r="C304" t="s">
        <v>599</v>
      </c>
      <c r="D304" t="s">
        <v>600</v>
      </c>
      <c r="E304" t="s">
        <v>601</v>
      </c>
      <c r="F304" t="s">
        <v>602</v>
      </c>
      <c r="I304" t="s">
        <v>816</v>
      </c>
      <c r="J304" t="s">
        <v>817</v>
      </c>
      <c r="K304" t="s">
        <v>430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  <c r="AM304" s="5"/>
      <c r="AO304" s="5"/>
    </row>
    <row r="305" spans="1:41" x14ac:dyDescent="0.35">
      <c r="A305" s="3" t="str">
        <f t="shared" si="4"/>
        <v>Seung-Yul Noh</v>
      </c>
      <c r="B305" s="4">
        <v>46110</v>
      </c>
      <c r="C305" t="s">
        <v>599</v>
      </c>
      <c r="D305" t="s">
        <v>600</v>
      </c>
      <c r="E305" t="s">
        <v>601</v>
      </c>
      <c r="F305" t="s">
        <v>602</v>
      </c>
      <c r="I305" t="s">
        <v>818</v>
      </c>
      <c r="J305" t="s">
        <v>819</v>
      </c>
      <c r="K305" t="s">
        <v>430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  <c r="AM305" s="5"/>
      <c r="AO305" s="5"/>
    </row>
    <row r="306" spans="1:41" x14ac:dyDescent="0.35">
      <c r="A306" s="3" t="str">
        <f t="shared" si="4"/>
        <v>Christian Salzer</v>
      </c>
      <c r="B306" s="4">
        <v>46110</v>
      </c>
      <c r="C306" t="s">
        <v>599</v>
      </c>
      <c r="D306" t="s">
        <v>600</v>
      </c>
      <c r="E306" t="s">
        <v>601</v>
      </c>
      <c r="F306" t="s">
        <v>602</v>
      </c>
      <c r="I306" t="s">
        <v>820</v>
      </c>
      <c r="J306" t="s">
        <v>821</v>
      </c>
      <c r="K306" t="s">
        <v>430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  <c r="AM306" s="5"/>
      <c r="AO306" s="5"/>
    </row>
    <row r="307" spans="1:41" x14ac:dyDescent="0.35">
      <c r="A307" s="3" t="str">
        <f t="shared" si="4"/>
        <v>Carl Pettersson</v>
      </c>
      <c r="B307" s="4">
        <v>46110</v>
      </c>
      <c r="C307" t="s">
        <v>599</v>
      </c>
      <c r="D307" t="s">
        <v>600</v>
      </c>
      <c r="E307" t="s">
        <v>601</v>
      </c>
      <c r="F307" t="s">
        <v>602</v>
      </c>
      <c r="I307" t="s">
        <v>822</v>
      </c>
      <c r="J307" t="s">
        <v>781</v>
      </c>
      <c r="K307" t="s">
        <v>430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  <c r="AM307" s="5"/>
      <c r="AO307" s="5"/>
    </row>
    <row r="308" spans="1:41" x14ac:dyDescent="0.35">
      <c r="A308" s="3" t="str">
        <f t="shared" si="4"/>
        <v>Trey Winstead</v>
      </c>
      <c r="B308" s="4">
        <v>46110</v>
      </c>
      <c r="C308" t="s">
        <v>599</v>
      </c>
      <c r="D308" t="s">
        <v>600</v>
      </c>
      <c r="E308" t="s">
        <v>601</v>
      </c>
      <c r="F308" t="s">
        <v>602</v>
      </c>
      <c r="I308" t="s">
        <v>823</v>
      </c>
      <c r="J308" t="s">
        <v>824</v>
      </c>
      <c r="K308" t="s">
        <v>430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  <c r="AM308" s="5"/>
      <c r="AO308" s="5"/>
    </row>
    <row r="309" spans="1:41" x14ac:dyDescent="0.35">
      <c r="A309" s="3" t="str">
        <f t="shared" si="4"/>
        <v>Richard S. Johnson</v>
      </c>
      <c r="B309" s="4">
        <v>46110</v>
      </c>
      <c r="C309" t="s">
        <v>599</v>
      </c>
      <c r="D309" t="s">
        <v>600</v>
      </c>
      <c r="E309" t="s">
        <v>601</v>
      </c>
      <c r="F309" t="s">
        <v>602</v>
      </c>
      <c r="I309" t="s">
        <v>474</v>
      </c>
      <c r="J309" t="s">
        <v>825</v>
      </c>
      <c r="K309" t="s">
        <v>430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  <c r="AM309" s="5"/>
      <c r="AO309" s="5"/>
    </row>
    <row r="310" spans="1:41" x14ac:dyDescent="0.35">
      <c r="A310" s="3" t="str">
        <f t="shared" si="4"/>
        <v>Jonathan Kaye</v>
      </c>
      <c r="B310" s="4">
        <v>46110</v>
      </c>
      <c r="C310" t="s">
        <v>599</v>
      </c>
      <c r="D310" t="s">
        <v>600</v>
      </c>
      <c r="E310" t="s">
        <v>601</v>
      </c>
      <c r="F310" t="s">
        <v>602</v>
      </c>
      <c r="I310" t="s">
        <v>826</v>
      </c>
      <c r="J310" t="s">
        <v>827</v>
      </c>
      <c r="K310" t="s">
        <v>430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  <c r="AM310" s="5"/>
      <c r="AO310" s="5"/>
    </row>
    <row r="311" spans="1:41" x14ac:dyDescent="0.35">
      <c r="A311" s="3" t="str">
        <f t="shared" si="4"/>
        <v>Chris Korte</v>
      </c>
      <c r="B311" s="4">
        <v>46110</v>
      </c>
      <c r="C311" t="s">
        <v>599</v>
      </c>
      <c r="D311" t="s">
        <v>600</v>
      </c>
      <c r="E311" t="s">
        <v>601</v>
      </c>
      <c r="F311" t="s">
        <v>602</v>
      </c>
      <c r="I311" t="s">
        <v>828</v>
      </c>
      <c r="J311" t="s">
        <v>445</v>
      </c>
      <c r="K311" t="s">
        <v>829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  <c r="AM311" s="5"/>
      <c r="AO311" s="5"/>
    </row>
    <row r="312" spans="1:41" x14ac:dyDescent="0.35">
      <c r="A312" s="3" t="str">
        <f t="shared" si="4"/>
        <v>Kevin Velo</v>
      </c>
      <c r="B312" s="4">
        <v>46110</v>
      </c>
      <c r="C312" t="s">
        <v>599</v>
      </c>
      <c r="D312" t="s">
        <v>600</v>
      </c>
      <c r="E312" t="s">
        <v>601</v>
      </c>
      <c r="F312" t="s">
        <v>602</v>
      </c>
      <c r="I312" t="s">
        <v>830</v>
      </c>
      <c r="J312" t="s">
        <v>396</v>
      </c>
      <c r="K312" t="s">
        <v>829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  <c r="AM312" s="5"/>
      <c r="AO312" s="5"/>
    </row>
    <row r="313" spans="1:41" x14ac:dyDescent="0.35">
      <c r="A313" s="3" t="str">
        <f t="shared" si="4"/>
        <v>Gary Woodland</v>
      </c>
      <c r="B313" s="4">
        <v>46110</v>
      </c>
      <c r="C313" t="s">
        <v>831</v>
      </c>
      <c r="D313" t="s">
        <v>832</v>
      </c>
      <c r="E313" t="s">
        <v>833</v>
      </c>
      <c r="F313" t="s">
        <v>834</v>
      </c>
      <c r="I313" t="s">
        <v>835</v>
      </c>
      <c r="J313" t="s">
        <v>836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  <c r="AM313" s="5"/>
      <c r="AO313" s="5"/>
    </row>
    <row r="314" spans="1:41" x14ac:dyDescent="0.35">
      <c r="A314" s="3" t="str">
        <f t="shared" si="4"/>
        <v>Nicolai Hojgaard</v>
      </c>
      <c r="B314" s="4">
        <v>46110</v>
      </c>
      <c r="C314" t="s">
        <v>831</v>
      </c>
      <c r="D314" t="s">
        <v>832</v>
      </c>
      <c r="E314" t="s">
        <v>833</v>
      </c>
      <c r="F314" t="s">
        <v>834</v>
      </c>
      <c r="I314" t="s">
        <v>837</v>
      </c>
      <c r="J314" t="s">
        <v>838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41" x14ac:dyDescent="0.35">
      <c r="A315" s="3" t="str">
        <f t="shared" si="4"/>
        <v>Johnny Keefer</v>
      </c>
      <c r="B315" s="4">
        <v>46110</v>
      </c>
      <c r="C315" t="s">
        <v>831</v>
      </c>
      <c r="D315" t="s">
        <v>832</v>
      </c>
      <c r="E315" t="s">
        <v>833</v>
      </c>
      <c r="F315" t="s">
        <v>834</v>
      </c>
      <c r="I315" t="s">
        <v>839</v>
      </c>
      <c r="J315" t="s">
        <v>840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41" x14ac:dyDescent="0.35">
      <c r="A316" s="3" t="str">
        <f t="shared" si="4"/>
        <v>Min Woo Lee</v>
      </c>
      <c r="B316" s="4">
        <v>46110</v>
      </c>
      <c r="C316" t="s">
        <v>831</v>
      </c>
      <c r="D316" t="s">
        <v>832</v>
      </c>
      <c r="E316" t="s">
        <v>833</v>
      </c>
      <c r="F316" t="s">
        <v>834</v>
      </c>
      <c r="I316" t="s">
        <v>452</v>
      </c>
      <c r="J316" t="s">
        <v>841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41" x14ac:dyDescent="0.35">
      <c r="A317" s="3" t="str">
        <f t="shared" si="4"/>
        <v>Sam Stevens</v>
      </c>
      <c r="B317" s="4">
        <v>46110</v>
      </c>
      <c r="C317" t="s">
        <v>831</v>
      </c>
      <c r="D317" t="s">
        <v>832</v>
      </c>
      <c r="E317" t="s">
        <v>833</v>
      </c>
      <c r="F317" t="s">
        <v>834</v>
      </c>
      <c r="I317" t="s">
        <v>842</v>
      </c>
      <c r="J317" t="s">
        <v>381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41" x14ac:dyDescent="0.35">
      <c r="A318" s="3" t="str">
        <f t="shared" si="4"/>
        <v>Jason Day</v>
      </c>
      <c r="B318" s="4">
        <v>46110</v>
      </c>
      <c r="C318" t="s">
        <v>831</v>
      </c>
      <c r="D318" t="s">
        <v>832</v>
      </c>
      <c r="E318" t="s">
        <v>833</v>
      </c>
      <c r="F318" t="s">
        <v>834</v>
      </c>
      <c r="I318" t="s">
        <v>843</v>
      </c>
      <c r="J318" t="s">
        <v>400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41" x14ac:dyDescent="0.35">
      <c r="A319" s="3" t="str">
        <f t="shared" si="4"/>
        <v>Chris Gotterup</v>
      </c>
      <c r="B319" s="4">
        <v>46110</v>
      </c>
      <c r="C319" t="s">
        <v>831</v>
      </c>
      <c r="D319" t="s">
        <v>832</v>
      </c>
      <c r="E319" t="s">
        <v>833</v>
      </c>
      <c r="F319" t="s">
        <v>834</v>
      </c>
      <c r="I319" t="s">
        <v>844</v>
      </c>
      <c r="J319" t="s">
        <v>445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41" x14ac:dyDescent="0.35">
      <c r="A320" s="3" t="str">
        <f t="shared" si="4"/>
        <v>Jake Knapp</v>
      </c>
      <c r="B320" s="4">
        <v>46110</v>
      </c>
      <c r="C320" t="s">
        <v>831</v>
      </c>
      <c r="D320" t="s">
        <v>832</v>
      </c>
      <c r="E320" t="s">
        <v>833</v>
      </c>
      <c r="F320" t="s">
        <v>834</v>
      </c>
      <c r="I320" t="s">
        <v>845</v>
      </c>
      <c r="J320" t="s">
        <v>846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831</v>
      </c>
      <c r="D321" t="s">
        <v>832</v>
      </c>
      <c r="E321" t="s">
        <v>833</v>
      </c>
      <c r="F321" t="s">
        <v>834</v>
      </c>
      <c r="I321" t="s">
        <v>847</v>
      </c>
      <c r="J321" t="s">
        <v>848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831</v>
      </c>
      <c r="D322" t="s">
        <v>832</v>
      </c>
      <c r="E322" t="s">
        <v>833</v>
      </c>
      <c r="F322" t="s">
        <v>834</v>
      </c>
      <c r="I322" t="s">
        <v>849</v>
      </c>
      <c r="J322" t="s">
        <v>850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831</v>
      </c>
      <c r="D323" t="s">
        <v>832</v>
      </c>
      <c r="E323" t="s">
        <v>833</v>
      </c>
      <c r="F323" t="s">
        <v>834</v>
      </c>
      <c r="I323" t="s">
        <v>851</v>
      </c>
      <c r="J323" t="s">
        <v>852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831</v>
      </c>
      <c r="D324" t="s">
        <v>832</v>
      </c>
      <c r="E324" t="s">
        <v>833</v>
      </c>
      <c r="F324" t="s">
        <v>834</v>
      </c>
      <c r="I324" t="s">
        <v>853</v>
      </c>
      <c r="J324" t="s">
        <v>854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831</v>
      </c>
      <c r="D325" t="s">
        <v>832</v>
      </c>
      <c r="E325" t="s">
        <v>833</v>
      </c>
      <c r="F325" t="s">
        <v>834</v>
      </c>
      <c r="I325" t="s">
        <v>855</v>
      </c>
      <c r="J325" t="s">
        <v>856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831</v>
      </c>
      <c r="D326" t="s">
        <v>832</v>
      </c>
      <c r="E326" t="s">
        <v>833</v>
      </c>
      <c r="F326" t="s">
        <v>834</v>
      </c>
      <c r="I326" t="s">
        <v>462</v>
      </c>
      <c r="J326" t="s">
        <v>857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831</v>
      </c>
      <c r="D327" t="s">
        <v>832</v>
      </c>
      <c r="E327" t="s">
        <v>833</v>
      </c>
      <c r="F327" t="s">
        <v>834</v>
      </c>
      <c r="I327" t="s">
        <v>858</v>
      </c>
      <c r="J327" t="s">
        <v>859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831</v>
      </c>
      <c r="D328" t="s">
        <v>832</v>
      </c>
      <c r="E328" t="s">
        <v>833</v>
      </c>
      <c r="F328" t="s">
        <v>834</v>
      </c>
      <c r="I328" t="s">
        <v>860</v>
      </c>
      <c r="J328" t="s">
        <v>861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831</v>
      </c>
      <c r="D329" t="s">
        <v>832</v>
      </c>
      <c r="E329" t="s">
        <v>833</v>
      </c>
      <c r="F329" t="s">
        <v>834</v>
      </c>
      <c r="I329" t="s">
        <v>862</v>
      </c>
      <c r="J329" t="s">
        <v>525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831</v>
      </c>
      <c r="D330" t="s">
        <v>832</v>
      </c>
      <c r="E330" t="s">
        <v>833</v>
      </c>
      <c r="F330" t="s">
        <v>834</v>
      </c>
      <c r="I330" t="s">
        <v>863</v>
      </c>
      <c r="J330" t="s">
        <v>864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831</v>
      </c>
      <c r="D331" t="s">
        <v>832</v>
      </c>
      <c r="E331" t="s">
        <v>833</v>
      </c>
      <c r="F331" t="s">
        <v>834</v>
      </c>
      <c r="I331" t="s">
        <v>865</v>
      </c>
      <c r="J331" t="s">
        <v>866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831</v>
      </c>
      <c r="D332" t="s">
        <v>832</v>
      </c>
      <c r="E332" t="s">
        <v>833</v>
      </c>
      <c r="F332" t="s">
        <v>834</v>
      </c>
      <c r="I332" t="s">
        <v>867</v>
      </c>
      <c r="J332" t="s">
        <v>868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831</v>
      </c>
      <c r="D333" t="s">
        <v>832</v>
      </c>
      <c r="E333" t="s">
        <v>833</v>
      </c>
      <c r="F333" t="s">
        <v>834</v>
      </c>
      <c r="I333" t="s">
        <v>869</v>
      </c>
      <c r="J333" t="s">
        <v>381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831</v>
      </c>
      <c r="D334" t="s">
        <v>832</v>
      </c>
      <c r="E334" t="s">
        <v>833</v>
      </c>
      <c r="F334" t="s">
        <v>834</v>
      </c>
      <c r="I334" t="s">
        <v>870</v>
      </c>
      <c r="J334" t="s">
        <v>871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831</v>
      </c>
      <c r="D335" t="s">
        <v>832</v>
      </c>
      <c r="E335" t="s">
        <v>833</v>
      </c>
      <c r="F335" t="s">
        <v>834</v>
      </c>
      <c r="I335" t="s">
        <v>872</v>
      </c>
      <c r="J335" t="s">
        <v>873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831</v>
      </c>
      <c r="D336" t="s">
        <v>832</v>
      </c>
      <c r="E336" t="s">
        <v>833</v>
      </c>
      <c r="F336" t="s">
        <v>834</v>
      </c>
      <c r="I336" t="s">
        <v>874</v>
      </c>
      <c r="J336" t="s">
        <v>875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831</v>
      </c>
      <c r="D337" t="s">
        <v>832</v>
      </c>
      <c r="E337" t="s">
        <v>833</v>
      </c>
      <c r="F337" t="s">
        <v>834</v>
      </c>
      <c r="I337" t="s">
        <v>876</v>
      </c>
      <c r="J337" t="s">
        <v>877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831</v>
      </c>
      <c r="D338" t="s">
        <v>832</v>
      </c>
      <c r="E338" t="s">
        <v>833</v>
      </c>
      <c r="F338" t="s">
        <v>834</v>
      </c>
      <c r="I338" t="s">
        <v>559</v>
      </c>
      <c r="J338" t="s">
        <v>429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831</v>
      </c>
      <c r="D339" t="s">
        <v>832</v>
      </c>
      <c r="E339" t="s">
        <v>833</v>
      </c>
      <c r="F339" t="s">
        <v>834</v>
      </c>
      <c r="I339" t="s">
        <v>878</v>
      </c>
      <c r="J339" t="s">
        <v>584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831</v>
      </c>
      <c r="D340" t="s">
        <v>832</v>
      </c>
      <c r="E340" t="s">
        <v>833</v>
      </c>
      <c r="F340" t="s">
        <v>834</v>
      </c>
      <c r="I340" t="s">
        <v>879</v>
      </c>
      <c r="J340" t="s">
        <v>525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831</v>
      </c>
      <c r="D341" t="s">
        <v>832</v>
      </c>
      <c r="E341" t="s">
        <v>833</v>
      </c>
      <c r="F341" t="s">
        <v>834</v>
      </c>
      <c r="I341" t="s">
        <v>365</v>
      </c>
      <c r="J341" t="s">
        <v>376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831</v>
      </c>
      <c r="D342" t="s">
        <v>832</v>
      </c>
      <c r="E342" t="s">
        <v>833</v>
      </c>
      <c r="F342" t="s">
        <v>834</v>
      </c>
      <c r="I342" t="s">
        <v>880</v>
      </c>
      <c r="J342" t="s">
        <v>751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831</v>
      </c>
      <c r="D343" t="s">
        <v>832</v>
      </c>
      <c r="E343" t="s">
        <v>833</v>
      </c>
      <c r="F343" t="s">
        <v>834</v>
      </c>
      <c r="I343" t="s">
        <v>881</v>
      </c>
      <c r="J343" t="s">
        <v>882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831</v>
      </c>
      <c r="D344" t="s">
        <v>832</v>
      </c>
      <c r="E344" t="s">
        <v>833</v>
      </c>
      <c r="F344" t="s">
        <v>834</v>
      </c>
      <c r="I344" t="s">
        <v>837</v>
      </c>
      <c r="J344" t="s">
        <v>883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831</v>
      </c>
      <c r="D345" t="s">
        <v>832</v>
      </c>
      <c r="E345" t="s">
        <v>833</v>
      </c>
      <c r="F345" t="s">
        <v>834</v>
      </c>
      <c r="I345" t="s">
        <v>884</v>
      </c>
      <c r="J345" t="s">
        <v>885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831</v>
      </c>
      <c r="D346" t="s">
        <v>832</v>
      </c>
      <c r="E346" t="s">
        <v>833</v>
      </c>
      <c r="F346" t="s">
        <v>834</v>
      </c>
      <c r="I346" t="s">
        <v>886</v>
      </c>
      <c r="J346" t="s">
        <v>577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831</v>
      </c>
      <c r="D347" t="s">
        <v>832</v>
      </c>
      <c r="E347" t="s">
        <v>833</v>
      </c>
      <c r="F347" t="s">
        <v>834</v>
      </c>
      <c r="I347" t="s">
        <v>754</v>
      </c>
      <c r="J347" t="s">
        <v>887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831</v>
      </c>
      <c r="D348" t="s">
        <v>832</v>
      </c>
      <c r="E348" t="s">
        <v>833</v>
      </c>
      <c r="F348" t="s">
        <v>834</v>
      </c>
      <c r="I348" t="s">
        <v>888</v>
      </c>
      <c r="J348" t="s">
        <v>578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831</v>
      </c>
      <c r="D349" t="s">
        <v>832</v>
      </c>
      <c r="E349" t="s">
        <v>833</v>
      </c>
      <c r="F349" t="s">
        <v>834</v>
      </c>
      <c r="I349" t="s">
        <v>889</v>
      </c>
      <c r="J349" t="s">
        <v>661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831</v>
      </c>
      <c r="D350" t="s">
        <v>832</v>
      </c>
      <c r="E350" t="s">
        <v>833</v>
      </c>
      <c r="F350" t="s">
        <v>834</v>
      </c>
      <c r="I350" t="s">
        <v>890</v>
      </c>
      <c r="J350" t="s">
        <v>891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831</v>
      </c>
      <c r="D351" t="s">
        <v>832</v>
      </c>
      <c r="E351" t="s">
        <v>833</v>
      </c>
      <c r="F351" t="s">
        <v>834</v>
      </c>
      <c r="I351" t="s">
        <v>892</v>
      </c>
      <c r="J351" t="s">
        <v>550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831</v>
      </c>
      <c r="D352" t="s">
        <v>832</v>
      </c>
      <c r="E352" t="s">
        <v>833</v>
      </c>
      <c r="F352" t="s">
        <v>834</v>
      </c>
      <c r="I352" t="s">
        <v>893</v>
      </c>
      <c r="J352" t="s">
        <v>894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831</v>
      </c>
      <c r="D353" t="s">
        <v>832</v>
      </c>
      <c r="E353" t="s">
        <v>833</v>
      </c>
      <c r="F353" t="s">
        <v>834</v>
      </c>
      <c r="I353" t="s">
        <v>895</v>
      </c>
      <c r="J353" t="s">
        <v>457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831</v>
      </c>
      <c r="D354" t="s">
        <v>832</v>
      </c>
      <c r="E354" t="s">
        <v>833</v>
      </c>
      <c r="F354" t="s">
        <v>834</v>
      </c>
      <c r="I354" t="s">
        <v>896</v>
      </c>
      <c r="J354" t="s">
        <v>854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831</v>
      </c>
      <c r="D355" t="s">
        <v>832</v>
      </c>
      <c r="E355" t="s">
        <v>833</v>
      </c>
      <c r="F355" t="s">
        <v>834</v>
      </c>
      <c r="I355" t="s">
        <v>897</v>
      </c>
      <c r="J355" t="s">
        <v>519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831</v>
      </c>
      <c r="D356" t="s">
        <v>832</v>
      </c>
      <c r="E356" t="s">
        <v>833</v>
      </c>
      <c r="F356" t="s">
        <v>834</v>
      </c>
      <c r="I356" t="s">
        <v>898</v>
      </c>
      <c r="J356" t="s">
        <v>899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831</v>
      </c>
      <c r="D357" t="s">
        <v>832</v>
      </c>
      <c r="E357" t="s">
        <v>833</v>
      </c>
      <c r="F357" t="s">
        <v>834</v>
      </c>
      <c r="I357" t="s">
        <v>900</v>
      </c>
      <c r="J357" t="s">
        <v>449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831</v>
      </c>
      <c r="D358" t="s">
        <v>832</v>
      </c>
      <c r="E358" t="s">
        <v>833</v>
      </c>
      <c r="F358" t="s">
        <v>834</v>
      </c>
      <c r="I358" t="s">
        <v>901</v>
      </c>
      <c r="J358" t="s">
        <v>385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831</v>
      </c>
      <c r="D359" t="s">
        <v>832</v>
      </c>
      <c r="E359" t="s">
        <v>833</v>
      </c>
      <c r="F359" t="s">
        <v>834</v>
      </c>
      <c r="I359" t="s">
        <v>902</v>
      </c>
      <c r="J359" t="s">
        <v>903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831</v>
      </c>
      <c r="D360" t="s">
        <v>832</v>
      </c>
      <c r="E360" t="s">
        <v>833</v>
      </c>
      <c r="F360" t="s">
        <v>834</v>
      </c>
      <c r="I360" t="s">
        <v>904</v>
      </c>
      <c r="J360" t="s">
        <v>482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831</v>
      </c>
      <c r="D361" t="s">
        <v>832</v>
      </c>
      <c r="E361" t="s">
        <v>833</v>
      </c>
      <c r="F361" t="s">
        <v>834</v>
      </c>
      <c r="I361" t="s">
        <v>905</v>
      </c>
      <c r="J361" t="s">
        <v>330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831</v>
      </c>
      <c r="D362" t="s">
        <v>832</v>
      </c>
      <c r="E362" t="s">
        <v>833</v>
      </c>
      <c r="F362" t="s">
        <v>834</v>
      </c>
      <c r="I362" t="s">
        <v>906</v>
      </c>
      <c r="J362" t="s">
        <v>907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831</v>
      </c>
      <c r="D363" t="s">
        <v>832</v>
      </c>
      <c r="E363" t="s">
        <v>833</v>
      </c>
      <c r="F363" t="s">
        <v>834</v>
      </c>
      <c r="I363" t="s">
        <v>908</v>
      </c>
      <c r="J363" t="s">
        <v>909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831</v>
      </c>
      <c r="D364" t="s">
        <v>832</v>
      </c>
      <c r="E364" t="s">
        <v>833</v>
      </c>
      <c r="F364" t="s">
        <v>834</v>
      </c>
      <c r="I364" t="s">
        <v>644</v>
      </c>
      <c r="J364" t="s">
        <v>910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831</v>
      </c>
      <c r="D365" t="s">
        <v>832</v>
      </c>
      <c r="E365" t="s">
        <v>833</v>
      </c>
      <c r="F365" t="s">
        <v>834</v>
      </c>
      <c r="I365" t="s">
        <v>563</v>
      </c>
      <c r="J365" t="s">
        <v>445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831</v>
      </c>
      <c r="D366" t="s">
        <v>832</v>
      </c>
      <c r="E366" t="s">
        <v>833</v>
      </c>
      <c r="F366" t="s">
        <v>834</v>
      </c>
      <c r="I366" t="s">
        <v>911</v>
      </c>
      <c r="J366" t="s">
        <v>912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831</v>
      </c>
      <c r="D367" t="s">
        <v>832</v>
      </c>
      <c r="E367" t="s">
        <v>833</v>
      </c>
      <c r="F367" t="s">
        <v>834</v>
      </c>
      <c r="I367" t="s">
        <v>913</v>
      </c>
      <c r="J367" t="s">
        <v>555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831</v>
      </c>
      <c r="D368" t="s">
        <v>832</v>
      </c>
      <c r="E368" t="s">
        <v>833</v>
      </c>
      <c r="F368" t="s">
        <v>834</v>
      </c>
      <c r="I368" t="s">
        <v>806</v>
      </c>
      <c r="J368" t="s">
        <v>459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831</v>
      </c>
      <c r="D369" t="s">
        <v>832</v>
      </c>
      <c r="E369" t="s">
        <v>833</v>
      </c>
      <c r="F369" t="s">
        <v>834</v>
      </c>
      <c r="I369" t="s">
        <v>914</v>
      </c>
      <c r="J369" t="s">
        <v>555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831</v>
      </c>
      <c r="D370" t="s">
        <v>832</v>
      </c>
      <c r="E370" t="s">
        <v>833</v>
      </c>
      <c r="F370" t="s">
        <v>834</v>
      </c>
      <c r="I370" t="s">
        <v>915</v>
      </c>
      <c r="J370" t="s">
        <v>403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831</v>
      </c>
      <c r="D371" t="s">
        <v>832</v>
      </c>
      <c r="E371" t="s">
        <v>833</v>
      </c>
      <c r="F371" t="s">
        <v>834</v>
      </c>
      <c r="I371" t="s">
        <v>916</v>
      </c>
      <c r="J371" t="s">
        <v>787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831</v>
      </c>
      <c r="D372" t="s">
        <v>832</v>
      </c>
      <c r="E372" t="s">
        <v>833</v>
      </c>
      <c r="F372" t="s">
        <v>834</v>
      </c>
      <c r="I372" t="s">
        <v>917</v>
      </c>
      <c r="J372" t="s">
        <v>918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831</v>
      </c>
      <c r="D373" t="s">
        <v>832</v>
      </c>
      <c r="E373" t="s">
        <v>833</v>
      </c>
      <c r="F373" t="s">
        <v>834</v>
      </c>
      <c r="I373" t="s">
        <v>919</v>
      </c>
      <c r="J373" t="s">
        <v>920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831</v>
      </c>
      <c r="D374" t="s">
        <v>832</v>
      </c>
      <c r="E374" t="s">
        <v>833</v>
      </c>
      <c r="F374" t="s">
        <v>834</v>
      </c>
      <c r="I374" t="s">
        <v>921</v>
      </c>
      <c r="J374" t="s">
        <v>922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831</v>
      </c>
      <c r="D375" t="s">
        <v>832</v>
      </c>
      <c r="E375" t="s">
        <v>833</v>
      </c>
      <c r="F375" t="s">
        <v>834</v>
      </c>
      <c r="I375" t="s">
        <v>923</v>
      </c>
      <c r="J375" t="s">
        <v>603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831</v>
      </c>
      <c r="D376" t="s">
        <v>832</v>
      </c>
      <c r="E376" t="s">
        <v>833</v>
      </c>
      <c r="F376" t="s">
        <v>834</v>
      </c>
      <c r="I376" t="s">
        <v>924</v>
      </c>
      <c r="J376" t="s">
        <v>381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831</v>
      </c>
      <c r="D377" t="s">
        <v>832</v>
      </c>
      <c r="E377" t="s">
        <v>833</v>
      </c>
      <c r="F377" t="s">
        <v>834</v>
      </c>
      <c r="I377" t="s">
        <v>925</v>
      </c>
      <c r="J377" t="s">
        <v>452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831</v>
      </c>
      <c r="D378" t="s">
        <v>832</v>
      </c>
      <c r="E378" t="s">
        <v>833</v>
      </c>
      <c r="F378" t="s">
        <v>834</v>
      </c>
      <c r="I378" t="s">
        <v>926</v>
      </c>
      <c r="J378" t="s">
        <v>777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831</v>
      </c>
      <c r="D379" t="s">
        <v>832</v>
      </c>
      <c r="E379" t="s">
        <v>833</v>
      </c>
      <c r="F379" t="s">
        <v>834</v>
      </c>
      <c r="I379" t="s">
        <v>927</v>
      </c>
      <c r="J379" t="s">
        <v>396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831</v>
      </c>
      <c r="D380" t="s">
        <v>832</v>
      </c>
      <c r="E380" t="s">
        <v>833</v>
      </c>
      <c r="F380" t="s">
        <v>834</v>
      </c>
      <c r="I380" t="s">
        <v>928</v>
      </c>
      <c r="J380" t="s">
        <v>787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831</v>
      </c>
      <c r="D381" t="s">
        <v>832</v>
      </c>
      <c r="E381" t="s">
        <v>833</v>
      </c>
      <c r="F381" t="s">
        <v>834</v>
      </c>
      <c r="I381" t="s">
        <v>929</v>
      </c>
      <c r="J381" t="s">
        <v>930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831</v>
      </c>
      <c r="D382" t="s">
        <v>832</v>
      </c>
      <c r="E382" t="s">
        <v>833</v>
      </c>
      <c r="F382" t="s">
        <v>834</v>
      </c>
      <c r="I382" t="s">
        <v>931</v>
      </c>
      <c r="J382" t="s">
        <v>932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831</v>
      </c>
      <c r="D383" t="s">
        <v>832</v>
      </c>
      <c r="E383" t="s">
        <v>833</v>
      </c>
      <c r="F383" t="s">
        <v>834</v>
      </c>
      <c r="I383" t="s">
        <v>933</v>
      </c>
      <c r="J383" t="s">
        <v>934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831</v>
      </c>
      <c r="D384" t="s">
        <v>832</v>
      </c>
      <c r="E384" t="s">
        <v>833</v>
      </c>
      <c r="F384" t="s">
        <v>834</v>
      </c>
      <c r="I384" t="s">
        <v>935</v>
      </c>
      <c r="J384" t="s">
        <v>936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47" x14ac:dyDescent="0.35">
      <c r="A385" s="3" t="str">
        <f t="shared" si="5"/>
        <v>Tom Hoge</v>
      </c>
      <c r="B385" s="4">
        <v>46110</v>
      </c>
      <c r="C385" t="s">
        <v>831</v>
      </c>
      <c r="D385" t="s">
        <v>832</v>
      </c>
      <c r="E385" t="s">
        <v>833</v>
      </c>
      <c r="F385" t="s">
        <v>834</v>
      </c>
      <c r="I385" t="s">
        <v>937</v>
      </c>
      <c r="J385" t="s">
        <v>459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831</v>
      </c>
      <c r="D386" t="s">
        <v>832</v>
      </c>
      <c r="E386" t="s">
        <v>833</v>
      </c>
      <c r="F386" t="s">
        <v>834</v>
      </c>
      <c r="I386" t="s">
        <v>938</v>
      </c>
      <c r="J386" t="s">
        <v>939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  <c r="AM386" s="5"/>
      <c r="AO386" s="5"/>
      <c r="AQ386" s="5"/>
      <c r="AU386" s="5"/>
    </row>
    <row r="387" spans="1:47" x14ac:dyDescent="0.35">
      <c r="A387" s="3" t="str">
        <f t="shared" si="6"/>
        <v>Luke Clanton</v>
      </c>
      <c r="B387" s="4">
        <v>46110</v>
      </c>
      <c r="C387" t="s">
        <v>831</v>
      </c>
      <c r="D387" t="s">
        <v>832</v>
      </c>
      <c r="E387" t="s">
        <v>833</v>
      </c>
      <c r="F387" t="s">
        <v>834</v>
      </c>
      <c r="I387" t="s">
        <v>940</v>
      </c>
      <c r="J387" t="s">
        <v>669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  <c r="AM387" s="5"/>
      <c r="AO387" s="5"/>
      <c r="AQ387" s="5"/>
      <c r="AU387" s="5"/>
    </row>
    <row r="388" spans="1:47" x14ac:dyDescent="0.35">
      <c r="A388" s="3" t="str">
        <f t="shared" si="6"/>
        <v>Nick Dunlap</v>
      </c>
      <c r="B388" s="4">
        <v>46110</v>
      </c>
      <c r="C388" t="s">
        <v>831</v>
      </c>
      <c r="D388" t="s">
        <v>832</v>
      </c>
      <c r="E388" t="s">
        <v>833</v>
      </c>
      <c r="F388" t="s">
        <v>834</v>
      </c>
      <c r="I388" t="s">
        <v>941</v>
      </c>
      <c r="J388" t="s">
        <v>723</v>
      </c>
      <c r="K388" t="s">
        <v>430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  <c r="AM388" s="5"/>
      <c r="AO388" s="5"/>
      <c r="AQ388" s="5"/>
      <c r="AU388" s="5"/>
    </row>
    <row r="389" spans="1:47" x14ac:dyDescent="0.35">
      <c r="A389" s="3" t="str">
        <f t="shared" si="6"/>
        <v>Cole Hammer</v>
      </c>
      <c r="B389" s="4">
        <v>46110</v>
      </c>
      <c r="C389" t="s">
        <v>831</v>
      </c>
      <c r="D389" t="s">
        <v>832</v>
      </c>
      <c r="E389" t="s">
        <v>833</v>
      </c>
      <c r="F389" t="s">
        <v>834</v>
      </c>
      <c r="I389" t="s">
        <v>942</v>
      </c>
      <c r="J389" t="s">
        <v>644</v>
      </c>
      <c r="K389" t="s">
        <v>430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  <c r="AM389" s="5"/>
      <c r="AO389" s="5"/>
      <c r="AQ389" s="5"/>
      <c r="AU389" s="5"/>
    </row>
    <row r="390" spans="1:47" x14ac:dyDescent="0.35">
      <c r="A390" s="3" t="str">
        <f t="shared" si="6"/>
        <v>Joe Highsmith</v>
      </c>
      <c r="B390" s="4">
        <v>46110</v>
      </c>
      <c r="C390" t="s">
        <v>831</v>
      </c>
      <c r="D390" t="s">
        <v>832</v>
      </c>
      <c r="E390" t="s">
        <v>833</v>
      </c>
      <c r="F390" t="s">
        <v>834</v>
      </c>
      <c r="I390" t="s">
        <v>943</v>
      </c>
      <c r="J390" t="s">
        <v>515</v>
      </c>
      <c r="K390" t="s">
        <v>430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  <c r="AM390" s="5"/>
      <c r="AO390" s="5"/>
      <c r="AQ390" s="5"/>
      <c r="AU390" s="5"/>
    </row>
    <row r="391" spans="1:47" x14ac:dyDescent="0.35">
      <c r="A391" s="3" t="str">
        <f t="shared" si="6"/>
        <v>Mason Howell</v>
      </c>
      <c r="B391" s="4">
        <v>46110</v>
      </c>
      <c r="C391" t="s">
        <v>831</v>
      </c>
      <c r="D391" t="s">
        <v>832</v>
      </c>
      <c r="E391" t="s">
        <v>833</v>
      </c>
      <c r="F391" t="s">
        <v>834</v>
      </c>
      <c r="I391" t="s">
        <v>944</v>
      </c>
      <c r="J391" t="s">
        <v>453</v>
      </c>
      <c r="K391" t="s">
        <v>430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  <c r="AM391" s="5"/>
      <c r="AO391" s="5"/>
      <c r="AQ391" s="5"/>
      <c r="AU391" s="5"/>
    </row>
    <row r="392" spans="1:47" x14ac:dyDescent="0.35">
      <c r="A392" s="3" t="str">
        <f t="shared" si="6"/>
        <v>Mackenzie Hughes</v>
      </c>
      <c r="B392" s="4">
        <v>46110</v>
      </c>
      <c r="C392" t="s">
        <v>831</v>
      </c>
      <c r="D392" t="s">
        <v>832</v>
      </c>
      <c r="E392" t="s">
        <v>833</v>
      </c>
      <c r="F392" t="s">
        <v>834</v>
      </c>
      <c r="I392" t="s">
        <v>945</v>
      </c>
      <c r="J392" t="s">
        <v>377</v>
      </c>
      <c r="K392" t="s">
        <v>430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  <c r="AM392" s="5"/>
      <c r="AO392" s="5"/>
      <c r="AQ392" s="5"/>
      <c r="AU392" s="5"/>
    </row>
    <row r="393" spans="1:47" x14ac:dyDescent="0.35">
      <c r="A393" s="3" t="str">
        <f t="shared" si="6"/>
        <v>Hank Lebioda</v>
      </c>
      <c r="B393" s="4">
        <v>46110</v>
      </c>
      <c r="C393" t="s">
        <v>831</v>
      </c>
      <c r="D393" t="s">
        <v>832</v>
      </c>
      <c r="E393" t="s">
        <v>833</v>
      </c>
      <c r="F393" t="s">
        <v>834</v>
      </c>
      <c r="I393" t="s">
        <v>946</v>
      </c>
      <c r="J393" t="s">
        <v>947</v>
      </c>
      <c r="K393" t="s">
        <v>430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  <c r="AM393" s="5"/>
      <c r="AO393" s="5"/>
      <c r="AQ393" s="5"/>
      <c r="AU393" s="5"/>
    </row>
    <row r="394" spans="1:47" x14ac:dyDescent="0.35">
      <c r="A394" s="3" t="str">
        <f t="shared" si="6"/>
        <v>Taylor Moore</v>
      </c>
      <c r="B394" s="4">
        <v>46110</v>
      </c>
      <c r="C394" t="s">
        <v>831</v>
      </c>
      <c r="D394" t="s">
        <v>832</v>
      </c>
      <c r="E394" t="s">
        <v>833</v>
      </c>
      <c r="F394" t="s">
        <v>834</v>
      </c>
      <c r="I394" t="s">
        <v>948</v>
      </c>
      <c r="J394" t="s">
        <v>568</v>
      </c>
      <c r="K394" t="s">
        <v>430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  <c r="AM394" s="5"/>
      <c r="AO394" s="5"/>
      <c r="AQ394" s="5"/>
      <c r="AU394" s="5"/>
    </row>
    <row r="395" spans="1:47" x14ac:dyDescent="0.35">
      <c r="A395" s="3" t="str">
        <f t="shared" si="6"/>
        <v>Rasmus Neergaard-Petersen</v>
      </c>
      <c r="B395" s="4">
        <v>46110</v>
      </c>
      <c r="C395" t="s">
        <v>831</v>
      </c>
      <c r="D395" t="s">
        <v>832</v>
      </c>
      <c r="E395" t="s">
        <v>833</v>
      </c>
      <c r="F395" t="s">
        <v>834</v>
      </c>
      <c r="I395" t="s">
        <v>949</v>
      </c>
      <c r="J395" t="s">
        <v>883</v>
      </c>
      <c r="K395" t="s">
        <v>430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  <c r="AM395" s="5"/>
      <c r="AO395" s="5"/>
      <c r="AQ395" s="5"/>
      <c r="AU395" s="5"/>
    </row>
    <row r="396" spans="1:47" x14ac:dyDescent="0.35">
      <c r="A396" s="3" t="str">
        <f t="shared" si="6"/>
        <v>Marco Penge</v>
      </c>
      <c r="B396" s="4">
        <v>46110</v>
      </c>
      <c r="C396" t="s">
        <v>831</v>
      </c>
      <c r="D396" t="s">
        <v>832</v>
      </c>
      <c r="E396" t="s">
        <v>833</v>
      </c>
      <c r="F396" t="s">
        <v>834</v>
      </c>
      <c r="I396" t="s">
        <v>950</v>
      </c>
      <c r="J396" t="s">
        <v>951</v>
      </c>
      <c r="K396" t="s">
        <v>430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  <c r="AM396" s="5"/>
      <c r="AO396" s="5"/>
      <c r="AQ396" s="5"/>
      <c r="AU396" s="5"/>
    </row>
    <row r="397" spans="1:47" x14ac:dyDescent="0.35">
      <c r="A397" s="3" t="str">
        <f t="shared" si="6"/>
        <v>J.T. Poston</v>
      </c>
      <c r="B397" s="4">
        <v>46110</v>
      </c>
      <c r="C397" t="s">
        <v>831</v>
      </c>
      <c r="D397" t="s">
        <v>832</v>
      </c>
      <c r="E397" t="s">
        <v>833</v>
      </c>
      <c r="F397" t="s">
        <v>834</v>
      </c>
      <c r="I397" t="s">
        <v>952</v>
      </c>
      <c r="J397" t="s">
        <v>953</v>
      </c>
      <c r="K397" t="s">
        <v>430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  <c r="AM397" s="5"/>
      <c r="AO397" s="5"/>
      <c r="AQ397" s="5"/>
      <c r="AU397" s="5"/>
    </row>
    <row r="398" spans="1:47" x14ac:dyDescent="0.35">
      <c r="A398" s="3" t="str">
        <f t="shared" si="6"/>
        <v>Adam Svensson</v>
      </c>
      <c r="B398" s="4">
        <v>46110</v>
      </c>
      <c r="C398" t="s">
        <v>831</v>
      </c>
      <c r="D398" t="s">
        <v>832</v>
      </c>
      <c r="E398" t="s">
        <v>833</v>
      </c>
      <c r="F398" t="s">
        <v>834</v>
      </c>
      <c r="I398" t="s">
        <v>931</v>
      </c>
      <c r="J398" t="s">
        <v>429</v>
      </c>
      <c r="K398" t="s">
        <v>430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  <c r="AM398" s="5"/>
      <c r="AO398" s="5"/>
      <c r="AQ398" s="5"/>
      <c r="AU398" s="5"/>
    </row>
    <row r="399" spans="1:47" x14ac:dyDescent="0.35">
      <c r="A399" s="3" t="str">
        <f t="shared" si="6"/>
        <v>Kevin Yu</v>
      </c>
      <c r="B399" s="4">
        <v>46110</v>
      </c>
      <c r="C399" t="s">
        <v>831</v>
      </c>
      <c r="D399" t="s">
        <v>832</v>
      </c>
      <c r="E399" t="s">
        <v>833</v>
      </c>
      <c r="F399" t="s">
        <v>834</v>
      </c>
      <c r="I399" t="s">
        <v>954</v>
      </c>
      <c r="J399" t="s">
        <v>396</v>
      </c>
      <c r="K399" t="s">
        <v>430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  <c r="AM399" s="5"/>
      <c r="AO399" s="5"/>
      <c r="AQ399" s="5"/>
      <c r="AU399" s="5"/>
    </row>
    <row r="400" spans="1:47" x14ac:dyDescent="0.35">
      <c r="A400" s="3" t="str">
        <f t="shared" si="6"/>
        <v>Will Zalatoris</v>
      </c>
      <c r="B400" s="4">
        <v>46110</v>
      </c>
      <c r="C400" t="s">
        <v>831</v>
      </c>
      <c r="D400" t="s">
        <v>832</v>
      </c>
      <c r="E400" t="s">
        <v>833</v>
      </c>
      <c r="F400" t="s">
        <v>834</v>
      </c>
      <c r="I400" t="s">
        <v>955</v>
      </c>
      <c r="J400" t="s">
        <v>364</v>
      </c>
      <c r="K400" t="s">
        <v>430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  <c r="AM400" s="5"/>
      <c r="AO400" s="5"/>
      <c r="AQ400" s="5"/>
      <c r="AU400" s="5"/>
    </row>
    <row r="401" spans="1:47" x14ac:dyDescent="0.35">
      <c r="A401" s="3" t="str">
        <f t="shared" si="6"/>
        <v>Rickie Fowler</v>
      </c>
      <c r="B401" s="4">
        <v>46110</v>
      </c>
      <c r="C401" t="s">
        <v>831</v>
      </c>
      <c r="D401" t="s">
        <v>832</v>
      </c>
      <c r="E401" t="s">
        <v>833</v>
      </c>
      <c r="F401" t="s">
        <v>834</v>
      </c>
      <c r="I401" t="s">
        <v>956</v>
      </c>
      <c r="J401" t="s">
        <v>957</v>
      </c>
      <c r="K401" t="s">
        <v>430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  <c r="AM401" s="5"/>
      <c r="AO401" s="5"/>
      <c r="AQ401" s="5"/>
      <c r="AU401" s="5"/>
    </row>
    <row r="402" spans="1:47" x14ac:dyDescent="0.35">
      <c r="A402" s="3" t="str">
        <f t="shared" si="6"/>
        <v>Ryan Gerard</v>
      </c>
      <c r="B402" s="4">
        <v>46110</v>
      </c>
      <c r="C402" t="s">
        <v>831</v>
      </c>
      <c r="D402" t="s">
        <v>832</v>
      </c>
      <c r="E402" t="s">
        <v>833</v>
      </c>
      <c r="F402" t="s">
        <v>834</v>
      </c>
      <c r="I402" t="s">
        <v>958</v>
      </c>
      <c r="J402" t="s">
        <v>700</v>
      </c>
      <c r="K402" t="s">
        <v>430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  <c r="AM402" s="5"/>
      <c r="AO402" s="5"/>
      <c r="AQ402" s="5"/>
      <c r="AU402" s="5"/>
    </row>
    <row r="403" spans="1:47" x14ac:dyDescent="0.35">
      <c r="A403" s="3" t="str">
        <f t="shared" si="6"/>
        <v>Doug Ghim</v>
      </c>
      <c r="B403" s="4">
        <v>46110</v>
      </c>
      <c r="C403" t="s">
        <v>831</v>
      </c>
      <c r="D403" t="s">
        <v>832</v>
      </c>
      <c r="E403" t="s">
        <v>833</v>
      </c>
      <c r="F403" t="s">
        <v>834</v>
      </c>
      <c r="I403" t="s">
        <v>959</v>
      </c>
      <c r="J403" t="s">
        <v>592</v>
      </c>
      <c r="K403" t="s">
        <v>430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  <c r="AM403" s="5"/>
      <c r="AO403" s="5"/>
      <c r="AQ403" s="5"/>
      <c r="AU403" s="5"/>
    </row>
    <row r="404" spans="1:47" x14ac:dyDescent="0.35">
      <c r="A404" s="3" t="str">
        <f t="shared" si="6"/>
        <v>Charley Hoffman</v>
      </c>
      <c r="B404" s="4">
        <v>46110</v>
      </c>
      <c r="C404" t="s">
        <v>831</v>
      </c>
      <c r="D404" t="s">
        <v>832</v>
      </c>
      <c r="E404" t="s">
        <v>833</v>
      </c>
      <c r="F404" t="s">
        <v>834</v>
      </c>
      <c r="I404" t="s">
        <v>960</v>
      </c>
      <c r="J404" t="s">
        <v>961</v>
      </c>
      <c r="K404" t="s">
        <v>430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  <c r="AM404" s="5"/>
      <c r="AO404" s="5"/>
      <c r="AQ404" s="5"/>
      <c r="AU404" s="5"/>
    </row>
    <row r="405" spans="1:47" x14ac:dyDescent="0.35">
      <c r="A405" s="3" t="str">
        <f t="shared" si="6"/>
        <v>Billy Horschel</v>
      </c>
      <c r="B405" s="4">
        <v>46110</v>
      </c>
      <c r="C405" t="s">
        <v>831</v>
      </c>
      <c r="D405" t="s">
        <v>832</v>
      </c>
      <c r="E405" t="s">
        <v>833</v>
      </c>
      <c r="F405" t="s">
        <v>834</v>
      </c>
      <c r="I405" t="s">
        <v>962</v>
      </c>
      <c r="J405" t="s">
        <v>565</v>
      </c>
      <c r="K405" t="s">
        <v>430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  <c r="AM405" s="5"/>
      <c r="AO405" s="5"/>
      <c r="AQ405" s="5"/>
      <c r="AU405" s="5"/>
    </row>
    <row r="406" spans="1:47" x14ac:dyDescent="0.35">
      <c r="A406" s="3" t="str">
        <f t="shared" si="6"/>
        <v>Haotong Li</v>
      </c>
      <c r="B406" s="4">
        <v>46110</v>
      </c>
      <c r="C406" t="s">
        <v>831</v>
      </c>
      <c r="D406" t="s">
        <v>832</v>
      </c>
      <c r="E406" t="s">
        <v>833</v>
      </c>
      <c r="F406" t="s">
        <v>834</v>
      </c>
      <c r="I406" t="s">
        <v>963</v>
      </c>
      <c r="J406" t="s">
        <v>964</v>
      </c>
      <c r="K406" t="s">
        <v>430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  <c r="AM406" s="5"/>
      <c r="AO406" s="5"/>
      <c r="AQ406" s="5"/>
      <c r="AU406" s="5"/>
    </row>
    <row r="407" spans="1:47" x14ac:dyDescent="0.35">
      <c r="A407" s="3" t="str">
        <f t="shared" si="6"/>
        <v>Seamus Power</v>
      </c>
      <c r="B407" s="4">
        <v>46110</v>
      </c>
      <c r="C407" t="s">
        <v>831</v>
      </c>
      <c r="D407" t="s">
        <v>832</v>
      </c>
      <c r="E407" t="s">
        <v>833</v>
      </c>
      <c r="F407" t="s">
        <v>834</v>
      </c>
      <c r="I407" t="s">
        <v>965</v>
      </c>
      <c r="J407" t="s">
        <v>966</v>
      </c>
      <c r="K407" t="s">
        <v>430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  <c r="AM407" s="5"/>
      <c r="AO407" s="5"/>
      <c r="AQ407" s="5"/>
      <c r="AU407" s="5"/>
    </row>
    <row r="408" spans="1:47" x14ac:dyDescent="0.35">
      <c r="A408" s="3" t="str">
        <f t="shared" si="6"/>
        <v>Neal Shipley</v>
      </c>
      <c r="B408" s="4">
        <v>46110</v>
      </c>
      <c r="C408" t="s">
        <v>831</v>
      </c>
      <c r="D408" t="s">
        <v>832</v>
      </c>
      <c r="E408" t="s">
        <v>833</v>
      </c>
      <c r="F408" t="s">
        <v>834</v>
      </c>
      <c r="I408" t="s">
        <v>967</v>
      </c>
      <c r="J408" t="s">
        <v>968</v>
      </c>
      <c r="K408" t="s">
        <v>430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  <c r="AM408" s="5"/>
      <c r="AO408" s="5"/>
      <c r="AQ408" s="5"/>
      <c r="AU408" s="5"/>
    </row>
    <row r="409" spans="1:47" x14ac:dyDescent="0.35">
      <c r="A409" s="3" t="str">
        <f t="shared" si="6"/>
        <v>Davis Thompson</v>
      </c>
      <c r="B409" s="4">
        <v>46110</v>
      </c>
      <c r="C409" t="s">
        <v>831</v>
      </c>
      <c r="D409" t="s">
        <v>832</v>
      </c>
      <c r="E409" t="s">
        <v>833</v>
      </c>
      <c r="F409" t="s">
        <v>834</v>
      </c>
      <c r="I409" t="s">
        <v>350</v>
      </c>
      <c r="J409" t="s">
        <v>603</v>
      </c>
      <c r="K409" t="s">
        <v>430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  <c r="AM409" s="5"/>
      <c r="AO409" s="5"/>
      <c r="AQ409" s="5"/>
      <c r="AU409" s="5"/>
    </row>
    <row r="410" spans="1:47" x14ac:dyDescent="0.35">
      <c r="A410" s="3" t="str">
        <f t="shared" si="6"/>
        <v>Nico Echavarria</v>
      </c>
      <c r="B410" s="4">
        <v>46110</v>
      </c>
      <c r="C410" t="s">
        <v>831</v>
      </c>
      <c r="D410" t="s">
        <v>832</v>
      </c>
      <c r="E410" t="s">
        <v>833</v>
      </c>
      <c r="F410" t="s">
        <v>834</v>
      </c>
      <c r="I410" t="s">
        <v>969</v>
      </c>
      <c r="J410" t="s">
        <v>970</v>
      </c>
      <c r="K410" t="s">
        <v>430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  <c r="AM410" s="5"/>
      <c r="AO410" s="5"/>
      <c r="AQ410" s="5"/>
      <c r="AU410" s="5"/>
    </row>
    <row r="411" spans="1:47" x14ac:dyDescent="0.35">
      <c r="A411" s="3" t="str">
        <f t="shared" si="6"/>
        <v>Patrick Fishburn</v>
      </c>
      <c r="B411" s="4">
        <v>46110</v>
      </c>
      <c r="C411" t="s">
        <v>831</v>
      </c>
      <c r="D411" t="s">
        <v>832</v>
      </c>
      <c r="E411" t="s">
        <v>833</v>
      </c>
      <c r="F411" t="s">
        <v>834</v>
      </c>
      <c r="I411" t="s">
        <v>971</v>
      </c>
      <c r="J411" t="s">
        <v>439</v>
      </c>
      <c r="K411" t="s">
        <v>430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  <c r="AM411" s="5"/>
      <c r="AO411" s="5"/>
      <c r="AQ411" s="5"/>
      <c r="AU411" s="5"/>
    </row>
    <row r="412" spans="1:47" x14ac:dyDescent="0.35">
      <c r="A412" s="3" t="str">
        <f t="shared" si="6"/>
        <v>Mark Hubbard</v>
      </c>
      <c r="B412" s="4">
        <v>46110</v>
      </c>
      <c r="C412" t="s">
        <v>831</v>
      </c>
      <c r="D412" t="s">
        <v>832</v>
      </c>
      <c r="E412" t="s">
        <v>833</v>
      </c>
      <c r="F412" t="s">
        <v>834</v>
      </c>
      <c r="I412" t="s">
        <v>972</v>
      </c>
      <c r="J412" t="s">
        <v>504</v>
      </c>
      <c r="K412" t="s">
        <v>430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  <c r="AM412" s="5"/>
      <c r="AO412" s="5"/>
      <c r="AQ412" s="5"/>
      <c r="AU412" s="5"/>
    </row>
    <row r="413" spans="1:47" x14ac:dyDescent="0.35">
      <c r="A413" s="3" t="str">
        <f t="shared" si="6"/>
        <v>Christo Lamprecht</v>
      </c>
      <c r="B413" s="4">
        <v>46110</v>
      </c>
      <c r="C413" t="s">
        <v>831</v>
      </c>
      <c r="D413" t="s">
        <v>832</v>
      </c>
      <c r="E413" t="s">
        <v>833</v>
      </c>
      <c r="F413" t="s">
        <v>834</v>
      </c>
      <c r="I413" t="s">
        <v>973</v>
      </c>
      <c r="J413" t="s">
        <v>974</v>
      </c>
      <c r="K413" t="s">
        <v>430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  <c r="AM413" s="5"/>
      <c r="AO413" s="5"/>
      <c r="AQ413" s="5"/>
      <c r="AU413" s="5"/>
    </row>
    <row r="414" spans="1:47" x14ac:dyDescent="0.35">
      <c r="A414" s="3" t="str">
        <f t="shared" si="6"/>
        <v>Kyoung-Hoon Lee</v>
      </c>
      <c r="B414" s="4">
        <v>46110</v>
      </c>
      <c r="C414" t="s">
        <v>831</v>
      </c>
      <c r="D414" t="s">
        <v>832</v>
      </c>
      <c r="E414" t="s">
        <v>833</v>
      </c>
      <c r="F414" t="s">
        <v>834</v>
      </c>
      <c r="I414" t="s">
        <v>452</v>
      </c>
      <c r="J414" t="s">
        <v>975</v>
      </c>
      <c r="K414" t="s">
        <v>430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  <c r="AM414" s="5"/>
      <c r="AO414" s="5"/>
      <c r="AQ414" s="5"/>
      <c r="AU414" s="5"/>
    </row>
    <row r="415" spans="1:47" x14ac:dyDescent="0.35">
      <c r="A415" s="3" t="str">
        <f t="shared" si="6"/>
        <v>Aaron Wise</v>
      </c>
      <c r="B415" s="4">
        <v>46110</v>
      </c>
      <c r="C415" t="s">
        <v>831</v>
      </c>
      <c r="D415" t="s">
        <v>832</v>
      </c>
      <c r="E415" t="s">
        <v>833</v>
      </c>
      <c r="F415" t="s">
        <v>834</v>
      </c>
      <c r="I415" t="s">
        <v>976</v>
      </c>
      <c r="J415" t="s">
        <v>447</v>
      </c>
      <c r="K415" t="s">
        <v>430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  <c r="AM415" s="5"/>
      <c r="AO415" s="5"/>
      <c r="AQ415" s="5"/>
      <c r="AU415" s="5"/>
    </row>
    <row r="416" spans="1:47" x14ac:dyDescent="0.35">
      <c r="A416" s="3" t="str">
        <f t="shared" si="6"/>
        <v>Daniel Brown (Oct1994)</v>
      </c>
      <c r="B416" s="4">
        <v>46110</v>
      </c>
      <c r="C416" t="s">
        <v>831</v>
      </c>
      <c r="D416" t="s">
        <v>832</v>
      </c>
      <c r="E416" t="s">
        <v>833</v>
      </c>
      <c r="F416" t="s">
        <v>834</v>
      </c>
      <c r="I416" t="s">
        <v>977</v>
      </c>
      <c r="J416" t="s">
        <v>333</v>
      </c>
      <c r="K416" t="s">
        <v>430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  <c r="AM416" s="5"/>
      <c r="AO416" s="5"/>
      <c r="AQ416" s="5"/>
      <c r="AU416" s="5"/>
    </row>
    <row r="417" spans="1:47" x14ac:dyDescent="0.35">
      <c r="A417" s="3" t="str">
        <f t="shared" si="6"/>
        <v>Davis Chatfield</v>
      </c>
      <c r="B417" s="4">
        <v>46110</v>
      </c>
      <c r="C417" t="s">
        <v>831</v>
      </c>
      <c r="D417" t="s">
        <v>832</v>
      </c>
      <c r="E417" t="s">
        <v>833</v>
      </c>
      <c r="F417" t="s">
        <v>834</v>
      </c>
      <c r="I417" t="s">
        <v>978</v>
      </c>
      <c r="J417" t="s">
        <v>603</v>
      </c>
      <c r="K417" t="s">
        <v>430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  <c r="AM417" s="5"/>
      <c r="AO417" s="5"/>
      <c r="AQ417" s="5"/>
      <c r="AU417" s="5"/>
    </row>
    <row r="418" spans="1:47" x14ac:dyDescent="0.35">
      <c r="A418" s="3" t="str">
        <f t="shared" si="6"/>
        <v>Wyndham Clark</v>
      </c>
      <c r="B418" s="4">
        <v>46110</v>
      </c>
      <c r="C418" t="s">
        <v>831</v>
      </c>
      <c r="D418" t="s">
        <v>832</v>
      </c>
      <c r="E418" t="s">
        <v>833</v>
      </c>
      <c r="F418" t="s">
        <v>834</v>
      </c>
      <c r="I418" t="s">
        <v>979</v>
      </c>
      <c r="J418" t="s">
        <v>980</v>
      </c>
      <c r="K418" t="s">
        <v>430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  <c r="AM418" s="5"/>
      <c r="AO418" s="5"/>
      <c r="AQ418" s="5"/>
      <c r="AU418" s="5"/>
    </row>
    <row r="419" spans="1:47" x14ac:dyDescent="0.35">
      <c r="A419" s="3" t="str">
        <f t="shared" si="6"/>
        <v>A.J. Ewart</v>
      </c>
      <c r="B419" s="4">
        <v>46110</v>
      </c>
      <c r="C419" t="s">
        <v>831</v>
      </c>
      <c r="D419" t="s">
        <v>832</v>
      </c>
      <c r="E419" t="s">
        <v>833</v>
      </c>
      <c r="F419" t="s">
        <v>834</v>
      </c>
      <c r="I419" t="s">
        <v>981</v>
      </c>
      <c r="J419" t="s">
        <v>982</v>
      </c>
      <c r="K419" t="s">
        <v>430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  <c r="AM419" s="5"/>
      <c r="AO419" s="5"/>
      <c r="AQ419" s="5"/>
      <c r="AU419" s="5"/>
    </row>
    <row r="420" spans="1:47" x14ac:dyDescent="0.35">
      <c r="A420" s="3" t="str">
        <f t="shared" si="6"/>
        <v>David Ford</v>
      </c>
      <c r="B420" s="4">
        <v>46110</v>
      </c>
      <c r="C420" t="s">
        <v>831</v>
      </c>
      <c r="D420" t="s">
        <v>832</v>
      </c>
      <c r="E420" t="s">
        <v>833</v>
      </c>
      <c r="F420" t="s">
        <v>834</v>
      </c>
      <c r="I420" t="s">
        <v>412</v>
      </c>
      <c r="J420" t="s">
        <v>491</v>
      </c>
      <c r="K420" t="s">
        <v>430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  <c r="AM420" s="5"/>
      <c r="AO420" s="5"/>
      <c r="AQ420" s="5"/>
      <c r="AU420" s="5"/>
    </row>
    <row r="421" spans="1:47" x14ac:dyDescent="0.35">
      <c r="A421" s="3" t="str">
        <f t="shared" si="6"/>
        <v>Isaiah Salinda</v>
      </c>
      <c r="B421" s="4">
        <v>46110</v>
      </c>
      <c r="C421" t="s">
        <v>831</v>
      </c>
      <c r="D421" t="s">
        <v>832</v>
      </c>
      <c r="E421" t="s">
        <v>833</v>
      </c>
      <c r="F421" t="s">
        <v>834</v>
      </c>
      <c r="I421" t="s">
        <v>983</v>
      </c>
      <c r="J421" t="s">
        <v>984</v>
      </c>
      <c r="K421" t="s">
        <v>430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  <c r="AM421" s="5"/>
      <c r="AO421" s="5"/>
      <c r="AQ421" s="5"/>
      <c r="AU421" s="5"/>
    </row>
    <row r="422" spans="1:47" x14ac:dyDescent="0.35">
      <c r="A422" s="3" t="str">
        <f t="shared" si="6"/>
        <v>Alejandro Tosti</v>
      </c>
      <c r="B422" s="4">
        <v>46110</v>
      </c>
      <c r="C422" t="s">
        <v>831</v>
      </c>
      <c r="D422" t="s">
        <v>832</v>
      </c>
      <c r="E422" t="s">
        <v>833</v>
      </c>
      <c r="F422" t="s">
        <v>834</v>
      </c>
      <c r="I422" t="s">
        <v>985</v>
      </c>
      <c r="J422" t="s">
        <v>986</v>
      </c>
      <c r="K422" t="s">
        <v>430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  <c r="AM422" s="5"/>
      <c r="AO422" s="5"/>
      <c r="AQ422" s="5"/>
      <c r="AU422" s="5"/>
    </row>
    <row r="423" spans="1:47" x14ac:dyDescent="0.35">
      <c r="A423" s="3" t="str">
        <f t="shared" si="6"/>
        <v>Dylan Wu</v>
      </c>
      <c r="B423" s="4">
        <v>46110</v>
      </c>
      <c r="C423" t="s">
        <v>831</v>
      </c>
      <c r="D423" t="s">
        <v>832</v>
      </c>
      <c r="E423" t="s">
        <v>833</v>
      </c>
      <c r="F423" t="s">
        <v>834</v>
      </c>
      <c r="I423" t="s">
        <v>719</v>
      </c>
      <c r="J423" t="s">
        <v>387</v>
      </c>
      <c r="K423" t="s">
        <v>430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  <c r="AM423" s="5"/>
      <c r="AO423" s="5"/>
      <c r="AQ423" s="5"/>
      <c r="AU423" s="5"/>
    </row>
    <row r="424" spans="1:47" x14ac:dyDescent="0.35">
      <c r="A424" s="3" t="str">
        <f t="shared" si="6"/>
        <v>Zach Bauchou</v>
      </c>
      <c r="B424" s="4">
        <v>46110</v>
      </c>
      <c r="C424" t="s">
        <v>831</v>
      </c>
      <c r="D424" t="s">
        <v>832</v>
      </c>
      <c r="E424" t="s">
        <v>833</v>
      </c>
      <c r="F424" t="s">
        <v>834</v>
      </c>
      <c r="I424" t="s">
        <v>987</v>
      </c>
      <c r="J424" t="s">
        <v>371</v>
      </c>
      <c r="K424" t="s">
        <v>430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  <c r="AM424" s="5"/>
      <c r="AO424" s="5"/>
      <c r="AQ424" s="5"/>
      <c r="AU424" s="5"/>
    </row>
    <row r="425" spans="1:47" x14ac:dyDescent="0.35">
      <c r="A425" s="3" t="str">
        <f t="shared" si="6"/>
        <v>Ryan Fox</v>
      </c>
      <c r="B425" s="4">
        <v>46110</v>
      </c>
      <c r="C425" t="s">
        <v>831</v>
      </c>
      <c r="D425" t="s">
        <v>832</v>
      </c>
      <c r="E425" t="s">
        <v>833</v>
      </c>
      <c r="F425" t="s">
        <v>834</v>
      </c>
      <c r="I425" t="s">
        <v>988</v>
      </c>
      <c r="J425" t="s">
        <v>700</v>
      </c>
      <c r="K425" t="s">
        <v>430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  <c r="AM425" s="5"/>
      <c r="AO425" s="5"/>
      <c r="AQ425" s="5"/>
      <c r="AU425" s="5"/>
    </row>
    <row r="426" spans="1:47" x14ac:dyDescent="0.35">
      <c r="A426" s="3" t="str">
        <f t="shared" si="6"/>
        <v>Gordon Sargent</v>
      </c>
      <c r="B426" s="4">
        <v>46110</v>
      </c>
      <c r="C426" t="s">
        <v>831</v>
      </c>
      <c r="D426" t="s">
        <v>832</v>
      </c>
      <c r="E426" t="s">
        <v>833</v>
      </c>
      <c r="F426" t="s">
        <v>834</v>
      </c>
      <c r="I426" t="s">
        <v>675</v>
      </c>
      <c r="J426" t="s">
        <v>724</v>
      </c>
      <c r="K426" t="s">
        <v>430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  <c r="AM426" s="5"/>
      <c r="AO426" s="5"/>
      <c r="AQ426" s="5"/>
      <c r="AU426" s="5"/>
    </row>
    <row r="427" spans="1:47" x14ac:dyDescent="0.35">
      <c r="A427" s="3" t="str">
        <f t="shared" si="6"/>
        <v>Adam Schenk</v>
      </c>
      <c r="B427" s="4">
        <v>46110</v>
      </c>
      <c r="C427" t="s">
        <v>831</v>
      </c>
      <c r="D427" t="s">
        <v>832</v>
      </c>
      <c r="E427" t="s">
        <v>833</v>
      </c>
      <c r="F427" t="s">
        <v>834</v>
      </c>
      <c r="I427" t="s">
        <v>989</v>
      </c>
      <c r="J427" t="s">
        <v>429</v>
      </c>
      <c r="K427" t="s">
        <v>430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  <c r="AM427" s="5"/>
      <c r="AO427" s="5"/>
      <c r="AQ427" s="5"/>
      <c r="AU427" s="5"/>
    </row>
    <row r="428" spans="1:47" x14ac:dyDescent="0.35">
      <c r="A428" s="3" t="str">
        <f t="shared" si="6"/>
        <v>Max Greyserman</v>
      </c>
      <c r="B428" s="4">
        <v>46110</v>
      </c>
      <c r="C428" t="s">
        <v>831</v>
      </c>
      <c r="D428" t="s">
        <v>832</v>
      </c>
      <c r="E428" t="s">
        <v>833</v>
      </c>
      <c r="F428" t="s">
        <v>834</v>
      </c>
      <c r="I428" t="s">
        <v>990</v>
      </c>
      <c r="J428" t="s">
        <v>866</v>
      </c>
      <c r="K428" t="s">
        <v>430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  <c r="AM428" s="5"/>
      <c r="AO428" s="5"/>
      <c r="AQ428" s="5"/>
      <c r="AU428" s="5"/>
    </row>
    <row r="429" spans="1:47" x14ac:dyDescent="0.35">
      <c r="A429" s="3" t="str">
        <f t="shared" si="6"/>
        <v>Kensei Hirata</v>
      </c>
      <c r="B429" s="4">
        <v>46110</v>
      </c>
      <c r="C429" t="s">
        <v>831</v>
      </c>
      <c r="D429" t="s">
        <v>832</v>
      </c>
      <c r="E429" t="s">
        <v>833</v>
      </c>
      <c r="F429" t="s">
        <v>834</v>
      </c>
      <c r="I429" t="s">
        <v>991</v>
      </c>
      <c r="J429" t="s">
        <v>992</v>
      </c>
      <c r="K429" t="s">
        <v>430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  <c r="AM429" s="5"/>
      <c r="AO429" s="5"/>
      <c r="AQ429" s="5"/>
      <c r="AU429" s="5"/>
    </row>
    <row r="430" spans="1:47" x14ac:dyDescent="0.35">
      <c r="A430" s="3" t="str">
        <f t="shared" si="6"/>
        <v>Patton Kizzire</v>
      </c>
      <c r="B430" s="4">
        <v>46110</v>
      </c>
      <c r="C430" t="s">
        <v>831</v>
      </c>
      <c r="D430" t="s">
        <v>832</v>
      </c>
      <c r="E430" t="s">
        <v>833</v>
      </c>
      <c r="F430" t="s">
        <v>834</v>
      </c>
      <c r="I430" t="s">
        <v>993</v>
      </c>
      <c r="J430" t="s">
        <v>994</v>
      </c>
      <c r="K430" t="s">
        <v>430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  <c r="AM430" s="5"/>
      <c r="AO430" s="5"/>
      <c r="AQ430" s="5"/>
      <c r="AU430" s="5"/>
    </row>
    <row r="431" spans="1:47" x14ac:dyDescent="0.35">
      <c r="A431" s="3" t="str">
        <f t="shared" si="6"/>
        <v>Brooks Koepka</v>
      </c>
      <c r="B431" s="4">
        <v>46110</v>
      </c>
      <c r="C431" t="s">
        <v>831</v>
      </c>
      <c r="D431" t="s">
        <v>832</v>
      </c>
      <c r="E431" t="s">
        <v>833</v>
      </c>
      <c r="F431" t="s">
        <v>834</v>
      </c>
      <c r="I431" t="s">
        <v>995</v>
      </c>
      <c r="J431" t="s">
        <v>996</v>
      </c>
      <c r="K431" t="s">
        <v>430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  <c r="AM431" s="5"/>
      <c r="AO431" s="5"/>
      <c r="AQ431" s="5"/>
      <c r="AU431" s="5"/>
    </row>
    <row r="432" spans="1:47" x14ac:dyDescent="0.35">
      <c r="A432" s="3" t="str">
        <f t="shared" si="6"/>
        <v>Trey Mullinax</v>
      </c>
      <c r="B432" s="4">
        <v>46110</v>
      </c>
      <c r="C432" t="s">
        <v>831</v>
      </c>
      <c r="D432" t="s">
        <v>832</v>
      </c>
      <c r="E432" t="s">
        <v>833</v>
      </c>
      <c r="F432" t="s">
        <v>834</v>
      </c>
      <c r="I432" t="s">
        <v>997</v>
      </c>
      <c r="J432" t="s">
        <v>824</v>
      </c>
      <c r="K432" t="s">
        <v>430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  <c r="AM432" s="5"/>
      <c r="AO432" s="5"/>
      <c r="AQ432" s="5"/>
      <c r="AU432" s="5"/>
    </row>
    <row r="433" spans="1:47" x14ac:dyDescent="0.35">
      <c r="A433" s="3" t="str">
        <f t="shared" si="6"/>
        <v>Kristoffer Reitan</v>
      </c>
      <c r="B433" s="4">
        <v>46110</v>
      </c>
      <c r="C433" t="s">
        <v>831</v>
      </c>
      <c r="D433" t="s">
        <v>832</v>
      </c>
      <c r="E433" t="s">
        <v>833</v>
      </c>
      <c r="F433" t="s">
        <v>834</v>
      </c>
      <c r="I433" t="s">
        <v>998</v>
      </c>
      <c r="J433" t="s">
        <v>999</v>
      </c>
      <c r="K433" t="s">
        <v>430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  <c r="AM433" s="5"/>
      <c r="AO433" s="5"/>
      <c r="AQ433" s="5"/>
      <c r="AU433" s="5"/>
    </row>
    <row r="434" spans="1:47" x14ac:dyDescent="0.35">
      <c r="A434" s="3" t="str">
        <f t="shared" si="6"/>
        <v>Patrick Rodgers</v>
      </c>
      <c r="B434" s="4">
        <v>46110</v>
      </c>
      <c r="C434" t="s">
        <v>831</v>
      </c>
      <c r="D434" t="s">
        <v>832</v>
      </c>
      <c r="E434" t="s">
        <v>833</v>
      </c>
      <c r="F434" t="s">
        <v>834</v>
      </c>
      <c r="I434" t="s">
        <v>1000</v>
      </c>
      <c r="J434" t="s">
        <v>439</v>
      </c>
      <c r="K434" t="s">
        <v>430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  <c r="AM434" s="5"/>
      <c r="AO434" s="5"/>
      <c r="AQ434" s="5"/>
      <c r="AU434" s="5"/>
    </row>
    <row r="435" spans="1:47" x14ac:dyDescent="0.35">
      <c r="A435" s="3" t="str">
        <f t="shared" si="6"/>
        <v>John VanDerLaan</v>
      </c>
      <c r="B435" s="4">
        <v>46110</v>
      </c>
      <c r="C435" t="s">
        <v>831</v>
      </c>
      <c r="D435" t="s">
        <v>832</v>
      </c>
      <c r="E435" t="s">
        <v>833</v>
      </c>
      <c r="F435" t="s">
        <v>834</v>
      </c>
      <c r="I435" t="s">
        <v>1001</v>
      </c>
      <c r="J435" t="s">
        <v>330</v>
      </c>
      <c r="K435" t="s">
        <v>430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  <c r="AM435" s="5"/>
      <c r="AO435" s="5"/>
      <c r="AQ435" s="5"/>
      <c r="AU435" s="5"/>
    </row>
    <row r="436" spans="1:47" x14ac:dyDescent="0.35">
      <c r="A436" s="3" t="str">
        <f t="shared" si="6"/>
        <v>Kris Ventura</v>
      </c>
      <c r="B436" s="4">
        <v>46110</v>
      </c>
      <c r="C436" t="s">
        <v>831</v>
      </c>
      <c r="D436" t="s">
        <v>832</v>
      </c>
      <c r="E436" t="s">
        <v>833</v>
      </c>
      <c r="F436" t="s">
        <v>834</v>
      </c>
      <c r="I436" t="s">
        <v>1002</v>
      </c>
      <c r="J436" t="s">
        <v>1003</v>
      </c>
      <c r="K436" t="s">
        <v>430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  <c r="AM436" s="5"/>
      <c r="AO436" s="5"/>
      <c r="AQ436" s="5"/>
      <c r="AU436" s="5"/>
    </row>
    <row r="437" spans="1:47" x14ac:dyDescent="0.35">
      <c r="A437" s="3" t="str">
        <f t="shared" si="6"/>
        <v>Brian Campbell</v>
      </c>
      <c r="B437" s="4">
        <v>46110</v>
      </c>
      <c r="C437" t="s">
        <v>831</v>
      </c>
      <c r="D437" t="s">
        <v>832</v>
      </c>
      <c r="E437" t="s">
        <v>833</v>
      </c>
      <c r="F437" t="s">
        <v>834</v>
      </c>
      <c r="I437" t="s">
        <v>442</v>
      </c>
      <c r="J437" t="s">
        <v>476</v>
      </c>
      <c r="K437" t="s">
        <v>430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  <c r="AM437" s="5"/>
      <c r="AO437" s="5"/>
      <c r="AQ437" s="5"/>
      <c r="AU437" s="5"/>
    </row>
    <row r="438" spans="1:47" x14ac:dyDescent="0.35">
      <c r="A438" s="3" t="str">
        <f t="shared" si="6"/>
        <v>Rafael Campos</v>
      </c>
      <c r="B438" s="4">
        <v>46110</v>
      </c>
      <c r="C438" t="s">
        <v>831</v>
      </c>
      <c r="D438" t="s">
        <v>832</v>
      </c>
      <c r="E438" t="s">
        <v>833</v>
      </c>
      <c r="F438" t="s">
        <v>834</v>
      </c>
      <c r="I438" t="s">
        <v>1004</v>
      </c>
      <c r="J438" t="s">
        <v>1005</v>
      </c>
      <c r="K438" t="s">
        <v>430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  <c r="AM438" s="5"/>
      <c r="AO438" s="5"/>
      <c r="AQ438" s="5"/>
      <c r="AU438" s="5"/>
    </row>
    <row r="439" spans="1:47" x14ac:dyDescent="0.35">
      <c r="A439" s="3" t="str">
        <f t="shared" si="6"/>
        <v>David Lipsky</v>
      </c>
      <c r="B439" s="4">
        <v>46110</v>
      </c>
      <c r="C439" t="s">
        <v>831</v>
      </c>
      <c r="D439" t="s">
        <v>832</v>
      </c>
      <c r="E439" t="s">
        <v>833</v>
      </c>
      <c r="F439" t="s">
        <v>834</v>
      </c>
      <c r="I439" t="s">
        <v>1006</v>
      </c>
      <c r="J439" t="s">
        <v>491</v>
      </c>
      <c r="K439" t="s">
        <v>430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  <c r="AM439" s="5"/>
      <c r="AO439" s="5"/>
      <c r="AQ439" s="5"/>
      <c r="AU439" s="5"/>
    </row>
    <row r="440" spans="1:47" x14ac:dyDescent="0.35">
      <c r="A440" s="3" t="str">
        <f t="shared" si="6"/>
        <v>Casey Russell</v>
      </c>
      <c r="B440" s="4">
        <v>46110</v>
      </c>
      <c r="C440" t="s">
        <v>831</v>
      </c>
      <c r="D440" t="s">
        <v>832</v>
      </c>
      <c r="E440" t="s">
        <v>833</v>
      </c>
      <c r="F440" t="s">
        <v>834</v>
      </c>
      <c r="I440" t="s">
        <v>630</v>
      </c>
      <c r="J440" t="s">
        <v>1007</v>
      </c>
      <c r="K440" t="s">
        <v>430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  <c r="AM440" s="5"/>
      <c r="AO440" s="5"/>
      <c r="AQ440" s="5"/>
      <c r="AU440" s="5"/>
    </row>
    <row r="441" spans="1:47" x14ac:dyDescent="0.35">
      <c r="A441" s="3" t="str">
        <f t="shared" si="6"/>
        <v>Seonghyeon Kim</v>
      </c>
      <c r="B441" s="4">
        <v>46110</v>
      </c>
      <c r="C441" t="s">
        <v>831</v>
      </c>
      <c r="D441" t="s">
        <v>832</v>
      </c>
      <c r="E441" t="s">
        <v>833</v>
      </c>
      <c r="F441" t="s">
        <v>834</v>
      </c>
      <c r="I441" t="s">
        <v>806</v>
      </c>
      <c r="J441" t="s">
        <v>1008</v>
      </c>
      <c r="K441" t="s">
        <v>430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  <c r="AM441" s="5"/>
      <c r="AO441" s="5"/>
      <c r="AQ441" s="5"/>
      <c r="AU441" s="5"/>
    </row>
    <row r="442" spans="1:47" x14ac:dyDescent="0.35">
      <c r="A442" s="3" t="str">
        <f t="shared" si="6"/>
        <v>Chandler Blanchet</v>
      </c>
      <c r="B442" s="4">
        <v>46110</v>
      </c>
      <c r="C442" t="s">
        <v>831</v>
      </c>
      <c r="D442" t="s">
        <v>832</v>
      </c>
      <c r="E442" t="s">
        <v>833</v>
      </c>
      <c r="F442" t="s">
        <v>834</v>
      </c>
      <c r="I442" t="s">
        <v>1009</v>
      </c>
      <c r="J442" t="s">
        <v>679</v>
      </c>
      <c r="K442" t="s">
        <v>430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  <c r="AM442" s="5"/>
      <c r="AO442" s="5"/>
      <c r="AQ442" s="5"/>
      <c r="AU442" s="5"/>
    </row>
    <row r="443" spans="1:47" x14ac:dyDescent="0.35">
      <c r="A443" s="3" t="str">
        <f t="shared" si="6"/>
        <v>Taylor Pendrith</v>
      </c>
      <c r="B443" s="4">
        <v>46110</v>
      </c>
      <c r="C443" t="s">
        <v>831</v>
      </c>
      <c r="D443" t="s">
        <v>832</v>
      </c>
      <c r="E443" t="s">
        <v>833</v>
      </c>
      <c r="F443" t="s">
        <v>834</v>
      </c>
      <c r="I443" t="s">
        <v>1010</v>
      </c>
      <c r="J443" t="s">
        <v>568</v>
      </c>
      <c r="K443" t="s">
        <v>430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  <c r="AM443" s="5"/>
      <c r="AO443" s="5"/>
      <c r="AQ443" s="5"/>
      <c r="AU443" s="5"/>
    </row>
    <row r="444" spans="1:47" x14ac:dyDescent="0.35">
      <c r="A444" s="3" t="str">
        <f t="shared" si="6"/>
        <v>Chandler Phillips</v>
      </c>
      <c r="B444" s="4">
        <v>46110</v>
      </c>
      <c r="C444" t="s">
        <v>831</v>
      </c>
      <c r="D444" t="s">
        <v>832</v>
      </c>
      <c r="E444" t="s">
        <v>833</v>
      </c>
      <c r="F444" t="s">
        <v>834</v>
      </c>
      <c r="I444" t="s">
        <v>573</v>
      </c>
      <c r="J444" t="s">
        <v>679</v>
      </c>
      <c r="K444" t="s">
        <v>430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  <c r="AM444" s="5"/>
      <c r="AO444" s="5"/>
      <c r="AQ444" s="5"/>
      <c r="AU444" s="5"/>
    </row>
    <row r="445" spans="1:47" x14ac:dyDescent="0.35">
      <c r="A445" s="3" t="str">
        <f t="shared" si="6"/>
        <v>Lucas Glover</v>
      </c>
      <c r="B445" s="4">
        <v>46110</v>
      </c>
      <c r="C445" t="s">
        <v>831</v>
      </c>
      <c r="D445" t="s">
        <v>832</v>
      </c>
      <c r="E445" t="s">
        <v>833</v>
      </c>
      <c r="F445" t="s">
        <v>834</v>
      </c>
      <c r="I445" t="s">
        <v>1011</v>
      </c>
      <c r="J445" t="s">
        <v>433</v>
      </c>
      <c r="K445" t="s">
        <v>430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  <c r="AM445" s="5"/>
      <c r="AO445" s="5"/>
      <c r="AQ445" s="5"/>
      <c r="AU445" s="5"/>
    </row>
    <row r="446" spans="1:47" x14ac:dyDescent="0.35">
      <c r="A446" s="3" t="str">
        <f t="shared" si="6"/>
        <v>Justin Lower</v>
      </c>
      <c r="B446" s="4">
        <v>46110</v>
      </c>
      <c r="C446" t="s">
        <v>831</v>
      </c>
      <c r="D446" t="s">
        <v>832</v>
      </c>
      <c r="E446" t="s">
        <v>833</v>
      </c>
      <c r="F446" t="s">
        <v>834</v>
      </c>
      <c r="I446" t="s">
        <v>1012</v>
      </c>
      <c r="J446" t="s">
        <v>530</v>
      </c>
      <c r="K446" t="s">
        <v>430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  <c r="AM446" s="5"/>
      <c r="AO446" s="5"/>
      <c r="AQ446" s="5"/>
      <c r="AU446" s="5"/>
    </row>
    <row r="447" spans="1:47" x14ac:dyDescent="0.35">
      <c r="A447" s="3" t="str">
        <f t="shared" si="6"/>
        <v>Pierceson Coody</v>
      </c>
      <c r="B447" s="4">
        <v>46110</v>
      </c>
      <c r="C447" t="s">
        <v>831</v>
      </c>
      <c r="D447" t="s">
        <v>832</v>
      </c>
      <c r="E447" t="s">
        <v>833</v>
      </c>
      <c r="F447" t="s">
        <v>834</v>
      </c>
      <c r="I447" t="s">
        <v>1013</v>
      </c>
      <c r="J447" t="s">
        <v>1014</v>
      </c>
      <c r="K447" t="s">
        <v>829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  <c r="AM447" s="5"/>
      <c r="AO447" s="5"/>
      <c r="AQ447" s="5"/>
      <c r="AU447" s="5"/>
    </row>
    <row r="448" spans="1:47" x14ac:dyDescent="0.35">
      <c r="A448" s="3" t="str">
        <f t="shared" si="6"/>
        <v>Alex Fitzpatrick</v>
      </c>
      <c r="B448" s="4">
        <v>46110</v>
      </c>
      <c r="C448" t="s">
        <v>1015</v>
      </c>
      <c r="D448" t="s">
        <v>1016</v>
      </c>
      <c r="E448" t="s">
        <v>1017</v>
      </c>
      <c r="F448" t="s">
        <v>1018</v>
      </c>
      <c r="G448" t="s">
        <v>1019</v>
      </c>
      <c r="I448" t="s">
        <v>1020</v>
      </c>
      <c r="J448" t="s">
        <v>584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Eugenio Chacarra</v>
      </c>
      <c r="B449" s="4">
        <v>46110</v>
      </c>
      <c r="C449" t="s">
        <v>1015</v>
      </c>
      <c r="D449" t="s">
        <v>1016</v>
      </c>
      <c r="E449" t="s">
        <v>1017</v>
      </c>
      <c r="F449" t="s">
        <v>1018</v>
      </c>
      <c r="G449" t="s">
        <v>1019</v>
      </c>
      <c r="I449" t="s">
        <v>1021</v>
      </c>
      <c r="J449" t="s">
        <v>1022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1015</v>
      </c>
      <c r="D450" t="s">
        <v>1016</v>
      </c>
      <c r="E450" t="s">
        <v>1017</v>
      </c>
      <c r="F450" t="s">
        <v>1018</v>
      </c>
      <c r="G450" t="s">
        <v>1019</v>
      </c>
      <c r="I450" t="s">
        <v>1023</v>
      </c>
      <c r="J450" t="s">
        <v>1024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M.J. Daffue</v>
      </c>
      <c r="B451" s="4">
        <v>46110</v>
      </c>
      <c r="C451" t="s">
        <v>1015</v>
      </c>
      <c r="D451" t="s">
        <v>1016</v>
      </c>
      <c r="E451" t="s">
        <v>1017</v>
      </c>
      <c r="F451" t="s">
        <v>1018</v>
      </c>
      <c r="G451" t="s">
        <v>1019</v>
      </c>
      <c r="I451" t="s">
        <v>1025</v>
      </c>
      <c r="J451" t="s">
        <v>1026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Andy Sullivan</v>
      </c>
      <c r="B452" s="4">
        <v>46110</v>
      </c>
      <c r="C452" t="s">
        <v>1015</v>
      </c>
      <c r="D452" t="s">
        <v>1016</v>
      </c>
      <c r="E452" t="s">
        <v>1017</v>
      </c>
      <c r="F452" t="s">
        <v>1018</v>
      </c>
      <c r="G452" t="s">
        <v>1019</v>
      </c>
      <c r="I452" t="s">
        <v>738</v>
      </c>
      <c r="J452" t="s">
        <v>1027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Ewen Ferguson</v>
      </c>
      <c r="B453" s="4">
        <v>46110</v>
      </c>
      <c r="C453" t="s">
        <v>1015</v>
      </c>
      <c r="D453" t="s">
        <v>1016</v>
      </c>
      <c r="E453" t="s">
        <v>1017</v>
      </c>
      <c r="F453" t="s">
        <v>1018</v>
      </c>
      <c r="G453" t="s">
        <v>1019</v>
      </c>
      <c r="I453" t="s">
        <v>1028</v>
      </c>
      <c r="J453" t="s">
        <v>1029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  <c r="AM453" s="5"/>
      <c r="AO453" s="5"/>
      <c r="AU453" s="5"/>
    </row>
    <row r="454" spans="1:47" x14ac:dyDescent="0.35">
      <c r="A454" s="3" t="str">
        <f t="shared" si="7"/>
        <v>Calum Hill</v>
      </c>
      <c r="B454" s="4">
        <v>46110</v>
      </c>
      <c r="C454" t="s">
        <v>1015</v>
      </c>
      <c r="D454" t="s">
        <v>1016</v>
      </c>
      <c r="E454" t="s">
        <v>1017</v>
      </c>
      <c r="F454" t="s">
        <v>1018</v>
      </c>
      <c r="G454" t="s">
        <v>1019</v>
      </c>
      <c r="I454" t="s">
        <v>1030</v>
      </c>
      <c r="J454" t="s">
        <v>1031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  <c r="AM454" s="5"/>
      <c r="AO454" s="5"/>
      <c r="AU454" s="5"/>
    </row>
    <row r="455" spans="1:47" x14ac:dyDescent="0.35">
      <c r="A455" s="3" t="str">
        <f t="shared" si="7"/>
        <v>Francesco Molinari</v>
      </c>
      <c r="B455" s="4">
        <v>46110</v>
      </c>
      <c r="C455" t="s">
        <v>1015</v>
      </c>
      <c r="D455" t="s">
        <v>1016</v>
      </c>
      <c r="E455" t="s">
        <v>1017</v>
      </c>
      <c r="F455" t="s">
        <v>1018</v>
      </c>
      <c r="G455" t="s">
        <v>1019</v>
      </c>
      <c r="I455" t="s">
        <v>1032</v>
      </c>
      <c r="J455" t="s">
        <v>1033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  <c r="AM455" s="5"/>
      <c r="AO455" s="5"/>
      <c r="AU455" s="5"/>
    </row>
    <row r="456" spans="1:47" x14ac:dyDescent="0.35">
      <c r="A456" s="3" t="str">
        <f t="shared" si="7"/>
        <v>David Law</v>
      </c>
      <c r="B456" s="4">
        <v>46110</v>
      </c>
      <c r="C456" t="s">
        <v>1015</v>
      </c>
      <c r="D456" t="s">
        <v>1016</v>
      </c>
      <c r="E456" t="s">
        <v>1017</v>
      </c>
      <c r="F456" t="s">
        <v>1018</v>
      </c>
      <c r="G456" t="s">
        <v>1019</v>
      </c>
      <c r="I456" t="s">
        <v>1034</v>
      </c>
      <c r="J456" t="s">
        <v>491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Matteo Manassero</v>
      </c>
      <c r="B457" s="4">
        <v>46110</v>
      </c>
      <c r="C457" t="s">
        <v>1015</v>
      </c>
      <c r="D457" t="s">
        <v>1016</v>
      </c>
      <c r="E457" t="s">
        <v>1017</v>
      </c>
      <c r="F457" t="s">
        <v>1018</v>
      </c>
      <c r="G457" t="s">
        <v>1019</v>
      </c>
      <c r="I457" t="s">
        <v>1035</v>
      </c>
      <c r="J457" t="s">
        <v>1036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Angel Ayora</v>
      </c>
      <c r="B458" s="4">
        <v>46110</v>
      </c>
      <c r="C458" t="s">
        <v>1015</v>
      </c>
      <c r="D458" t="s">
        <v>1016</v>
      </c>
      <c r="E458" t="s">
        <v>1017</v>
      </c>
      <c r="F458" t="s">
        <v>1018</v>
      </c>
      <c r="G458" t="s">
        <v>1019</v>
      </c>
      <c r="I458" t="s">
        <v>1037</v>
      </c>
      <c r="J458" t="s">
        <v>1038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Euan Walker</v>
      </c>
      <c r="B459" s="4">
        <v>46110</v>
      </c>
      <c r="C459" t="s">
        <v>1015</v>
      </c>
      <c r="D459" t="s">
        <v>1016</v>
      </c>
      <c r="E459" t="s">
        <v>1017</v>
      </c>
      <c r="F459" t="s">
        <v>1018</v>
      </c>
      <c r="G459" t="s">
        <v>1019</v>
      </c>
      <c r="I459" t="s">
        <v>928</v>
      </c>
      <c r="J459" t="s">
        <v>1039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Casey Jarvis</v>
      </c>
      <c r="B460" s="4">
        <v>46110</v>
      </c>
      <c r="C460" t="s">
        <v>1015</v>
      </c>
      <c r="D460" t="s">
        <v>1016</v>
      </c>
      <c r="E460" t="s">
        <v>1017</v>
      </c>
      <c r="F460" t="s">
        <v>1018</v>
      </c>
      <c r="G460" t="s">
        <v>1019</v>
      </c>
      <c r="I460" t="s">
        <v>1040</v>
      </c>
      <c r="J460" t="s">
        <v>1007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Oliver Lindell</v>
      </c>
      <c r="B461" s="4">
        <v>46110</v>
      </c>
      <c r="C461" t="s">
        <v>1015</v>
      </c>
      <c r="D461" t="s">
        <v>1016</v>
      </c>
      <c r="E461" t="s">
        <v>1017</v>
      </c>
      <c r="F461" t="s">
        <v>1018</v>
      </c>
      <c r="G461" t="s">
        <v>1019</v>
      </c>
      <c r="I461" t="s">
        <v>1041</v>
      </c>
      <c r="J461" t="s">
        <v>1042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Quim Vidal</v>
      </c>
      <c r="B462" s="4">
        <v>46110</v>
      </c>
      <c r="C462" t="s">
        <v>1015</v>
      </c>
      <c r="D462" t="s">
        <v>1016</v>
      </c>
      <c r="E462" t="s">
        <v>1017</v>
      </c>
      <c r="F462" t="s">
        <v>1018</v>
      </c>
      <c r="G462" t="s">
        <v>1019</v>
      </c>
      <c r="I462" t="s">
        <v>1043</v>
      </c>
      <c r="J462" t="s">
        <v>1044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Jacob Skov Olesen</v>
      </c>
      <c r="B463" s="4">
        <v>46110</v>
      </c>
      <c r="C463" t="s">
        <v>1015</v>
      </c>
      <c r="D463" t="s">
        <v>1016</v>
      </c>
      <c r="E463" t="s">
        <v>1017</v>
      </c>
      <c r="F463" t="s">
        <v>1018</v>
      </c>
      <c r="G463" t="s">
        <v>1019</v>
      </c>
      <c r="I463" t="s">
        <v>860</v>
      </c>
      <c r="J463" t="s">
        <v>1045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Nick Voke</v>
      </c>
      <c r="B464" s="4">
        <v>46110</v>
      </c>
      <c r="C464" t="s">
        <v>1015</v>
      </c>
      <c r="D464" t="s">
        <v>1016</v>
      </c>
      <c r="E464" t="s">
        <v>1017</v>
      </c>
      <c r="F464" t="s">
        <v>1018</v>
      </c>
      <c r="G464" t="s">
        <v>1019</v>
      </c>
      <c r="I464" t="s">
        <v>1046</v>
      </c>
      <c r="J464" t="s">
        <v>723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Hugo Townsend</v>
      </c>
      <c r="B465" s="4">
        <v>46110</v>
      </c>
      <c r="C465" t="s">
        <v>1015</v>
      </c>
      <c r="D465" t="s">
        <v>1016</v>
      </c>
      <c r="E465" t="s">
        <v>1017</v>
      </c>
      <c r="F465" t="s">
        <v>1018</v>
      </c>
      <c r="G465" t="s">
        <v>1019</v>
      </c>
      <c r="I465" t="s">
        <v>446</v>
      </c>
      <c r="J465" t="s">
        <v>1047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Darius Van Driel</v>
      </c>
      <c r="B466" s="4">
        <v>46110</v>
      </c>
      <c r="C466" t="s">
        <v>1015</v>
      </c>
      <c r="D466" t="s">
        <v>1016</v>
      </c>
      <c r="E466" t="s">
        <v>1017</v>
      </c>
      <c r="F466" t="s">
        <v>1018</v>
      </c>
      <c r="G466" t="s">
        <v>1019</v>
      </c>
      <c r="I466" t="s">
        <v>1048</v>
      </c>
      <c r="J466" t="s">
        <v>1049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Jorge Campillo</v>
      </c>
      <c r="B467" s="4">
        <v>46110</v>
      </c>
      <c r="C467" t="s">
        <v>1015</v>
      </c>
      <c r="D467" t="s">
        <v>1016</v>
      </c>
      <c r="E467" t="s">
        <v>1017</v>
      </c>
      <c r="F467" t="s">
        <v>1018</v>
      </c>
      <c r="G467" t="s">
        <v>1019</v>
      </c>
      <c r="I467" t="s">
        <v>1050</v>
      </c>
      <c r="J467" t="s">
        <v>635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Martin Couvra</v>
      </c>
      <c r="B468" s="4">
        <v>46110</v>
      </c>
      <c r="C468" t="s">
        <v>1015</v>
      </c>
      <c r="D468" t="s">
        <v>1016</v>
      </c>
      <c r="E468" t="s">
        <v>1017</v>
      </c>
      <c r="F468" t="s">
        <v>1018</v>
      </c>
      <c r="G468" t="s">
        <v>1019</v>
      </c>
      <c r="I468" t="s">
        <v>1051</v>
      </c>
      <c r="J468" t="s">
        <v>416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Dylan Frittelli</v>
      </c>
      <c r="B469" s="4">
        <v>46110</v>
      </c>
      <c r="C469" t="s">
        <v>1015</v>
      </c>
      <c r="D469" t="s">
        <v>1016</v>
      </c>
      <c r="E469" t="s">
        <v>1017</v>
      </c>
      <c r="F469" t="s">
        <v>1018</v>
      </c>
      <c r="G469" t="s">
        <v>1019</v>
      </c>
      <c r="I469" t="s">
        <v>1052</v>
      </c>
      <c r="J469" t="s">
        <v>387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Freddy Schott</v>
      </c>
      <c r="B470" s="4">
        <v>46110</v>
      </c>
      <c r="C470" t="s">
        <v>1015</v>
      </c>
      <c r="D470" t="s">
        <v>1016</v>
      </c>
      <c r="E470" t="s">
        <v>1017</v>
      </c>
      <c r="F470" t="s">
        <v>1018</v>
      </c>
      <c r="G470" t="s">
        <v>1019</v>
      </c>
      <c r="I470" t="s">
        <v>1053</v>
      </c>
      <c r="J470" t="s">
        <v>1054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Julien Guerrier</v>
      </c>
      <c r="B471" s="4">
        <v>46110</v>
      </c>
      <c r="C471" t="s">
        <v>1015</v>
      </c>
      <c r="D471" t="s">
        <v>1016</v>
      </c>
      <c r="E471" t="s">
        <v>1017</v>
      </c>
      <c r="F471" t="s">
        <v>1018</v>
      </c>
      <c r="G471" t="s">
        <v>1019</v>
      </c>
      <c r="I471" t="s">
        <v>1055</v>
      </c>
      <c r="J471" t="s">
        <v>1056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Kota Kaneko</v>
      </c>
      <c r="B472" s="4">
        <v>46110</v>
      </c>
      <c r="C472" t="s">
        <v>1015</v>
      </c>
      <c r="D472" t="s">
        <v>1016</v>
      </c>
      <c r="E472" t="s">
        <v>1017</v>
      </c>
      <c r="F472" t="s">
        <v>1018</v>
      </c>
      <c r="G472" t="s">
        <v>1019</v>
      </c>
      <c r="I472" t="s">
        <v>1057</v>
      </c>
      <c r="J472" t="s">
        <v>1058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Junghwan Lee</v>
      </c>
      <c r="B473" s="4">
        <v>46110</v>
      </c>
      <c r="C473" t="s">
        <v>1015</v>
      </c>
      <c r="D473" t="s">
        <v>1016</v>
      </c>
      <c r="E473" t="s">
        <v>1017</v>
      </c>
      <c r="F473" t="s">
        <v>1018</v>
      </c>
      <c r="G473" t="s">
        <v>1019</v>
      </c>
      <c r="I473" t="s">
        <v>452</v>
      </c>
      <c r="J473" t="s">
        <v>1059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46110</v>
      </c>
      <c r="C474" t="s">
        <v>1015</v>
      </c>
      <c r="D474" t="s">
        <v>1016</v>
      </c>
      <c r="E474" t="s">
        <v>1017</v>
      </c>
      <c r="F474" t="s">
        <v>1018</v>
      </c>
      <c r="G474" t="s">
        <v>1019</v>
      </c>
      <c r="I474" t="s">
        <v>1060</v>
      </c>
      <c r="J474" t="s">
        <v>369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Ryan Peake</v>
      </c>
      <c r="B475" s="4">
        <v>46110</v>
      </c>
      <c r="C475" t="s">
        <v>1015</v>
      </c>
      <c r="D475" t="s">
        <v>1016</v>
      </c>
      <c r="E475" t="s">
        <v>1017</v>
      </c>
      <c r="F475" t="s">
        <v>1018</v>
      </c>
      <c r="G475" t="s">
        <v>1019</v>
      </c>
      <c r="I475" t="s">
        <v>1061</v>
      </c>
      <c r="J475" t="s">
        <v>700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Matthew Jordan</v>
      </c>
      <c r="B476" s="4">
        <v>46110</v>
      </c>
      <c r="C476" t="s">
        <v>1015</v>
      </c>
      <c r="D476" t="s">
        <v>1016</v>
      </c>
      <c r="E476" t="s">
        <v>1017</v>
      </c>
      <c r="F476" t="s">
        <v>1018</v>
      </c>
      <c r="G476" t="s">
        <v>1019</v>
      </c>
      <c r="I476" t="s">
        <v>903</v>
      </c>
      <c r="J476" t="s">
        <v>366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Connor Mckinney</v>
      </c>
      <c r="B477" s="4">
        <v>46110</v>
      </c>
      <c r="C477" t="s">
        <v>1015</v>
      </c>
      <c r="D477" t="s">
        <v>1016</v>
      </c>
      <c r="E477" t="s">
        <v>1017</v>
      </c>
      <c r="F477" t="s">
        <v>1018</v>
      </c>
      <c r="G477" t="s">
        <v>1019</v>
      </c>
      <c r="I477" t="s">
        <v>1062</v>
      </c>
      <c r="J477" t="s">
        <v>408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Felix Mory</v>
      </c>
      <c r="B478" s="4">
        <v>46110</v>
      </c>
      <c r="C478" t="s">
        <v>1015</v>
      </c>
      <c r="D478" t="s">
        <v>1016</v>
      </c>
      <c r="E478" t="s">
        <v>1017</v>
      </c>
      <c r="F478" t="s">
        <v>1018</v>
      </c>
      <c r="G478" t="s">
        <v>1019</v>
      </c>
      <c r="I478" t="s">
        <v>1063</v>
      </c>
      <c r="J478" t="s">
        <v>1064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Yurav Premlall</v>
      </c>
      <c r="B479" s="4">
        <v>46110</v>
      </c>
      <c r="C479" t="s">
        <v>1015</v>
      </c>
      <c r="D479" t="s">
        <v>1016</v>
      </c>
      <c r="E479" t="s">
        <v>1017</v>
      </c>
      <c r="F479" t="s">
        <v>1018</v>
      </c>
      <c r="G479" t="s">
        <v>1019</v>
      </c>
      <c r="I479" t="s">
        <v>1065</v>
      </c>
      <c r="J479" t="s">
        <v>1066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Daniel Young</v>
      </c>
      <c r="B480" s="4">
        <v>46110</v>
      </c>
      <c r="C480" t="s">
        <v>1015</v>
      </c>
      <c r="D480" t="s">
        <v>1016</v>
      </c>
      <c r="E480" t="s">
        <v>1017</v>
      </c>
      <c r="F480" t="s">
        <v>1018</v>
      </c>
      <c r="G480" t="s">
        <v>1019</v>
      </c>
      <c r="I480" t="s">
        <v>609</v>
      </c>
      <c r="J480" t="s">
        <v>333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Matthew Baldwin</v>
      </c>
      <c r="B481" s="4">
        <v>46110</v>
      </c>
      <c r="C481" t="s">
        <v>1015</v>
      </c>
      <c r="D481" t="s">
        <v>1016</v>
      </c>
      <c r="E481" t="s">
        <v>1017</v>
      </c>
      <c r="F481" t="s">
        <v>1018</v>
      </c>
      <c r="G481" t="s">
        <v>1019</v>
      </c>
      <c r="I481" t="s">
        <v>1067</v>
      </c>
      <c r="J481" t="s">
        <v>366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Joe Dean</v>
      </c>
      <c r="B482" s="4">
        <v>46110</v>
      </c>
      <c r="C482" t="s">
        <v>1015</v>
      </c>
      <c r="D482" t="s">
        <v>1016</v>
      </c>
      <c r="E482" t="s">
        <v>1017</v>
      </c>
      <c r="F482" t="s">
        <v>1018</v>
      </c>
      <c r="G482" t="s">
        <v>1019</v>
      </c>
      <c r="I482" t="s">
        <v>1068</v>
      </c>
      <c r="J482" t="s">
        <v>515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Nacho Elvira</v>
      </c>
      <c r="B483" s="4">
        <v>46110</v>
      </c>
      <c r="C483" t="s">
        <v>1015</v>
      </c>
      <c r="D483" t="s">
        <v>1016</v>
      </c>
      <c r="E483" t="s">
        <v>1017</v>
      </c>
      <c r="F483" t="s">
        <v>1018</v>
      </c>
      <c r="G483" t="s">
        <v>1019</v>
      </c>
      <c r="I483" t="s">
        <v>1069</v>
      </c>
      <c r="J483" t="s">
        <v>1070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Jordan Gumberg</v>
      </c>
      <c r="B484" s="4">
        <v>46110</v>
      </c>
      <c r="C484" t="s">
        <v>1015</v>
      </c>
      <c r="D484" t="s">
        <v>1016</v>
      </c>
      <c r="E484" t="s">
        <v>1017</v>
      </c>
      <c r="F484" t="s">
        <v>1018</v>
      </c>
      <c r="G484" t="s">
        <v>1019</v>
      </c>
      <c r="I484" t="s">
        <v>1071</v>
      </c>
      <c r="J484" t="s">
        <v>903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Jack Senior</v>
      </c>
      <c r="B485" s="4">
        <v>46110</v>
      </c>
      <c r="C485" t="s">
        <v>1015</v>
      </c>
      <c r="D485" t="s">
        <v>1016</v>
      </c>
      <c r="E485" t="s">
        <v>1017</v>
      </c>
      <c r="F485" t="s">
        <v>1018</v>
      </c>
      <c r="G485" t="s">
        <v>1019</v>
      </c>
      <c r="I485" t="s">
        <v>1072</v>
      </c>
      <c r="J485" t="s">
        <v>351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Steinlechner</v>
      </c>
      <c r="B486" s="4">
        <v>46110</v>
      </c>
      <c r="C486" t="s">
        <v>1015</v>
      </c>
      <c r="D486" t="s">
        <v>1016</v>
      </c>
      <c r="E486" t="s">
        <v>1017</v>
      </c>
      <c r="F486" t="s">
        <v>1018</v>
      </c>
      <c r="G486" t="s">
        <v>1019</v>
      </c>
      <c r="I486" t="s">
        <v>1073</v>
      </c>
      <c r="J486" t="s">
        <v>1074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Thriston Lawrence</v>
      </c>
      <c r="B487" s="4">
        <v>46110</v>
      </c>
      <c r="C487" t="s">
        <v>1015</v>
      </c>
      <c r="D487" t="s">
        <v>1016</v>
      </c>
      <c r="E487" t="s">
        <v>1017</v>
      </c>
      <c r="F487" t="s">
        <v>1018</v>
      </c>
      <c r="G487" t="s">
        <v>1019</v>
      </c>
      <c r="I487" t="s">
        <v>1075</v>
      </c>
      <c r="J487" t="s">
        <v>1076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Frederic Lacroix</v>
      </c>
      <c r="B488" s="4">
        <v>46110</v>
      </c>
      <c r="C488" t="s">
        <v>1015</v>
      </c>
      <c r="D488" t="s">
        <v>1016</v>
      </c>
      <c r="E488" t="s">
        <v>1017</v>
      </c>
      <c r="F488" t="s">
        <v>1018</v>
      </c>
      <c r="G488" t="s">
        <v>1019</v>
      </c>
      <c r="I488" t="s">
        <v>1077</v>
      </c>
      <c r="J488" t="s">
        <v>1078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Anthony Quayle</v>
      </c>
      <c r="B489" s="4">
        <v>46110</v>
      </c>
      <c r="C489" t="s">
        <v>1015</v>
      </c>
      <c r="D489" t="s">
        <v>1016</v>
      </c>
      <c r="E489" t="s">
        <v>1017</v>
      </c>
      <c r="F489" t="s">
        <v>1018</v>
      </c>
      <c r="G489" t="s">
        <v>1019</v>
      </c>
      <c r="I489" t="s">
        <v>1079</v>
      </c>
      <c r="J489" t="s">
        <v>817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Cameron Adam</v>
      </c>
      <c r="B490" s="4">
        <v>46110</v>
      </c>
      <c r="C490" t="s">
        <v>1015</v>
      </c>
      <c r="D490" t="s">
        <v>1016</v>
      </c>
      <c r="E490" t="s">
        <v>1017</v>
      </c>
      <c r="F490" t="s">
        <v>1018</v>
      </c>
      <c r="G490" t="s">
        <v>1019</v>
      </c>
      <c r="I490" t="s">
        <v>429</v>
      </c>
      <c r="J490" t="s">
        <v>331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Kiradech Aphibarnrat</v>
      </c>
      <c r="B491" s="4">
        <v>46110</v>
      </c>
      <c r="C491" t="s">
        <v>1015</v>
      </c>
      <c r="D491" t="s">
        <v>1016</v>
      </c>
      <c r="E491" t="s">
        <v>1017</v>
      </c>
      <c r="F491" t="s">
        <v>1018</v>
      </c>
      <c r="G491" t="s">
        <v>1019</v>
      </c>
      <c r="I491" t="s">
        <v>1080</v>
      </c>
      <c r="J491" t="s">
        <v>1081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Om Prakash Chouhan</v>
      </c>
      <c r="B492" s="4">
        <v>46110</v>
      </c>
      <c r="C492" t="s">
        <v>1015</v>
      </c>
      <c r="D492" t="s">
        <v>1016</v>
      </c>
      <c r="E492" t="s">
        <v>1017</v>
      </c>
      <c r="F492" t="s">
        <v>1018</v>
      </c>
      <c r="G492" t="s">
        <v>1019</v>
      </c>
      <c r="I492" t="s">
        <v>1082</v>
      </c>
      <c r="J492" t="s">
        <v>1083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Manuel Elvira</v>
      </c>
      <c r="B493" s="4">
        <v>46110</v>
      </c>
      <c r="C493" t="s">
        <v>1015</v>
      </c>
      <c r="D493" t="s">
        <v>1016</v>
      </c>
      <c r="E493" t="s">
        <v>1017</v>
      </c>
      <c r="F493" t="s">
        <v>1018</v>
      </c>
      <c r="G493" t="s">
        <v>1019</v>
      </c>
      <c r="I493" t="s">
        <v>1069</v>
      </c>
      <c r="J493" t="s">
        <v>1084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Sebastian Garcia</v>
      </c>
      <c r="B494" s="4">
        <v>46110</v>
      </c>
      <c r="C494" t="s">
        <v>1015</v>
      </c>
      <c r="D494" t="s">
        <v>1016</v>
      </c>
      <c r="E494" t="s">
        <v>1017</v>
      </c>
      <c r="F494" t="s">
        <v>1018</v>
      </c>
      <c r="G494" t="s">
        <v>1019</v>
      </c>
      <c r="I494" t="s">
        <v>1085</v>
      </c>
      <c r="J494" t="s">
        <v>727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Michael Hollick</v>
      </c>
      <c r="B495" s="4">
        <v>46110</v>
      </c>
      <c r="C495" t="s">
        <v>1015</v>
      </c>
      <c r="D495" t="s">
        <v>1016</v>
      </c>
      <c r="E495" t="s">
        <v>1017</v>
      </c>
      <c r="F495" t="s">
        <v>1018</v>
      </c>
      <c r="G495" t="s">
        <v>1019</v>
      </c>
      <c r="I495" t="s">
        <v>1086</v>
      </c>
      <c r="J495" t="s">
        <v>525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S. Manoj</v>
      </c>
      <c r="B496" s="4">
        <v>46110</v>
      </c>
      <c r="C496" t="s">
        <v>1015</v>
      </c>
      <c r="D496" t="s">
        <v>1016</v>
      </c>
      <c r="E496" t="s">
        <v>1017</v>
      </c>
      <c r="F496" t="s">
        <v>1018</v>
      </c>
      <c r="G496" t="s">
        <v>1019</v>
      </c>
      <c r="I496" t="s">
        <v>1087</v>
      </c>
      <c r="J496" t="s">
        <v>1088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Jens Dantorp</v>
      </c>
      <c r="B497" s="4">
        <v>46110</v>
      </c>
      <c r="C497" t="s">
        <v>1015</v>
      </c>
      <c r="D497" t="s">
        <v>1016</v>
      </c>
      <c r="E497" t="s">
        <v>1017</v>
      </c>
      <c r="F497" t="s">
        <v>1018</v>
      </c>
      <c r="G497" t="s">
        <v>1019</v>
      </c>
      <c r="I497" t="s">
        <v>1089</v>
      </c>
      <c r="J497" t="s">
        <v>1090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Marcus Kinhult</v>
      </c>
      <c r="B498" s="4">
        <v>46110</v>
      </c>
      <c r="C498" t="s">
        <v>1015</v>
      </c>
      <c r="D498" t="s">
        <v>1016</v>
      </c>
      <c r="E498" t="s">
        <v>1017</v>
      </c>
      <c r="F498" t="s">
        <v>1018</v>
      </c>
      <c r="G498" t="s">
        <v>1019</v>
      </c>
      <c r="I498" t="s">
        <v>1091</v>
      </c>
      <c r="J498" t="s">
        <v>1092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Kazuma Kobori</v>
      </c>
      <c r="B499" s="4">
        <v>46110</v>
      </c>
      <c r="C499" t="s">
        <v>1015</v>
      </c>
      <c r="D499" t="s">
        <v>1016</v>
      </c>
      <c r="E499" t="s">
        <v>1017</v>
      </c>
      <c r="F499" t="s">
        <v>1018</v>
      </c>
      <c r="G499" t="s">
        <v>1019</v>
      </c>
      <c r="I499" t="s">
        <v>1093</v>
      </c>
      <c r="J499" t="s">
        <v>1094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Tom Vaillant</v>
      </c>
      <c r="B500" s="4">
        <v>46110</v>
      </c>
      <c r="C500" t="s">
        <v>1015</v>
      </c>
      <c r="D500" t="s">
        <v>1016</v>
      </c>
      <c r="E500" t="s">
        <v>1017</v>
      </c>
      <c r="F500" t="s">
        <v>1018</v>
      </c>
      <c r="G500" t="s">
        <v>1019</v>
      </c>
      <c r="I500" t="s">
        <v>1095</v>
      </c>
      <c r="J500" t="s">
        <v>459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Gregorio De Leo</v>
      </c>
      <c r="B501" s="4">
        <v>46110</v>
      </c>
      <c r="C501" t="s">
        <v>1015</v>
      </c>
      <c r="D501" t="s">
        <v>1016</v>
      </c>
      <c r="E501" t="s">
        <v>1017</v>
      </c>
      <c r="F501" t="s">
        <v>1018</v>
      </c>
      <c r="G501" t="s">
        <v>1019</v>
      </c>
      <c r="I501" t="s">
        <v>1096</v>
      </c>
      <c r="J501" t="s">
        <v>1097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Grant Forrest</v>
      </c>
      <c r="B502" s="4">
        <v>46110</v>
      </c>
      <c r="C502" t="s">
        <v>1015</v>
      </c>
      <c r="D502" t="s">
        <v>1016</v>
      </c>
      <c r="E502" t="s">
        <v>1017</v>
      </c>
      <c r="F502" t="s">
        <v>1018</v>
      </c>
      <c r="G502" t="s">
        <v>1019</v>
      </c>
      <c r="I502" t="s">
        <v>1098</v>
      </c>
      <c r="J502" t="s">
        <v>1099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Niklas Norgaard Moller</v>
      </c>
      <c r="B503" s="4">
        <v>46110</v>
      </c>
      <c r="C503" t="s">
        <v>1015</v>
      </c>
      <c r="D503" t="s">
        <v>1016</v>
      </c>
      <c r="E503" t="s">
        <v>1017</v>
      </c>
      <c r="F503" t="s">
        <v>1018</v>
      </c>
      <c r="G503" t="s">
        <v>1019</v>
      </c>
      <c r="I503" t="s">
        <v>1100</v>
      </c>
      <c r="J503" t="s">
        <v>1101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Davis Bryant</v>
      </c>
      <c r="B504" s="4">
        <v>46110</v>
      </c>
      <c r="C504" t="s">
        <v>1015</v>
      </c>
      <c r="D504" t="s">
        <v>1016</v>
      </c>
      <c r="E504" t="s">
        <v>1017</v>
      </c>
      <c r="F504" t="s">
        <v>1018</v>
      </c>
      <c r="G504" t="s">
        <v>1019</v>
      </c>
      <c r="I504" t="s">
        <v>1102</v>
      </c>
      <c r="J504" t="s">
        <v>603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Brandon Robinson Thompson</v>
      </c>
      <c r="B505" s="4">
        <v>46110</v>
      </c>
      <c r="C505" t="s">
        <v>1015</v>
      </c>
      <c r="D505" t="s">
        <v>1016</v>
      </c>
      <c r="E505" t="s">
        <v>1017</v>
      </c>
      <c r="F505" t="s">
        <v>1018</v>
      </c>
      <c r="G505" t="s">
        <v>1019</v>
      </c>
      <c r="I505" t="s">
        <v>1103</v>
      </c>
      <c r="J505" t="s">
        <v>720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Dan Bradbury</v>
      </c>
      <c r="B506" s="4">
        <v>46110</v>
      </c>
      <c r="C506" t="s">
        <v>1015</v>
      </c>
      <c r="D506" t="s">
        <v>1016</v>
      </c>
      <c r="E506" t="s">
        <v>1017</v>
      </c>
      <c r="F506" t="s">
        <v>1018</v>
      </c>
      <c r="G506" t="s">
        <v>1019</v>
      </c>
      <c r="I506" t="s">
        <v>1104</v>
      </c>
      <c r="J506" t="s">
        <v>1105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Sebastian Soderberg</v>
      </c>
      <c r="B507" s="4">
        <v>46110</v>
      </c>
      <c r="C507" t="s">
        <v>1015</v>
      </c>
      <c r="D507" t="s">
        <v>1016</v>
      </c>
      <c r="E507" t="s">
        <v>1017</v>
      </c>
      <c r="F507" t="s">
        <v>1018</v>
      </c>
      <c r="G507" t="s">
        <v>1019</v>
      </c>
      <c r="I507" t="s">
        <v>1106</v>
      </c>
      <c r="J507" t="s">
        <v>727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Adam Blomme</v>
      </c>
      <c r="B508" s="4">
        <v>46110</v>
      </c>
      <c r="C508" t="s">
        <v>1015</v>
      </c>
      <c r="D508" t="s">
        <v>1016</v>
      </c>
      <c r="E508" t="s">
        <v>1017</v>
      </c>
      <c r="F508" t="s">
        <v>1018</v>
      </c>
      <c r="G508" t="s">
        <v>1019</v>
      </c>
      <c r="I508" t="s">
        <v>1107</v>
      </c>
      <c r="J508" t="s">
        <v>429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Ivan Cantero</v>
      </c>
      <c r="B509" s="4">
        <v>46110</v>
      </c>
      <c r="C509" t="s">
        <v>1015</v>
      </c>
      <c r="D509" t="s">
        <v>1016</v>
      </c>
      <c r="E509" t="s">
        <v>1017</v>
      </c>
      <c r="F509" t="s">
        <v>1018</v>
      </c>
      <c r="G509" t="s">
        <v>1019</v>
      </c>
      <c r="I509" t="s">
        <v>1108</v>
      </c>
      <c r="J509" t="s">
        <v>1109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Adrian Otaegui</v>
      </c>
      <c r="B510" s="4">
        <v>46110</v>
      </c>
      <c r="C510" t="s">
        <v>1015</v>
      </c>
      <c r="D510" t="s">
        <v>1016</v>
      </c>
      <c r="E510" t="s">
        <v>1017</v>
      </c>
      <c r="F510" t="s">
        <v>1018</v>
      </c>
      <c r="G510" t="s">
        <v>1019</v>
      </c>
      <c r="I510" t="s">
        <v>1110</v>
      </c>
      <c r="J510" t="s">
        <v>1111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Kshitij Naveed Kaul</v>
      </c>
      <c r="B511" s="4">
        <v>46110</v>
      </c>
      <c r="C511" t="s">
        <v>1015</v>
      </c>
      <c r="D511" t="s">
        <v>1016</v>
      </c>
      <c r="E511" t="s">
        <v>1017</v>
      </c>
      <c r="F511" t="s">
        <v>1018</v>
      </c>
      <c r="G511" t="s">
        <v>1019</v>
      </c>
      <c r="I511" t="s">
        <v>1112</v>
      </c>
      <c r="J511" t="s">
        <v>1113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Stefano Mazzoli</v>
      </c>
      <c r="B512" s="4">
        <v>46110</v>
      </c>
      <c r="C512" t="s">
        <v>1015</v>
      </c>
      <c r="D512" t="s">
        <v>1016</v>
      </c>
      <c r="E512" t="s">
        <v>1017</v>
      </c>
      <c r="F512" t="s">
        <v>1018</v>
      </c>
      <c r="G512" t="s">
        <v>1019</v>
      </c>
      <c r="I512" t="s">
        <v>1114</v>
      </c>
      <c r="J512" t="s">
        <v>1115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Jack Buchanan</v>
      </c>
      <c r="B513" s="4">
        <v>46110</v>
      </c>
      <c r="C513" t="s">
        <v>1015</v>
      </c>
      <c r="D513" t="s">
        <v>1016</v>
      </c>
      <c r="E513" t="s">
        <v>1017</v>
      </c>
      <c r="F513" t="s">
        <v>1018</v>
      </c>
      <c r="G513" t="s">
        <v>1019</v>
      </c>
      <c r="I513" t="s">
        <v>773</v>
      </c>
      <c r="J513" t="s">
        <v>351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1015</v>
      </c>
      <c r="D514" t="s">
        <v>1016</v>
      </c>
      <c r="E514" t="s">
        <v>1017</v>
      </c>
      <c r="F514" t="s">
        <v>1018</v>
      </c>
      <c r="G514" t="s">
        <v>1019</v>
      </c>
      <c r="I514" t="s">
        <v>1116</v>
      </c>
      <c r="J514" t="s">
        <v>1117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Akshay Bhatia</v>
      </c>
      <c r="B515" s="4">
        <v>46110</v>
      </c>
      <c r="C515" t="s">
        <v>1015</v>
      </c>
      <c r="D515" t="s">
        <v>1016</v>
      </c>
      <c r="E515" t="s">
        <v>1017</v>
      </c>
      <c r="F515" t="s">
        <v>1018</v>
      </c>
      <c r="G515" t="s">
        <v>1019</v>
      </c>
      <c r="I515" t="s">
        <v>1118</v>
      </c>
      <c r="J515" t="s">
        <v>1119</v>
      </c>
      <c r="K515" t="s">
        <v>430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Clement Charmasson</v>
      </c>
      <c r="B516" s="4">
        <v>46110</v>
      </c>
      <c r="C516" t="s">
        <v>1015</v>
      </c>
      <c r="D516" t="s">
        <v>1016</v>
      </c>
      <c r="E516" t="s">
        <v>1017</v>
      </c>
      <c r="F516" t="s">
        <v>1018</v>
      </c>
      <c r="G516" t="s">
        <v>1019</v>
      </c>
      <c r="I516" t="s">
        <v>1120</v>
      </c>
      <c r="J516" t="s">
        <v>1121</v>
      </c>
      <c r="K516" t="s">
        <v>430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Khalin H. Joshi</v>
      </c>
      <c r="B517" s="4">
        <v>46110</v>
      </c>
      <c r="C517" t="s">
        <v>1015</v>
      </c>
      <c r="D517" t="s">
        <v>1016</v>
      </c>
      <c r="E517" t="s">
        <v>1017</v>
      </c>
      <c r="F517" t="s">
        <v>1018</v>
      </c>
      <c r="G517" t="s">
        <v>1019</v>
      </c>
      <c r="I517" t="s">
        <v>1122</v>
      </c>
      <c r="J517" t="s">
        <v>1123</v>
      </c>
      <c r="K517" t="s">
        <v>430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  <c r="AM517" s="5"/>
      <c r="AO517" s="5"/>
      <c r="AQ517" s="5"/>
      <c r="AS517" s="5"/>
    </row>
    <row r="518" spans="1:47" x14ac:dyDescent="0.35">
      <c r="A518" s="3" t="str">
        <f t="shared" si="8"/>
        <v>Yuto Katsuragawa</v>
      </c>
      <c r="B518" s="4">
        <v>46110</v>
      </c>
      <c r="C518" t="s">
        <v>1015</v>
      </c>
      <c r="D518" t="s">
        <v>1016</v>
      </c>
      <c r="E518" t="s">
        <v>1017</v>
      </c>
      <c r="F518" t="s">
        <v>1018</v>
      </c>
      <c r="G518" t="s">
        <v>1019</v>
      </c>
      <c r="I518" t="s">
        <v>1124</v>
      </c>
      <c r="J518" t="s">
        <v>1125</v>
      </c>
      <c r="K518" t="s">
        <v>430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  <c r="AM518" s="5"/>
      <c r="AO518" s="5"/>
      <c r="AQ518" s="5"/>
      <c r="AS518" s="5"/>
    </row>
    <row r="519" spans="1:47" x14ac:dyDescent="0.35">
      <c r="A519" s="3" t="str">
        <f t="shared" si="8"/>
        <v>Dhruv Sheoran</v>
      </c>
      <c r="B519" s="4">
        <v>46110</v>
      </c>
      <c r="C519" t="s">
        <v>1015</v>
      </c>
      <c r="D519" t="s">
        <v>1016</v>
      </c>
      <c r="E519" t="s">
        <v>1017</v>
      </c>
      <c r="F519" t="s">
        <v>1018</v>
      </c>
      <c r="G519" t="s">
        <v>1019</v>
      </c>
      <c r="I519" t="s">
        <v>1126</v>
      </c>
      <c r="J519" t="s">
        <v>1127</v>
      </c>
      <c r="K519" t="s">
        <v>430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  <c r="AM519" s="5"/>
      <c r="AO519" s="5"/>
      <c r="AQ519" s="5"/>
      <c r="AS519" s="5"/>
    </row>
    <row r="520" spans="1:47" x14ac:dyDescent="0.35">
      <c r="A520" s="3" t="str">
        <f t="shared" si="8"/>
        <v>Kartik Singh</v>
      </c>
      <c r="B520" s="4">
        <v>46110</v>
      </c>
      <c r="C520" t="s">
        <v>1015</v>
      </c>
      <c r="D520" t="s">
        <v>1016</v>
      </c>
      <c r="E520" t="s">
        <v>1017</v>
      </c>
      <c r="F520" t="s">
        <v>1018</v>
      </c>
      <c r="G520" t="s">
        <v>1019</v>
      </c>
      <c r="I520" t="s">
        <v>535</v>
      </c>
      <c r="J520" t="s">
        <v>1128</v>
      </c>
      <c r="K520" t="s">
        <v>430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  <c r="AM520" s="5"/>
      <c r="AO520" s="5"/>
      <c r="AQ520" s="5"/>
      <c r="AS520" s="5"/>
    </row>
    <row r="521" spans="1:47" x14ac:dyDescent="0.35">
      <c r="A521" s="3" t="str">
        <f t="shared" si="8"/>
        <v>Bernd Wiesberger</v>
      </c>
      <c r="B521" s="4">
        <v>46110</v>
      </c>
      <c r="C521" t="s">
        <v>1015</v>
      </c>
      <c r="D521" t="s">
        <v>1016</v>
      </c>
      <c r="E521" t="s">
        <v>1017</v>
      </c>
      <c r="F521" t="s">
        <v>1018</v>
      </c>
      <c r="G521" t="s">
        <v>1019</v>
      </c>
      <c r="I521" t="s">
        <v>1129</v>
      </c>
      <c r="J521" t="s">
        <v>1130</v>
      </c>
      <c r="K521" t="s">
        <v>430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  <c r="AM521" s="5"/>
      <c r="AO521" s="5"/>
      <c r="AQ521" s="5"/>
      <c r="AS521" s="5"/>
    </row>
    <row r="522" spans="1:47" x14ac:dyDescent="0.35">
      <c r="A522" s="3" t="str">
        <f t="shared" si="8"/>
        <v>Veer Ahlawat</v>
      </c>
      <c r="B522" s="4">
        <v>46110</v>
      </c>
      <c r="C522" t="s">
        <v>1015</v>
      </c>
      <c r="D522" t="s">
        <v>1016</v>
      </c>
      <c r="E522" t="s">
        <v>1017</v>
      </c>
      <c r="F522" t="s">
        <v>1018</v>
      </c>
      <c r="G522" t="s">
        <v>1019</v>
      </c>
      <c r="I522" t="s">
        <v>1131</v>
      </c>
      <c r="J522" t="s">
        <v>1132</v>
      </c>
      <c r="K522" t="s">
        <v>430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  <c r="AM522" s="5"/>
      <c r="AO522" s="5"/>
      <c r="AQ522" s="5"/>
      <c r="AS522" s="5"/>
    </row>
    <row r="523" spans="1:47" x14ac:dyDescent="0.35">
      <c r="A523" s="3" t="str">
        <f t="shared" si="8"/>
        <v>Albin Bergstrom</v>
      </c>
      <c r="B523" s="4">
        <v>46110</v>
      </c>
      <c r="C523" t="s">
        <v>1015</v>
      </c>
      <c r="D523" t="s">
        <v>1016</v>
      </c>
      <c r="E523" t="s">
        <v>1017</v>
      </c>
      <c r="F523" t="s">
        <v>1018</v>
      </c>
      <c r="G523" t="s">
        <v>1019</v>
      </c>
      <c r="I523" t="s">
        <v>1133</v>
      </c>
      <c r="J523" t="s">
        <v>1134</v>
      </c>
      <c r="K523" t="s">
        <v>430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  <c r="AM523" s="5"/>
      <c r="AO523" s="5"/>
      <c r="AQ523" s="5"/>
      <c r="AS523" s="5"/>
    </row>
    <row r="524" spans="1:47" x14ac:dyDescent="0.35">
      <c r="A524" s="3" t="str">
        <f t="shared" si="8"/>
        <v>Harrison Crowe</v>
      </c>
      <c r="B524" s="4">
        <v>46110</v>
      </c>
      <c r="C524" t="s">
        <v>1015</v>
      </c>
      <c r="D524" t="s">
        <v>1016</v>
      </c>
      <c r="E524" t="s">
        <v>1017</v>
      </c>
      <c r="F524" t="s">
        <v>1018</v>
      </c>
      <c r="G524" t="s">
        <v>1019</v>
      </c>
      <c r="I524" t="s">
        <v>666</v>
      </c>
      <c r="J524" t="s">
        <v>1135</v>
      </c>
      <c r="K524" t="s">
        <v>430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  <c r="AM524" s="5"/>
      <c r="AO524" s="5"/>
      <c r="AQ524" s="5"/>
      <c r="AS524" s="5"/>
    </row>
    <row r="525" spans="1:47" x14ac:dyDescent="0.35">
      <c r="A525" s="3" t="str">
        <f t="shared" si="8"/>
        <v>Ross Fisher</v>
      </c>
      <c r="B525" s="4">
        <v>46110</v>
      </c>
      <c r="C525" t="s">
        <v>1015</v>
      </c>
      <c r="D525" t="s">
        <v>1016</v>
      </c>
      <c r="E525" t="s">
        <v>1017</v>
      </c>
      <c r="F525" t="s">
        <v>1018</v>
      </c>
      <c r="G525" t="s">
        <v>1019</v>
      </c>
      <c r="I525" t="s">
        <v>786</v>
      </c>
      <c r="J525" t="s">
        <v>718</v>
      </c>
      <c r="K525" t="s">
        <v>430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  <c r="AM525" s="5"/>
      <c r="AO525" s="5"/>
      <c r="AQ525" s="5"/>
      <c r="AS525" s="5"/>
    </row>
    <row r="526" spans="1:47" x14ac:dyDescent="0.35">
      <c r="A526" s="3" t="str">
        <f t="shared" si="8"/>
        <v>Pablo Larrazabal</v>
      </c>
      <c r="B526" s="4">
        <v>46110</v>
      </c>
      <c r="C526" t="s">
        <v>1015</v>
      </c>
      <c r="D526" t="s">
        <v>1016</v>
      </c>
      <c r="E526" t="s">
        <v>1017</v>
      </c>
      <c r="F526" t="s">
        <v>1018</v>
      </c>
      <c r="G526" t="s">
        <v>1019</v>
      </c>
      <c r="I526" t="s">
        <v>1136</v>
      </c>
      <c r="J526" t="s">
        <v>1137</v>
      </c>
      <c r="K526" t="s">
        <v>430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  <c r="AM526" s="5"/>
      <c r="AO526" s="5"/>
      <c r="AQ526" s="5"/>
      <c r="AS526" s="5"/>
    </row>
    <row r="527" spans="1:47" x14ac:dyDescent="0.35">
      <c r="A527" s="3" t="str">
        <f t="shared" si="8"/>
        <v>Mikael Lindberg</v>
      </c>
      <c r="B527" s="4">
        <v>46110</v>
      </c>
      <c r="C527" t="s">
        <v>1015</v>
      </c>
      <c r="D527" t="s">
        <v>1016</v>
      </c>
      <c r="E527" t="s">
        <v>1017</v>
      </c>
      <c r="F527" t="s">
        <v>1018</v>
      </c>
      <c r="G527" t="s">
        <v>1019</v>
      </c>
      <c r="I527" t="s">
        <v>1138</v>
      </c>
      <c r="J527" t="s">
        <v>1139</v>
      </c>
      <c r="K527" t="s">
        <v>430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  <c r="AM527" s="5"/>
      <c r="AO527" s="5"/>
      <c r="AQ527" s="5"/>
      <c r="AS527" s="5"/>
    </row>
    <row r="528" spans="1:47" x14ac:dyDescent="0.35">
      <c r="A528" s="3" t="str">
        <f t="shared" si="8"/>
        <v>Joost Luiten</v>
      </c>
      <c r="B528" s="4">
        <v>46110</v>
      </c>
      <c r="C528" t="s">
        <v>1015</v>
      </c>
      <c r="D528" t="s">
        <v>1016</v>
      </c>
      <c r="E528" t="s">
        <v>1017</v>
      </c>
      <c r="F528" t="s">
        <v>1018</v>
      </c>
      <c r="G528" t="s">
        <v>1019</v>
      </c>
      <c r="I528" t="s">
        <v>1140</v>
      </c>
      <c r="J528" t="s">
        <v>1141</v>
      </c>
      <c r="K528" t="s">
        <v>430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  <c r="AM528" s="5"/>
      <c r="AO528" s="5"/>
      <c r="AQ528" s="5"/>
      <c r="AS528" s="5"/>
    </row>
    <row r="529" spans="1:45" x14ac:dyDescent="0.35">
      <c r="A529" s="3" t="str">
        <f t="shared" si="8"/>
        <v>David Ravetto</v>
      </c>
      <c r="B529" s="4">
        <v>46110</v>
      </c>
      <c r="C529" t="s">
        <v>1015</v>
      </c>
      <c r="D529" t="s">
        <v>1016</v>
      </c>
      <c r="E529" t="s">
        <v>1017</v>
      </c>
      <c r="F529" t="s">
        <v>1018</v>
      </c>
      <c r="G529" t="s">
        <v>1019</v>
      </c>
      <c r="I529" t="s">
        <v>1142</v>
      </c>
      <c r="J529" t="s">
        <v>491</v>
      </c>
      <c r="K529" t="s">
        <v>430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  <c r="AM529" s="5"/>
      <c r="AO529" s="5"/>
      <c r="AQ529" s="5"/>
      <c r="AS529" s="5"/>
    </row>
    <row r="530" spans="1:45" x14ac:dyDescent="0.35">
      <c r="A530" s="3" t="str">
        <f t="shared" si="8"/>
        <v>Rayhan Thomas</v>
      </c>
      <c r="B530" s="4">
        <v>46110</v>
      </c>
      <c r="C530" t="s">
        <v>1015</v>
      </c>
      <c r="D530" t="s">
        <v>1016</v>
      </c>
      <c r="E530" t="s">
        <v>1017</v>
      </c>
      <c r="F530" t="s">
        <v>1018</v>
      </c>
      <c r="G530" t="s">
        <v>1019</v>
      </c>
      <c r="I530" t="s">
        <v>411</v>
      </c>
      <c r="J530" t="s">
        <v>1143</v>
      </c>
      <c r="K530" t="s">
        <v>430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  <c r="AM530" s="5"/>
      <c r="AO530" s="5"/>
      <c r="AQ530" s="5"/>
      <c r="AS530" s="5"/>
    </row>
    <row r="531" spans="1:45" x14ac:dyDescent="0.35">
      <c r="A531" s="3" t="str">
        <f t="shared" si="8"/>
        <v>Angad Cheema</v>
      </c>
      <c r="B531" s="4">
        <v>46110</v>
      </c>
      <c r="C531" t="s">
        <v>1015</v>
      </c>
      <c r="D531" t="s">
        <v>1016</v>
      </c>
      <c r="E531" t="s">
        <v>1017</v>
      </c>
      <c r="F531" t="s">
        <v>1018</v>
      </c>
      <c r="G531" t="s">
        <v>1019</v>
      </c>
      <c r="I531" t="s">
        <v>1144</v>
      </c>
      <c r="J531" t="s">
        <v>1145</v>
      </c>
      <c r="K531" t="s">
        <v>430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  <c r="AM531" s="5"/>
      <c r="AO531" s="5"/>
      <c r="AQ531" s="5"/>
      <c r="AS531" s="5"/>
    </row>
    <row r="532" spans="1:45" x14ac:dyDescent="0.35">
      <c r="A532" s="3" t="str">
        <f t="shared" si="8"/>
        <v>Joel Girrbach</v>
      </c>
      <c r="B532" s="4">
        <v>46110</v>
      </c>
      <c r="C532" t="s">
        <v>1015</v>
      </c>
      <c r="D532" t="s">
        <v>1016</v>
      </c>
      <c r="E532" t="s">
        <v>1017</v>
      </c>
      <c r="F532" t="s">
        <v>1018</v>
      </c>
      <c r="G532" t="s">
        <v>1019</v>
      </c>
      <c r="I532" t="s">
        <v>1146</v>
      </c>
      <c r="J532" t="s">
        <v>463</v>
      </c>
      <c r="K532" t="s">
        <v>430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  <c r="AM532" s="5"/>
      <c r="AO532" s="5"/>
      <c r="AQ532" s="5"/>
      <c r="AS532" s="5"/>
    </row>
    <row r="533" spans="1:45" x14ac:dyDescent="0.35">
      <c r="A533" s="3" t="str">
        <f t="shared" si="8"/>
        <v>Tobias Jonsson</v>
      </c>
      <c r="B533" s="4">
        <v>46110</v>
      </c>
      <c r="C533" t="s">
        <v>1015</v>
      </c>
      <c r="D533" t="s">
        <v>1016</v>
      </c>
      <c r="E533" t="s">
        <v>1017</v>
      </c>
      <c r="F533" t="s">
        <v>1018</v>
      </c>
      <c r="G533" t="s">
        <v>1019</v>
      </c>
      <c r="I533" t="s">
        <v>1147</v>
      </c>
      <c r="J533" t="s">
        <v>1148</v>
      </c>
      <c r="K533" t="s">
        <v>430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  <c r="AM533" s="5"/>
      <c r="AO533" s="5"/>
      <c r="AQ533" s="5"/>
      <c r="AS533" s="5"/>
    </row>
    <row r="534" spans="1:45" x14ac:dyDescent="0.35">
      <c r="A534" s="3" t="str">
        <f t="shared" si="8"/>
        <v>Romain Langasque</v>
      </c>
      <c r="B534" s="4">
        <v>46110</v>
      </c>
      <c r="C534" t="s">
        <v>1015</v>
      </c>
      <c r="D534" t="s">
        <v>1016</v>
      </c>
      <c r="E534" t="s">
        <v>1017</v>
      </c>
      <c r="F534" t="s">
        <v>1018</v>
      </c>
      <c r="G534" t="s">
        <v>1019</v>
      </c>
      <c r="I534" t="s">
        <v>1149</v>
      </c>
      <c r="J534" t="s">
        <v>1150</v>
      </c>
      <c r="K534" t="s">
        <v>430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  <c r="AM534" s="5"/>
      <c r="AO534" s="5"/>
      <c r="AQ534" s="5"/>
      <c r="AS534" s="5"/>
    </row>
    <row r="535" spans="1:45" x14ac:dyDescent="0.35">
      <c r="A535" s="3" t="str">
        <f t="shared" si="8"/>
        <v>Francesco Laporta</v>
      </c>
      <c r="B535" s="4">
        <v>46110</v>
      </c>
      <c r="C535" t="s">
        <v>1015</v>
      </c>
      <c r="D535" t="s">
        <v>1016</v>
      </c>
      <c r="E535" t="s">
        <v>1017</v>
      </c>
      <c r="F535" t="s">
        <v>1018</v>
      </c>
      <c r="G535" t="s">
        <v>1019</v>
      </c>
      <c r="I535" t="s">
        <v>1151</v>
      </c>
      <c r="J535" t="s">
        <v>1033</v>
      </c>
      <c r="K535" t="s">
        <v>430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  <c r="AM535" s="5"/>
      <c r="AO535" s="5"/>
      <c r="AQ535" s="5"/>
      <c r="AS535" s="5"/>
    </row>
    <row r="536" spans="1:45" x14ac:dyDescent="0.35">
      <c r="A536" s="3" t="str">
        <f t="shared" si="8"/>
        <v>Shubhankar Sharma</v>
      </c>
      <c r="B536" s="4">
        <v>46110</v>
      </c>
      <c r="C536" t="s">
        <v>1015</v>
      </c>
      <c r="D536" t="s">
        <v>1016</v>
      </c>
      <c r="E536" t="s">
        <v>1017</v>
      </c>
      <c r="F536" t="s">
        <v>1018</v>
      </c>
      <c r="G536" t="s">
        <v>1019</v>
      </c>
      <c r="I536" t="s">
        <v>1152</v>
      </c>
      <c r="J536" t="s">
        <v>1153</v>
      </c>
      <c r="K536" t="s">
        <v>430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  <c r="AM536" s="5"/>
      <c r="AO536" s="5"/>
      <c r="AQ536" s="5"/>
      <c r="AS536" s="5"/>
    </row>
    <row r="537" spans="1:45" x14ac:dyDescent="0.35">
      <c r="A537" s="3" t="str">
        <f t="shared" si="8"/>
        <v>Mohd Azhar</v>
      </c>
      <c r="B537" s="4">
        <v>46110</v>
      </c>
      <c r="C537" t="s">
        <v>1015</v>
      </c>
      <c r="D537" t="s">
        <v>1016</v>
      </c>
      <c r="E537" t="s">
        <v>1017</v>
      </c>
      <c r="F537" t="s">
        <v>1018</v>
      </c>
      <c r="G537" t="s">
        <v>1019</v>
      </c>
      <c r="I537" t="s">
        <v>1154</v>
      </c>
      <c r="J537" t="s">
        <v>1155</v>
      </c>
      <c r="K537" t="s">
        <v>430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  <c r="AM537" s="5"/>
      <c r="AO537" s="5"/>
      <c r="AQ537" s="5"/>
      <c r="AS537" s="5"/>
    </row>
    <row r="538" spans="1:45" x14ac:dyDescent="0.35">
      <c r="A538" s="3" t="str">
        <f t="shared" si="8"/>
        <v>Sam Bairstow</v>
      </c>
      <c r="B538" s="4">
        <v>46110</v>
      </c>
      <c r="C538" t="s">
        <v>1015</v>
      </c>
      <c r="D538" t="s">
        <v>1016</v>
      </c>
      <c r="E538" t="s">
        <v>1017</v>
      </c>
      <c r="F538" t="s">
        <v>1018</v>
      </c>
      <c r="G538" t="s">
        <v>1019</v>
      </c>
      <c r="I538" t="s">
        <v>1156</v>
      </c>
      <c r="J538" t="s">
        <v>381</v>
      </c>
      <c r="K538" t="s">
        <v>430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  <c r="AM538" s="5"/>
      <c r="AO538" s="5"/>
      <c r="AQ538" s="5"/>
      <c r="AS538" s="5"/>
    </row>
    <row r="539" spans="1:45" x14ac:dyDescent="0.35">
      <c r="A539" s="3" t="str">
        <f t="shared" si="8"/>
        <v>Rafa Cabrera Bello</v>
      </c>
      <c r="B539" s="4">
        <v>46110</v>
      </c>
      <c r="C539" t="s">
        <v>1015</v>
      </c>
      <c r="D539" t="s">
        <v>1016</v>
      </c>
      <c r="E539" t="s">
        <v>1017</v>
      </c>
      <c r="F539" t="s">
        <v>1018</v>
      </c>
      <c r="G539" t="s">
        <v>1019</v>
      </c>
      <c r="I539" t="s">
        <v>1157</v>
      </c>
      <c r="J539" t="s">
        <v>1158</v>
      </c>
      <c r="K539" t="s">
        <v>430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  <c r="AM539" s="5"/>
      <c r="AO539" s="5"/>
      <c r="AQ539" s="5"/>
      <c r="AS539" s="5"/>
    </row>
    <row r="540" spans="1:45" x14ac:dyDescent="0.35">
      <c r="A540" s="3" t="str">
        <f t="shared" si="8"/>
        <v>Jordan Doull</v>
      </c>
      <c r="B540" s="4">
        <v>46110</v>
      </c>
      <c r="C540" t="s">
        <v>1015</v>
      </c>
      <c r="D540" t="s">
        <v>1016</v>
      </c>
      <c r="E540" t="s">
        <v>1017</v>
      </c>
      <c r="F540" t="s">
        <v>1018</v>
      </c>
      <c r="G540" t="s">
        <v>1019</v>
      </c>
      <c r="I540" t="s">
        <v>1159</v>
      </c>
      <c r="J540" t="s">
        <v>903</v>
      </c>
      <c r="K540" t="s">
        <v>430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  <c r="AM540" s="5"/>
      <c r="AO540" s="5"/>
      <c r="AQ540" s="5"/>
      <c r="AS540" s="5"/>
    </row>
    <row r="541" spans="1:45" x14ac:dyDescent="0.35">
      <c r="A541" s="3" t="str">
        <f t="shared" si="8"/>
        <v>Manu Gandas</v>
      </c>
      <c r="B541" s="4">
        <v>46110</v>
      </c>
      <c r="C541" t="s">
        <v>1015</v>
      </c>
      <c r="D541" t="s">
        <v>1016</v>
      </c>
      <c r="E541" t="s">
        <v>1017</v>
      </c>
      <c r="F541" t="s">
        <v>1018</v>
      </c>
      <c r="G541" t="s">
        <v>1019</v>
      </c>
      <c r="I541" t="s">
        <v>1160</v>
      </c>
      <c r="J541" t="s">
        <v>1161</v>
      </c>
      <c r="K541" t="s">
        <v>430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  <c r="AM541" s="5"/>
      <c r="AO541" s="5"/>
      <c r="AQ541" s="5"/>
      <c r="AS541" s="5"/>
    </row>
    <row r="542" spans="1:45" x14ac:dyDescent="0.35">
      <c r="A542" s="3" t="str">
        <f t="shared" si="8"/>
        <v>Angel Hidalgo</v>
      </c>
      <c r="B542" s="4">
        <v>46110</v>
      </c>
      <c r="C542" t="s">
        <v>1015</v>
      </c>
      <c r="D542" t="s">
        <v>1016</v>
      </c>
      <c r="E542" t="s">
        <v>1017</v>
      </c>
      <c r="F542" t="s">
        <v>1018</v>
      </c>
      <c r="G542" t="s">
        <v>1019</v>
      </c>
      <c r="I542" t="s">
        <v>1162</v>
      </c>
      <c r="J542" t="s">
        <v>1038</v>
      </c>
      <c r="K542" t="s">
        <v>430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  <c r="AM542" s="5"/>
      <c r="AO542" s="5"/>
      <c r="AQ542" s="5"/>
      <c r="AS542" s="5"/>
    </row>
    <row r="543" spans="1:45" x14ac:dyDescent="0.35">
      <c r="A543" s="3" t="str">
        <f t="shared" si="8"/>
        <v>Rikuya Hoshino</v>
      </c>
      <c r="B543" s="4">
        <v>46110</v>
      </c>
      <c r="C543" t="s">
        <v>1015</v>
      </c>
      <c r="D543" t="s">
        <v>1016</v>
      </c>
      <c r="E543" t="s">
        <v>1017</v>
      </c>
      <c r="F543" t="s">
        <v>1018</v>
      </c>
      <c r="G543" t="s">
        <v>1019</v>
      </c>
      <c r="I543" t="s">
        <v>1163</v>
      </c>
      <c r="J543" t="s">
        <v>1164</v>
      </c>
      <c r="K543" t="s">
        <v>430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  <c r="AM543" s="5"/>
      <c r="AO543" s="5"/>
      <c r="AQ543" s="5"/>
      <c r="AS543" s="5"/>
    </row>
    <row r="544" spans="1:45" x14ac:dyDescent="0.35">
      <c r="A544" s="3" t="str">
        <f t="shared" si="8"/>
        <v>Jamal Hossain</v>
      </c>
      <c r="B544" s="4">
        <v>46110</v>
      </c>
      <c r="C544" t="s">
        <v>1015</v>
      </c>
      <c r="D544" t="s">
        <v>1016</v>
      </c>
      <c r="E544" t="s">
        <v>1017</v>
      </c>
      <c r="F544" t="s">
        <v>1018</v>
      </c>
      <c r="G544" t="s">
        <v>1019</v>
      </c>
      <c r="I544" t="s">
        <v>1165</v>
      </c>
      <c r="J544" t="s">
        <v>1166</v>
      </c>
      <c r="K544" t="s">
        <v>430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  <c r="AM544" s="5"/>
      <c r="AO544" s="5"/>
      <c r="AQ544" s="5"/>
      <c r="AS544" s="5"/>
    </row>
    <row r="545" spans="1:45" x14ac:dyDescent="0.35">
      <c r="A545" s="3" t="str">
        <f t="shared" si="8"/>
        <v>David Micheluzzi</v>
      </c>
      <c r="B545" s="4">
        <v>46110</v>
      </c>
      <c r="C545" t="s">
        <v>1015</v>
      </c>
      <c r="D545" t="s">
        <v>1016</v>
      </c>
      <c r="E545" t="s">
        <v>1017</v>
      </c>
      <c r="F545" t="s">
        <v>1018</v>
      </c>
      <c r="G545" t="s">
        <v>1019</v>
      </c>
      <c r="I545" t="s">
        <v>1167</v>
      </c>
      <c r="J545" t="s">
        <v>491</v>
      </c>
      <c r="K545" t="s">
        <v>430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  <c r="AM545" s="5"/>
      <c r="AO545" s="5"/>
      <c r="AQ545" s="5"/>
      <c r="AS545" s="5"/>
    </row>
    <row r="546" spans="1:45" x14ac:dyDescent="0.35">
      <c r="A546" s="3" t="str">
        <f t="shared" si="8"/>
        <v>David Puig</v>
      </c>
      <c r="B546" s="4">
        <v>46110</v>
      </c>
      <c r="C546" t="s">
        <v>1015</v>
      </c>
      <c r="D546" t="s">
        <v>1016</v>
      </c>
      <c r="E546" t="s">
        <v>1017</v>
      </c>
      <c r="F546" t="s">
        <v>1018</v>
      </c>
      <c r="G546" t="s">
        <v>1019</v>
      </c>
      <c r="I546" t="s">
        <v>1168</v>
      </c>
      <c r="J546" t="s">
        <v>491</v>
      </c>
      <c r="K546" t="s">
        <v>430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  <c r="AM546" s="5"/>
      <c r="AO546" s="5"/>
      <c r="AQ546" s="5"/>
      <c r="AS546" s="5"/>
    </row>
    <row r="547" spans="1:45" x14ac:dyDescent="0.35">
      <c r="A547" s="3" t="str">
        <f t="shared" si="8"/>
        <v>Daniel Rodrigues</v>
      </c>
      <c r="B547" s="4">
        <v>46110</v>
      </c>
      <c r="C547" t="s">
        <v>1015</v>
      </c>
      <c r="D547" t="s">
        <v>1016</v>
      </c>
      <c r="E547" t="s">
        <v>1017</v>
      </c>
      <c r="F547" t="s">
        <v>1018</v>
      </c>
      <c r="G547" t="s">
        <v>1019</v>
      </c>
      <c r="I547" t="s">
        <v>1169</v>
      </c>
      <c r="J547" t="s">
        <v>333</v>
      </c>
      <c r="K547" t="s">
        <v>430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  <c r="AM547" s="5"/>
      <c r="AO547" s="5"/>
      <c r="AQ547" s="5"/>
      <c r="AS547" s="5"/>
    </row>
    <row r="548" spans="1:45" x14ac:dyDescent="0.35">
      <c r="A548" s="3" t="str">
        <f t="shared" si="8"/>
        <v>Tapendra Ghai</v>
      </c>
      <c r="B548" s="4">
        <v>46110</v>
      </c>
      <c r="C548" t="s">
        <v>1015</v>
      </c>
      <c r="D548" t="s">
        <v>1016</v>
      </c>
      <c r="E548" t="s">
        <v>1017</v>
      </c>
      <c r="F548" t="s">
        <v>1018</v>
      </c>
      <c r="G548" t="s">
        <v>1019</v>
      </c>
      <c r="I548" t="s">
        <v>1170</v>
      </c>
      <c r="J548" t="s">
        <v>1171</v>
      </c>
      <c r="K548" t="s">
        <v>430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Saptak Talwar</v>
      </c>
      <c r="B549" s="4">
        <v>46110</v>
      </c>
      <c r="C549" t="s">
        <v>1015</v>
      </c>
      <c r="D549" t="s">
        <v>1016</v>
      </c>
      <c r="E549" t="s">
        <v>1017</v>
      </c>
      <c r="F549" t="s">
        <v>1018</v>
      </c>
      <c r="G549" t="s">
        <v>1019</v>
      </c>
      <c r="I549" t="s">
        <v>1172</v>
      </c>
      <c r="J549" t="s">
        <v>1173</v>
      </c>
      <c r="K549" t="s">
        <v>430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Honey Baisoya</v>
      </c>
      <c r="B550" s="4">
        <v>46110</v>
      </c>
      <c r="C550" t="s">
        <v>1015</v>
      </c>
      <c r="D550" t="s">
        <v>1016</v>
      </c>
      <c r="E550" t="s">
        <v>1017</v>
      </c>
      <c r="F550" t="s">
        <v>1018</v>
      </c>
      <c r="G550" t="s">
        <v>1019</v>
      </c>
      <c r="I550" t="s">
        <v>1174</v>
      </c>
      <c r="J550" t="s">
        <v>1175</v>
      </c>
      <c r="K550" t="s">
        <v>430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  <c r="AM550" s="5"/>
      <c r="AO550" s="5"/>
      <c r="AQ550" s="5"/>
      <c r="AS550" s="5"/>
    </row>
    <row r="551" spans="1:45" x14ac:dyDescent="0.35">
      <c r="A551" s="3" t="str">
        <f t="shared" si="8"/>
        <v>Shaurya Bhattacharya</v>
      </c>
      <c r="B551" s="4">
        <v>46110</v>
      </c>
      <c r="C551" t="s">
        <v>1015</v>
      </c>
      <c r="D551" t="s">
        <v>1016</v>
      </c>
      <c r="E551" t="s">
        <v>1017</v>
      </c>
      <c r="F551" t="s">
        <v>1018</v>
      </c>
      <c r="G551" t="s">
        <v>1019</v>
      </c>
      <c r="I551" t="s">
        <v>1176</v>
      </c>
      <c r="J551" t="s">
        <v>1177</v>
      </c>
      <c r="K551" t="s">
        <v>430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  <c r="AM551" s="5"/>
      <c r="AO551" s="5"/>
      <c r="AQ551" s="5"/>
      <c r="AS551" s="5"/>
    </row>
    <row r="552" spans="1:45" x14ac:dyDescent="0.35">
      <c r="A552" s="3" t="str">
        <f t="shared" si="8"/>
        <v>Jonathan Broomhead</v>
      </c>
      <c r="B552" s="4">
        <v>46110</v>
      </c>
      <c r="C552" t="s">
        <v>1015</v>
      </c>
      <c r="D552" t="s">
        <v>1016</v>
      </c>
      <c r="E552" t="s">
        <v>1017</v>
      </c>
      <c r="F552" t="s">
        <v>1018</v>
      </c>
      <c r="G552" t="s">
        <v>1019</v>
      </c>
      <c r="I552" t="s">
        <v>1178</v>
      </c>
      <c r="J552" t="s">
        <v>827</v>
      </c>
      <c r="K552" t="s">
        <v>430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  <c r="AM552" s="5"/>
      <c r="AO552" s="5"/>
      <c r="AQ552" s="5"/>
      <c r="AS552" s="5"/>
    </row>
    <row r="553" spans="1:45" x14ac:dyDescent="0.35">
      <c r="A553" s="3" t="str">
        <f t="shared" si="8"/>
        <v>Nathan Kimsey</v>
      </c>
      <c r="B553" s="4">
        <v>46110</v>
      </c>
      <c r="C553" t="s">
        <v>1015</v>
      </c>
      <c r="D553" t="s">
        <v>1016</v>
      </c>
      <c r="E553" t="s">
        <v>1017</v>
      </c>
      <c r="F553" t="s">
        <v>1018</v>
      </c>
      <c r="G553" t="s">
        <v>1019</v>
      </c>
      <c r="I553" t="s">
        <v>1179</v>
      </c>
      <c r="J553" t="s">
        <v>347</v>
      </c>
      <c r="K553" t="s">
        <v>430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  <c r="AM553" s="5"/>
      <c r="AO553" s="5"/>
      <c r="AQ553" s="5"/>
      <c r="AS553" s="5"/>
    </row>
    <row r="554" spans="1:45" x14ac:dyDescent="0.35">
      <c r="A554" s="3" t="str">
        <f t="shared" si="8"/>
        <v>Dylan Naidoo</v>
      </c>
      <c r="B554" s="4">
        <v>46110</v>
      </c>
      <c r="C554" t="s">
        <v>1015</v>
      </c>
      <c r="D554" t="s">
        <v>1016</v>
      </c>
      <c r="E554" t="s">
        <v>1017</v>
      </c>
      <c r="F554" t="s">
        <v>1018</v>
      </c>
      <c r="G554" t="s">
        <v>1019</v>
      </c>
      <c r="I554" t="s">
        <v>1180</v>
      </c>
      <c r="J554" t="s">
        <v>387</v>
      </c>
      <c r="K554" t="s">
        <v>430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  <c r="AM554" s="5"/>
      <c r="AO554" s="5"/>
      <c r="AQ554" s="5"/>
      <c r="AS554" s="5"/>
    </row>
    <row r="555" spans="1:45" x14ac:dyDescent="0.35">
      <c r="A555" s="3" t="str">
        <f t="shared" si="8"/>
        <v>N. Thangaraja</v>
      </c>
      <c r="B555" s="4">
        <v>46110</v>
      </c>
      <c r="C555" t="s">
        <v>1015</v>
      </c>
      <c r="D555" t="s">
        <v>1016</v>
      </c>
      <c r="E555" t="s">
        <v>1017</v>
      </c>
      <c r="F555" t="s">
        <v>1018</v>
      </c>
      <c r="G555" t="s">
        <v>1019</v>
      </c>
      <c r="I555" t="s">
        <v>1181</v>
      </c>
      <c r="J555" t="s">
        <v>1182</v>
      </c>
      <c r="K555" t="s">
        <v>430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  <c r="AM555" s="5"/>
      <c r="AO555" s="5"/>
      <c r="AQ555" s="5"/>
      <c r="AS555" s="5"/>
    </row>
    <row r="556" spans="1:45" x14ac:dyDescent="0.35">
      <c r="A556" s="3" t="str">
        <f t="shared" si="8"/>
        <v>Marcus Armitage</v>
      </c>
      <c r="B556" s="4">
        <v>46110</v>
      </c>
      <c r="C556" t="s">
        <v>1015</v>
      </c>
      <c r="D556" t="s">
        <v>1016</v>
      </c>
      <c r="E556" t="s">
        <v>1017</v>
      </c>
      <c r="F556" t="s">
        <v>1018</v>
      </c>
      <c r="G556" t="s">
        <v>1019</v>
      </c>
      <c r="I556" t="s">
        <v>1183</v>
      </c>
      <c r="J556" t="s">
        <v>1092</v>
      </c>
      <c r="K556" t="s">
        <v>430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  <c r="AM556" s="5"/>
      <c r="AO556" s="5"/>
      <c r="AQ556" s="5"/>
      <c r="AS556" s="5"/>
    </row>
    <row r="557" spans="1:45" x14ac:dyDescent="0.35">
      <c r="A557" s="3" t="str">
        <f t="shared" si="8"/>
        <v>Fred Biondi</v>
      </c>
      <c r="B557" s="4">
        <v>46110</v>
      </c>
      <c r="C557" t="s">
        <v>1015</v>
      </c>
      <c r="D557" t="s">
        <v>1016</v>
      </c>
      <c r="E557" t="s">
        <v>1017</v>
      </c>
      <c r="F557" t="s">
        <v>1018</v>
      </c>
      <c r="G557" t="s">
        <v>1019</v>
      </c>
      <c r="I557" t="s">
        <v>1184</v>
      </c>
      <c r="J557" t="s">
        <v>543</v>
      </c>
      <c r="K557" t="s">
        <v>430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  <c r="AM557" s="5"/>
      <c r="AO557" s="5"/>
      <c r="AQ557" s="5"/>
      <c r="AS557" s="5"/>
    </row>
    <row r="558" spans="1:45" x14ac:dyDescent="0.35">
      <c r="A558" s="3" t="str">
        <f t="shared" si="8"/>
        <v>Filippo Celli</v>
      </c>
      <c r="B558" s="4">
        <v>46110</v>
      </c>
      <c r="C558" t="s">
        <v>1015</v>
      </c>
      <c r="D558" t="s">
        <v>1016</v>
      </c>
      <c r="E558" t="s">
        <v>1017</v>
      </c>
      <c r="F558" t="s">
        <v>1018</v>
      </c>
      <c r="G558" t="s">
        <v>1019</v>
      </c>
      <c r="I558" t="s">
        <v>1185</v>
      </c>
      <c r="J558" t="s">
        <v>1186</v>
      </c>
      <c r="K558" t="s">
        <v>430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  <c r="AM558" s="5"/>
      <c r="AO558" s="5"/>
      <c r="AQ558" s="5"/>
      <c r="AS558" s="5"/>
    </row>
    <row r="559" spans="1:45" x14ac:dyDescent="0.35">
      <c r="A559" s="3" t="str">
        <f t="shared" si="8"/>
        <v>Sean Crocker</v>
      </c>
      <c r="B559" s="4">
        <v>46110</v>
      </c>
      <c r="C559" t="s">
        <v>1015</v>
      </c>
      <c r="D559" t="s">
        <v>1016</v>
      </c>
      <c r="E559" t="s">
        <v>1017</v>
      </c>
      <c r="F559" t="s">
        <v>1018</v>
      </c>
      <c r="G559" t="s">
        <v>1019</v>
      </c>
      <c r="I559" t="s">
        <v>1187</v>
      </c>
      <c r="J559" t="s">
        <v>1188</v>
      </c>
      <c r="K559" t="s">
        <v>430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  <c r="AM559" s="5"/>
      <c r="AO559" s="5"/>
      <c r="AQ559" s="5"/>
      <c r="AS559" s="5"/>
    </row>
    <row r="560" spans="1:45" x14ac:dyDescent="0.35">
      <c r="A560" s="3" t="str">
        <f t="shared" si="8"/>
        <v>Oihan Guillamoundeguy</v>
      </c>
      <c r="B560" s="4">
        <v>46110</v>
      </c>
      <c r="C560" t="s">
        <v>1015</v>
      </c>
      <c r="D560" t="s">
        <v>1016</v>
      </c>
      <c r="E560" t="s">
        <v>1017</v>
      </c>
      <c r="F560" t="s">
        <v>1018</v>
      </c>
      <c r="G560" t="s">
        <v>1019</v>
      </c>
      <c r="I560" t="s">
        <v>1189</v>
      </c>
      <c r="J560" t="s">
        <v>1190</v>
      </c>
      <c r="K560" t="s">
        <v>430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  <c r="AM560" s="5"/>
      <c r="AO560" s="5"/>
      <c r="AQ560" s="5"/>
      <c r="AS560" s="5"/>
    </row>
    <row r="561" spans="1:45" x14ac:dyDescent="0.35">
      <c r="A561" s="3" t="str">
        <f t="shared" si="8"/>
        <v>Badal Hossain</v>
      </c>
      <c r="B561" s="4">
        <v>46110</v>
      </c>
      <c r="C561" t="s">
        <v>1015</v>
      </c>
      <c r="D561" t="s">
        <v>1016</v>
      </c>
      <c r="E561" t="s">
        <v>1017</v>
      </c>
      <c r="F561" t="s">
        <v>1018</v>
      </c>
      <c r="G561" t="s">
        <v>1019</v>
      </c>
      <c r="I561" t="s">
        <v>1165</v>
      </c>
      <c r="J561" t="s">
        <v>1191</v>
      </c>
      <c r="K561" t="s">
        <v>430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  <c r="AM561" s="5"/>
      <c r="AO561" s="5"/>
      <c r="AQ561" s="5"/>
      <c r="AS561" s="5"/>
    </row>
    <row r="562" spans="1:45" x14ac:dyDescent="0.35">
      <c r="A562" s="3" t="str">
        <f t="shared" si="8"/>
        <v>Anshul Mishra</v>
      </c>
      <c r="B562" s="4">
        <v>46110</v>
      </c>
      <c r="C562" t="s">
        <v>1015</v>
      </c>
      <c r="D562" t="s">
        <v>1016</v>
      </c>
      <c r="E562" t="s">
        <v>1017</v>
      </c>
      <c r="F562" t="s">
        <v>1018</v>
      </c>
      <c r="G562" t="s">
        <v>1019</v>
      </c>
      <c r="I562" t="s">
        <v>1192</v>
      </c>
      <c r="J562" t="s">
        <v>1193</v>
      </c>
      <c r="K562" t="s">
        <v>430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  <c r="AM562" s="5"/>
      <c r="AO562" s="5"/>
      <c r="AQ562" s="5"/>
      <c r="AS562" s="5"/>
    </row>
    <row r="563" spans="1:45" x14ac:dyDescent="0.35">
      <c r="A563" s="3" t="str">
        <f t="shared" si="8"/>
        <v>Elvis Smylie</v>
      </c>
      <c r="B563" s="4">
        <v>46110</v>
      </c>
      <c r="C563" t="s">
        <v>1015</v>
      </c>
      <c r="D563" t="s">
        <v>1016</v>
      </c>
      <c r="E563" t="s">
        <v>1017</v>
      </c>
      <c r="F563" t="s">
        <v>1018</v>
      </c>
      <c r="G563" t="s">
        <v>1019</v>
      </c>
      <c r="I563" t="s">
        <v>1194</v>
      </c>
      <c r="J563" t="s">
        <v>1195</v>
      </c>
      <c r="K563" t="s">
        <v>430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  <c r="AM563" s="5"/>
      <c r="AO563" s="5"/>
      <c r="AQ563" s="5"/>
      <c r="AS563" s="5"/>
    </row>
    <row r="564" spans="1:45" x14ac:dyDescent="0.35">
      <c r="A564" s="3" t="str">
        <f t="shared" si="8"/>
        <v>Edoardo Molinari</v>
      </c>
      <c r="B564" s="4">
        <v>46110</v>
      </c>
      <c r="C564" t="s">
        <v>1015</v>
      </c>
      <c r="D564" t="s">
        <v>1016</v>
      </c>
      <c r="E564" t="s">
        <v>1017</v>
      </c>
      <c r="F564" t="s">
        <v>1018</v>
      </c>
      <c r="G564" t="s">
        <v>1019</v>
      </c>
      <c r="I564" t="s">
        <v>1032</v>
      </c>
      <c r="J564" t="s">
        <v>1196</v>
      </c>
      <c r="K564" t="s">
        <v>430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  <c r="AM564" s="5"/>
      <c r="AO564" s="5"/>
      <c r="AQ564" s="5"/>
      <c r="AS564" s="5"/>
    </row>
    <row r="565" spans="1:45" x14ac:dyDescent="0.35">
      <c r="A565" s="3" t="str">
        <f t="shared" si="8"/>
        <v>Rohan Dhole Patil</v>
      </c>
      <c r="B565" s="4">
        <v>46110</v>
      </c>
      <c r="C565" t="s">
        <v>1015</v>
      </c>
      <c r="D565" t="s">
        <v>1016</v>
      </c>
      <c r="E565" t="s">
        <v>1017</v>
      </c>
      <c r="F565" t="s">
        <v>1018</v>
      </c>
      <c r="G565" t="s">
        <v>1019</v>
      </c>
      <c r="I565" t="s">
        <v>1197</v>
      </c>
      <c r="J565" t="s">
        <v>1198</v>
      </c>
      <c r="K565" t="s">
        <v>430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  <c r="AM565" s="5"/>
      <c r="AO565" s="5"/>
      <c r="AQ565" s="5"/>
      <c r="AS565" s="5"/>
    </row>
    <row r="566" spans="1:45" x14ac:dyDescent="0.35">
      <c r="A566" s="3" t="str">
        <f t="shared" si="8"/>
        <v>Arjun Prasad</v>
      </c>
      <c r="B566" s="4">
        <v>46110</v>
      </c>
      <c r="C566" t="s">
        <v>1015</v>
      </c>
      <c r="D566" t="s">
        <v>1016</v>
      </c>
      <c r="E566" t="s">
        <v>1017</v>
      </c>
      <c r="F566" t="s">
        <v>1018</v>
      </c>
      <c r="G566" t="s">
        <v>1019</v>
      </c>
      <c r="I566" t="s">
        <v>1199</v>
      </c>
      <c r="J566" t="s">
        <v>1200</v>
      </c>
      <c r="K566" t="s">
        <v>430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  <c r="AM566" s="5"/>
      <c r="AO566" s="5"/>
      <c r="AQ566" s="5"/>
      <c r="AS566" s="5"/>
    </row>
    <row r="567" spans="1:45" x14ac:dyDescent="0.35">
      <c r="A567" s="3" t="str">
        <f t="shared" si="8"/>
        <v>Jovan Rebula</v>
      </c>
      <c r="B567" s="4">
        <v>46110</v>
      </c>
      <c r="C567" t="s">
        <v>1015</v>
      </c>
      <c r="D567" t="s">
        <v>1016</v>
      </c>
      <c r="E567" t="s">
        <v>1017</v>
      </c>
      <c r="F567" t="s">
        <v>1018</v>
      </c>
      <c r="G567" t="s">
        <v>1019</v>
      </c>
      <c r="I567" t="s">
        <v>1201</v>
      </c>
      <c r="J567" t="s">
        <v>1202</v>
      </c>
      <c r="K567" t="s">
        <v>430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  <c r="AM567" s="5"/>
      <c r="AO567" s="5"/>
      <c r="AQ567" s="5"/>
      <c r="AS567" s="5"/>
    </row>
    <row r="568" spans="1:45" x14ac:dyDescent="0.35">
      <c r="A568" s="3" t="str">
        <f t="shared" si="8"/>
        <v>Robin Williams</v>
      </c>
      <c r="B568" s="4">
        <v>46110</v>
      </c>
      <c r="C568" t="s">
        <v>1015</v>
      </c>
      <c r="D568" t="s">
        <v>1016</v>
      </c>
      <c r="E568" t="s">
        <v>1017</v>
      </c>
      <c r="F568" t="s">
        <v>1018</v>
      </c>
      <c r="G568" t="s">
        <v>1019</v>
      </c>
      <c r="I568" t="s">
        <v>1203</v>
      </c>
      <c r="J568" t="s">
        <v>1204</v>
      </c>
      <c r="K568" t="s">
        <v>430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  <c r="AM568" s="5"/>
      <c r="AO568" s="5"/>
      <c r="AQ568" s="5"/>
      <c r="AS568" s="5"/>
    </row>
    <row r="569" spans="1:45" x14ac:dyDescent="0.35">
      <c r="A569" s="3" t="str">
        <f t="shared" si="8"/>
        <v>Joakim Lagergren</v>
      </c>
      <c r="B569" s="4">
        <v>46110</v>
      </c>
      <c r="C569" t="s">
        <v>1015</v>
      </c>
      <c r="D569" t="s">
        <v>1016</v>
      </c>
      <c r="E569" t="s">
        <v>1017</v>
      </c>
      <c r="F569" t="s">
        <v>1018</v>
      </c>
      <c r="G569" t="s">
        <v>1019</v>
      </c>
      <c r="I569" t="s">
        <v>1205</v>
      </c>
      <c r="J569" t="s">
        <v>1206</v>
      </c>
      <c r="K569" t="s">
        <v>430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Jack Yule</v>
      </c>
      <c r="B570" s="4">
        <v>46110</v>
      </c>
      <c r="C570" t="s">
        <v>1015</v>
      </c>
      <c r="D570" t="s">
        <v>1016</v>
      </c>
      <c r="E570" t="s">
        <v>1017</v>
      </c>
      <c r="F570" t="s">
        <v>1018</v>
      </c>
      <c r="G570" t="s">
        <v>1019</v>
      </c>
      <c r="I570" t="s">
        <v>1207</v>
      </c>
      <c r="J570" t="s">
        <v>351</v>
      </c>
      <c r="K570" t="s">
        <v>430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  <c r="AM570" s="5"/>
      <c r="AO570" s="5"/>
    </row>
    <row r="571" spans="1:45" x14ac:dyDescent="0.35">
      <c r="A571" s="3" t="str">
        <f t="shared" si="8"/>
        <v>Ricardo Gouveia</v>
      </c>
      <c r="B571" s="4">
        <v>46110</v>
      </c>
      <c r="C571" t="s">
        <v>1015</v>
      </c>
      <c r="D571" t="s">
        <v>1016</v>
      </c>
      <c r="E571" t="s">
        <v>1017</v>
      </c>
      <c r="F571" t="s">
        <v>1018</v>
      </c>
      <c r="G571" t="s">
        <v>1019</v>
      </c>
      <c r="I571" t="s">
        <v>1208</v>
      </c>
      <c r="J571" t="s">
        <v>557</v>
      </c>
      <c r="K571" t="s">
        <v>430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  <c r="AM571" s="5"/>
      <c r="AO571" s="5"/>
    </row>
    <row r="572" spans="1:45" x14ac:dyDescent="0.35">
      <c r="A572" s="3" t="str">
        <f t="shared" si="8"/>
        <v>Abhinav Lohan</v>
      </c>
      <c r="B572" s="4">
        <v>46110</v>
      </c>
      <c r="C572" t="s">
        <v>1015</v>
      </c>
      <c r="D572" t="s">
        <v>1016</v>
      </c>
      <c r="E572" t="s">
        <v>1017</v>
      </c>
      <c r="F572" t="s">
        <v>1018</v>
      </c>
      <c r="G572" t="s">
        <v>1019</v>
      </c>
      <c r="I572" t="s">
        <v>1209</v>
      </c>
      <c r="J572" t="s">
        <v>1210</v>
      </c>
      <c r="K572" t="s">
        <v>430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  <c r="AM572" s="5"/>
      <c r="AO572" s="5"/>
    </row>
    <row r="573" spans="1:45" x14ac:dyDescent="0.35">
      <c r="A573" s="3" t="str">
        <f t="shared" si="8"/>
        <v>Anshul Kabthiyal</v>
      </c>
      <c r="B573" s="4">
        <v>46110</v>
      </c>
      <c r="C573" t="s">
        <v>1015</v>
      </c>
      <c r="D573" t="s">
        <v>1016</v>
      </c>
      <c r="E573" t="s">
        <v>1017</v>
      </c>
      <c r="F573" t="s">
        <v>1018</v>
      </c>
      <c r="G573" t="s">
        <v>1019</v>
      </c>
      <c r="I573" t="s">
        <v>1211</v>
      </c>
      <c r="J573" t="s">
        <v>1193</v>
      </c>
      <c r="K573" t="s">
        <v>430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  <c r="AM573" s="5"/>
      <c r="AO573" s="5"/>
    </row>
    <row r="574" spans="1:45" x14ac:dyDescent="0.35">
      <c r="A574" s="3" t="str">
        <f t="shared" si="8"/>
        <v>Sukhman Singh</v>
      </c>
      <c r="B574" s="4">
        <v>46110</v>
      </c>
      <c r="C574" t="s">
        <v>1015</v>
      </c>
      <c r="D574" t="s">
        <v>1016</v>
      </c>
      <c r="E574" t="s">
        <v>1017</v>
      </c>
      <c r="F574" t="s">
        <v>1018</v>
      </c>
      <c r="G574" t="s">
        <v>1019</v>
      </c>
      <c r="I574" t="s">
        <v>535</v>
      </c>
      <c r="J574" t="s">
        <v>1212</v>
      </c>
      <c r="K574" t="s">
        <v>430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  <c r="AM574" s="5"/>
      <c r="AO574" s="5"/>
    </row>
    <row r="575" spans="1:45" x14ac:dyDescent="0.35">
      <c r="A575" s="3" t="str">
        <f t="shared" si="8"/>
        <v>Yuvraj Sandhu</v>
      </c>
      <c r="B575" s="4">
        <v>46110</v>
      </c>
      <c r="C575" t="s">
        <v>1015</v>
      </c>
      <c r="D575" t="s">
        <v>1016</v>
      </c>
      <c r="E575" t="s">
        <v>1017</v>
      </c>
      <c r="F575" t="s">
        <v>1018</v>
      </c>
      <c r="G575" t="s">
        <v>1019</v>
      </c>
      <c r="I575" t="s">
        <v>1213</v>
      </c>
      <c r="J575" t="s">
        <v>1214</v>
      </c>
      <c r="K575" t="s">
        <v>430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  <c r="AM575" s="5"/>
      <c r="AO575" s="5"/>
    </row>
    <row r="576" spans="1:45" x14ac:dyDescent="0.35">
      <c r="A576" s="3" t="str">
        <f t="shared" si="8"/>
        <v>Kanav Chauhan</v>
      </c>
      <c r="B576" s="4">
        <v>46110</v>
      </c>
      <c r="C576" t="s">
        <v>1015</v>
      </c>
      <c r="D576" t="s">
        <v>1016</v>
      </c>
      <c r="E576" t="s">
        <v>1017</v>
      </c>
      <c r="F576" t="s">
        <v>1018</v>
      </c>
      <c r="G576" t="s">
        <v>1019</v>
      </c>
      <c r="I576" t="s">
        <v>1215</v>
      </c>
      <c r="J576" t="s">
        <v>1216</v>
      </c>
      <c r="K576" t="s">
        <v>430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  <c r="AM576" s="5"/>
      <c r="AO576" s="5"/>
    </row>
    <row r="577" spans="1:41" x14ac:dyDescent="0.35">
      <c r="A577" s="3" t="str">
        <f t="shared" si="8"/>
        <v>Rashid Khan</v>
      </c>
      <c r="B577" s="4">
        <v>46110</v>
      </c>
      <c r="C577" t="s">
        <v>1015</v>
      </c>
      <c r="D577" t="s">
        <v>1016</v>
      </c>
      <c r="E577" t="s">
        <v>1017</v>
      </c>
      <c r="F577" t="s">
        <v>1018</v>
      </c>
      <c r="G577" t="s">
        <v>1019</v>
      </c>
      <c r="I577" t="s">
        <v>1217</v>
      </c>
      <c r="J577" t="s">
        <v>1218</v>
      </c>
      <c r="K577" t="s">
        <v>430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  <c r="AM577" s="5"/>
      <c r="AO577" s="5"/>
    </row>
    <row r="578" spans="1:41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1015</v>
      </c>
      <c r="D578" t="s">
        <v>1016</v>
      </c>
      <c r="E578" t="s">
        <v>1017</v>
      </c>
      <c r="F578" t="s">
        <v>1018</v>
      </c>
      <c r="G578" t="s">
        <v>1019</v>
      </c>
      <c r="I578" t="s">
        <v>1219</v>
      </c>
      <c r="J578" t="s">
        <v>1220</v>
      </c>
      <c r="K578" t="s">
        <v>430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  <c r="AM578" s="5"/>
      <c r="AO578" s="5"/>
    </row>
    <row r="579" spans="1:41" x14ac:dyDescent="0.35">
      <c r="A579" s="3" t="str">
        <f t="shared" si="9"/>
        <v>Joshua Berry</v>
      </c>
      <c r="B579" s="4">
        <v>46110</v>
      </c>
      <c r="C579" t="s">
        <v>1015</v>
      </c>
      <c r="D579" t="s">
        <v>1016</v>
      </c>
      <c r="E579" t="s">
        <v>1017</v>
      </c>
      <c r="F579" t="s">
        <v>1018</v>
      </c>
      <c r="G579" t="s">
        <v>1019</v>
      </c>
      <c r="I579" t="s">
        <v>1221</v>
      </c>
      <c r="J579" t="s">
        <v>1222</v>
      </c>
      <c r="K579" t="s">
        <v>829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  <c r="AM579" s="5"/>
      <c r="AO579" s="5"/>
    </row>
    <row r="580" spans="1:41" x14ac:dyDescent="0.35">
      <c r="A580" s="3" t="str">
        <f t="shared" si="9"/>
        <v>Aaron Cockerill</v>
      </c>
      <c r="B580" s="4">
        <v>46110</v>
      </c>
      <c r="C580" t="s">
        <v>1015</v>
      </c>
      <c r="D580" t="s">
        <v>1016</v>
      </c>
      <c r="E580" t="s">
        <v>1017</v>
      </c>
      <c r="F580" t="s">
        <v>1018</v>
      </c>
      <c r="G580" t="s">
        <v>1019</v>
      </c>
      <c r="I580" t="s">
        <v>1223</v>
      </c>
      <c r="J580" t="s">
        <v>447</v>
      </c>
      <c r="K580" t="s">
        <v>829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  <c r="AM580" s="5"/>
      <c r="AO580" s="5"/>
    </row>
    <row r="581" spans="1:41" x14ac:dyDescent="0.35">
      <c r="A581" s="3" t="str">
        <f t="shared" si="9"/>
        <v>Amardeep Malik</v>
      </c>
      <c r="B581" s="4">
        <v>46110</v>
      </c>
      <c r="C581" t="s">
        <v>1015</v>
      </c>
      <c r="D581" t="s">
        <v>1016</v>
      </c>
      <c r="E581" t="s">
        <v>1017</v>
      </c>
      <c r="F581" t="s">
        <v>1018</v>
      </c>
      <c r="G581" t="s">
        <v>1019</v>
      </c>
      <c r="I581" t="s">
        <v>1224</v>
      </c>
      <c r="J581" t="s">
        <v>1225</v>
      </c>
      <c r="K581" t="s">
        <v>829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  <c r="AM581" s="5"/>
      <c r="AO581" s="5"/>
    </row>
    <row r="582" spans="1:41" x14ac:dyDescent="0.35">
      <c r="A582" s="3" t="str">
        <f t="shared" si="9"/>
        <v>Jairaj Singh Sandhu</v>
      </c>
      <c r="B582" s="4">
        <v>46110</v>
      </c>
      <c r="C582" t="s">
        <v>1015</v>
      </c>
      <c r="D582" t="s">
        <v>1016</v>
      </c>
      <c r="E582" t="s">
        <v>1017</v>
      </c>
      <c r="F582" t="s">
        <v>1018</v>
      </c>
      <c r="G582" t="s">
        <v>1019</v>
      </c>
      <c r="I582" t="s">
        <v>1213</v>
      </c>
      <c r="J582" t="s">
        <v>1226</v>
      </c>
      <c r="K582" t="s">
        <v>829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  <c r="AM582" s="5"/>
      <c r="AO582" s="5"/>
    </row>
    <row r="583" spans="1:41" x14ac:dyDescent="0.35">
      <c r="A583" s="3" t="str">
        <f t="shared" si="9"/>
        <v>Ben Schmidt</v>
      </c>
      <c r="B583" s="4">
        <v>46110</v>
      </c>
      <c r="C583" t="s">
        <v>1015</v>
      </c>
      <c r="D583" t="s">
        <v>1016</v>
      </c>
      <c r="E583" t="s">
        <v>1017</v>
      </c>
      <c r="F583" t="s">
        <v>1018</v>
      </c>
      <c r="G583" t="s">
        <v>1019</v>
      </c>
      <c r="I583" t="s">
        <v>1227</v>
      </c>
      <c r="J583" t="s">
        <v>376</v>
      </c>
      <c r="K583" t="s">
        <v>829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  <c r="AM583" s="5"/>
      <c r="AO583" s="5"/>
    </row>
    <row r="584" spans="1:41" x14ac:dyDescent="0.35">
      <c r="A584" s="3" t="str">
        <f t="shared" si="9"/>
        <v>Akshay Sharma</v>
      </c>
      <c r="B584" s="4">
        <v>46110</v>
      </c>
      <c r="C584" t="s">
        <v>1015</v>
      </c>
      <c r="D584" t="s">
        <v>1016</v>
      </c>
      <c r="E584" t="s">
        <v>1017</v>
      </c>
      <c r="F584" t="s">
        <v>1018</v>
      </c>
      <c r="G584" t="s">
        <v>1019</v>
      </c>
      <c r="I584" t="s">
        <v>1152</v>
      </c>
      <c r="J584" t="s">
        <v>1119</v>
      </c>
      <c r="K584" t="s">
        <v>829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  <c r="AM584" s="5"/>
      <c r="AO584" s="5"/>
    </row>
    <row r="585" spans="1:41" x14ac:dyDescent="0.35">
      <c r="A585" s="3" t="str">
        <f t="shared" si="9"/>
        <v>Deepak Yadav</v>
      </c>
      <c r="B585" s="4">
        <v>46110</v>
      </c>
      <c r="C585" t="s">
        <v>1015</v>
      </c>
      <c r="D585" t="s">
        <v>1016</v>
      </c>
      <c r="E585" t="s">
        <v>1017</v>
      </c>
      <c r="F585" t="s">
        <v>1018</v>
      </c>
      <c r="G585" t="s">
        <v>1019</v>
      </c>
      <c r="I585" t="s">
        <v>1228</v>
      </c>
      <c r="J585" t="s">
        <v>1229</v>
      </c>
      <c r="K585" t="s">
        <v>829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  <c r="AM585" s="5"/>
      <c r="AO585" s="5"/>
    </row>
    <row r="586" spans="1:41" x14ac:dyDescent="0.35">
      <c r="A586" s="3" t="str">
        <f t="shared" si="9"/>
        <v>Martin Vorster</v>
      </c>
      <c r="B586" s="4">
        <v>46110</v>
      </c>
      <c r="C586" t="s">
        <v>1230</v>
      </c>
      <c r="D586" t="s">
        <v>1231</v>
      </c>
      <c r="E586" t="s">
        <v>1232</v>
      </c>
      <c r="F586" t="s">
        <v>1233</v>
      </c>
      <c r="I586" t="s">
        <v>1234</v>
      </c>
      <c r="J586" t="s">
        <v>416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  <c r="AM586" s="5"/>
      <c r="AO586" s="5"/>
    </row>
    <row r="587" spans="1:41" x14ac:dyDescent="0.35">
      <c r="A587" s="3" t="str">
        <f t="shared" si="9"/>
        <v>Jaco Prinsloo</v>
      </c>
      <c r="B587" s="4">
        <v>46110</v>
      </c>
      <c r="C587" t="s">
        <v>1230</v>
      </c>
      <c r="D587" t="s">
        <v>1231</v>
      </c>
      <c r="E587" t="s">
        <v>1232</v>
      </c>
      <c r="F587" t="s">
        <v>1233</v>
      </c>
      <c r="I587" t="s">
        <v>1235</v>
      </c>
      <c r="J587" t="s">
        <v>1236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  <c r="AM587" s="5"/>
      <c r="AO587" s="5"/>
    </row>
    <row r="588" spans="1:41" x14ac:dyDescent="0.35">
      <c r="A588" s="3" t="str">
        <f t="shared" si="9"/>
        <v>Altin Van Der Merwe</v>
      </c>
      <c r="B588" s="4">
        <v>46110</v>
      </c>
      <c r="C588" t="s">
        <v>1230</v>
      </c>
      <c r="D588" t="s">
        <v>1231</v>
      </c>
      <c r="E588" t="s">
        <v>1232</v>
      </c>
      <c r="F588" t="s">
        <v>1233</v>
      </c>
      <c r="I588" t="s">
        <v>1237</v>
      </c>
      <c r="J588" t="s">
        <v>1238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  <c r="AM588" s="5"/>
      <c r="AO588" s="5"/>
    </row>
    <row r="589" spans="1:41" x14ac:dyDescent="0.35">
      <c r="A589" s="3" t="str">
        <f t="shared" si="9"/>
        <v>Luke Brown</v>
      </c>
      <c r="B589" s="4">
        <v>46110</v>
      </c>
      <c r="C589" t="s">
        <v>1230</v>
      </c>
      <c r="D589" t="s">
        <v>1231</v>
      </c>
      <c r="E589" t="s">
        <v>1232</v>
      </c>
      <c r="F589" t="s">
        <v>1233</v>
      </c>
      <c r="I589" t="s">
        <v>605</v>
      </c>
      <c r="J589" t="s">
        <v>669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  <c r="AM589" s="5"/>
      <c r="AO589" s="5"/>
    </row>
    <row r="590" spans="1:41" x14ac:dyDescent="0.35">
      <c r="A590" s="3" t="str">
        <f t="shared" si="9"/>
        <v>Lyle Rowe</v>
      </c>
      <c r="B590" s="4">
        <v>46110</v>
      </c>
      <c r="C590" t="s">
        <v>1230</v>
      </c>
      <c r="D590" t="s">
        <v>1231</v>
      </c>
      <c r="E590" t="s">
        <v>1232</v>
      </c>
      <c r="F590" t="s">
        <v>1233</v>
      </c>
      <c r="I590" t="s">
        <v>1239</v>
      </c>
      <c r="J590" t="s">
        <v>1240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  <c r="AM590" s="5"/>
      <c r="AO590" s="5"/>
    </row>
    <row r="591" spans="1:41" x14ac:dyDescent="0.35">
      <c r="A591" s="3" t="str">
        <f t="shared" si="9"/>
        <v>Graham Van Der Merwe</v>
      </c>
      <c r="B591" s="4">
        <v>46110</v>
      </c>
      <c r="C591" t="s">
        <v>1230</v>
      </c>
      <c r="D591" t="s">
        <v>1231</v>
      </c>
      <c r="E591" t="s">
        <v>1232</v>
      </c>
      <c r="F591" t="s">
        <v>1233</v>
      </c>
      <c r="I591" t="s">
        <v>1237</v>
      </c>
      <c r="J591" t="s">
        <v>1241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  <c r="AM591" s="5"/>
      <c r="AO591" s="5"/>
    </row>
    <row r="592" spans="1:41" x14ac:dyDescent="0.35">
      <c r="A592" s="3" t="str">
        <f t="shared" si="9"/>
        <v>Austin Bautista</v>
      </c>
      <c r="B592" s="4">
        <v>46110</v>
      </c>
      <c r="C592" t="s">
        <v>1230</v>
      </c>
      <c r="D592" t="s">
        <v>1231</v>
      </c>
      <c r="E592" t="s">
        <v>1232</v>
      </c>
      <c r="F592" t="s">
        <v>1233</v>
      </c>
      <c r="I592" t="s">
        <v>1242</v>
      </c>
      <c r="J592" t="s">
        <v>550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  <c r="AM592" s="5"/>
      <c r="AO592" s="5"/>
    </row>
    <row r="593" spans="1:41" x14ac:dyDescent="0.35">
      <c r="A593" s="3" t="str">
        <f t="shared" si="9"/>
        <v>Bryce Easton</v>
      </c>
      <c r="B593" s="4">
        <v>46110</v>
      </c>
      <c r="C593" t="s">
        <v>1230</v>
      </c>
      <c r="D593" t="s">
        <v>1231</v>
      </c>
      <c r="E593" t="s">
        <v>1232</v>
      </c>
      <c r="F593" t="s">
        <v>1233</v>
      </c>
      <c r="I593" t="s">
        <v>1243</v>
      </c>
      <c r="J593" t="s">
        <v>811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  <c r="AM593" s="5"/>
      <c r="AO593" s="5"/>
    </row>
    <row r="594" spans="1:41" x14ac:dyDescent="0.35">
      <c r="A594" s="3" t="str">
        <f t="shared" si="9"/>
        <v>Jason Roets</v>
      </c>
      <c r="B594" s="4">
        <v>46110</v>
      </c>
      <c r="C594" t="s">
        <v>1230</v>
      </c>
      <c r="D594" t="s">
        <v>1231</v>
      </c>
      <c r="E594" t="s">
        <v>1232</v>
      </c>
      <c r="F594" t="s">
        <v>1233</v>
      </c>
      <c r="I594" t="s">
        <v>1244</v>
      </c>
      <c r="J594" t="s">
        <v>400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  <c r="AM594" s="5"/>
      <c r="AO594" s="5"/>
    </row>
    <row r="595" spans="1:41" x14ac:dyDescent="0.35">
      <c r="A595" s="3" t="str">
        <f t="shared" si="9"/>
        <v>Ryan Van Velzen</v>
      </c>
      <c r="B595" s="4">
        <v>46110</v>
      </c>
      <c r="C595" t="s">
        <v>1230</v>
      </c>
      <c r="D595" t="s">
        <v>1231</v>
      </c>
      <c r="E595" t="s">
        <v>1232</v>
      </c>
      <c r="F595" t="s">
        <v>1233</v>
      </c>
      <c r="I595" t="s">
        <v>1245</v>
      </c>
      <c r="J595" t="s">
        <v>700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  <c r="AM595" s="5"/>
      <c r="AO595" s="5"/>
    </row>
    <row r="596" spans="1:41" x14ac:dyDescent="0.35">
      <c r="A596" s="3" t="str">
        <f t="shared" si="9"/>
        <v>Luis Carrera</v>
      </c>
      <c r="B596" s="4">
        <v>46110</v>
      </c>
      <c r="C596" t="s">
        <v>1230</v>
      </c>
      <c r="D596" t="s">
        <v>1231</v>
      </c>
      <c r="E596" t="s">
        <v>1232</v>
      </c>
      <c r="F596" t="s">
        <v>1233</v>
      </c>
      <c r="I596" t="s">
        <v>1246</v>
      </c>
      <c r="J596" t="s">
        <v>1247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  <c r="AM596" s="5"/>
      <c r="AO596" s="5"/>
    </row>
    <row r="597" spans="1:41" x14ac:dyDescent="0.35">
      <c r="A597" s="3" t="str">
        <f t="shared" si="9"/>
        <v>Christiaan Burke</v>
      </c>
      <c r="B597" s="4">
        <v>46110</v>
      </c>
      <c r="C597" t="s">
        <v>1230</v>
      </c>
      <c r="D597" t="s">
        <v>1231</v>
      </c>
      <c r="E597" t="s">
        <v>1232</v>
      </c>
      <c r="F597" t="s">
        <v>1233</v>
      </c>
      <c r="I597" t="s">
        <v>1248</v>
      </c>
      <c r="J597" t="s">
        <v>909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  <c r="AM597" s="5"/>
      <c r="AO597" s="5"/>
    </row>
    <row r="598" spans="1:41" x14ac:dyDescent="0.35">
      <c r="A598" s="3" t="str">
        <f t="shared" si="9"/>
        <v>Zander Lombard</v>
      </c>
      <c r="B598" s="4">
        <v>46110</v>
      </c>
      <c r="C598" t="s">
        <v>1230</v>
      </c>
      <c r="D598" t="s">
        <v>1231</v>
      </c>
      <c r="E598" t="s">
        <v>1232</v>
      </c>
      <c r="F598" t="s">
        <v>1233</v>
      </c>
      <c r="I598" t="s">
        <v>1249</v>
      </c>
      <c r="J598" t="s">
        <v>1250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  <c r="AM598" s="5"/>
      <c r="AO598" s="5"/>
    </row>
    <row r="599" spans="1:41" x14ac:dyDescent="0.35">
      <c r="A599" s="3" t="str">
        <f t="shared" si="9"/>
        <v>J.C. Ritchie</v>
      </c>
      <c r="B599" s="4">
        <v>46110</v>
      </c>
      <c r="C599" t="s">
        <v>1230</v>
      </c>
      <c r="D599" t="s">
        <v>1231</v>
      </c>
      <c r="E599" t="s">
        <v>1232</v>
      </c>
      <c r="F599" t="s">
        <v>1233</v>
      </c>
      <c r="I599" t="s">
        <v>1251</v>
      </c>
      <c r="J599" t="s">
        <v>1252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  <c r="AM599" s="5"/>
      <c r="AO599" s="5"/>
    </row>
    <row r="600" spans="1:41" x14ac:dyDescent="0.35">
      <c r="A600" s="3" t="str">
        <f t="shared" si="9"/>
        <v>Pierre Viallaneix</v>
      </c>
      <c r="B600" s="4">
        <v>46110</v>
      </c>
      <c r="C600" t="s">
        <v>1230</v>
      </c>
      <c r="D600" t="s">
        <v>1231</v>
      </c>
      <c r="E600" t="s">
        <v>1232</v>
      </c>
      <c r="F600" t="s">
        <v>1233</v>
      </c>
      <c r="I600" t="s">
        <v>1253</v>
      </c>
      <c r="J600" t="s">
        <v>1254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  <c r="AM600" s="5"/>
      <c r="AO600" s="5"/>
    </row>
    <row r="601" spans="1:41" x14ac:dyDescent="0.35">
      <c r="A601" s="3" t="str">
        <f t="shared" si="9"/>
        <v>M.J. Viljoen</v>
      </c>
      <c r="B601" s="4">
        <v>46110</v>
      </c>
      <c r="C601" t="s">
        <v>1230</v>
      </c>
      <c r="D601" t="s">
        <v>1231</v>
      </c>
      <c r="E601" t="s">
        <v>1232</v>
      </c>
      <c r="F601" t="s">
        <v>1233</v>
      </c>
      <c r="I601" t="s">
        <v>1255</v>
      </c>
      <c r="J601" t="s">
        <v>1026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  <c r="AM601" s="5"/>
      <c r="AO601" s="5"/>
    </row>
    <row r="602" spans="1:41" x14ac:dyDescent="0.35">
      <c r="A602" s="3" t="str">
        <f t="shared" si="9"/>
        <v>Tyran Snyders</v>
      </c>
      <c r="B602" s="4">
        <v>46110</v>
      </c>
      <c r="C602" t="s">
        <v>1230</v>
      </c>
      <c r="D602" t="s">
        <v>1231</v>
      </c>
      <c r="E602" t="s">
        <v>1232</v>
      </c>
      <c r="F602" t="s">
        <v>1233</v>
      </c>
      <c r="I602" t="s">
        <v>1256</v>
      </c>
      <c r="J602" t="s">
        <v>1257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  <c r="AM602" s="5"/>
      <c r="AO602" s="5"/>
    </row>
    <row r="603" spans="1:41" x14ac:dyDescent="0.35">
      <c r="A603" s="3" t="str">
        <f t="shared" si="9"/>
        <v>Brandon Stone</v>
      </c>
      <c r="B603" s="4">
        <v>46110</v>
      </c>
      <c r="C603" t="s">
        <v>1230</v>
      </c>
      <c r="D603" t="s">
        <v>1231</v>
      </c>
      <c r="E603" t="s">
        <v>1232</v>
      </c>
      <c r="F603" t="s">
        <v>1233</v>
      </c>
      <c r="I603" t="s">
        <v>1258</v>
      </c>
      <c r="J603" t="s">
        <v>720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  <c r="AM603" s="5"/>
      <c r="AO603" s="5"/>
    </row>
    <row r="604" spans="1:41" x14ac:dyDescent="0.35">
      <c r="A604" s="3" t="str">
        <f t="shared" si="9"/>
        <v>Daniel Van Tonder</v>
      </c>
      <c r="B604" s="4">
        <v>46110</v>
      </c>
      <c r="C604" t="s">
        <v>1230</v>
      </c>
      <c r="D604" t="s">
        <v>1231</v>
      </c>
      <c r="E604" t="s">
        <v>1232</v>
      </c>
      <c r="F604" t="s">
        <v>1233</v>
      </c>
      <c r="I604" t="s">
        <v>1259</v>
      </c>
      <c r="J604" t="s">
        <v>333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  <c r="AM604" s="5"/>
      <c r="AO604" s="5"/>
    </row>
    <row r="605" spans="1:41" x14ac:dyDescent="0.35">
      <c r="A605" s="3" t="str">
        <f t="shared" si="9"/>
        <v>Keenan Davidse</v>
      </c>
      <c r="B605" s="4">
        <v>46110</v>
      </c>
      <c r="C605" t="s">
        <v>1230</v>
      </c>
      <c r="D605" t="s">
        <v>1231</v>
      </c>
      <c r="E605" t="s">
        <v>1232</v>
      </c>
      <c r="F605" t="s">
        <v>1233</v>
      </c>
      <c r="I605" t="s">
        <v>1260</v>
      </c>
      <c r="J605" t="s">
        <v>1261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  <c r="AM605" s="5"/>
      <c r="AO605" s="5"/>
    </row>
    <row r="606" spans="1:41" x14ac:dyDescent="0.35">
      <c r="A606" s="3" t="str">
        <f t="shared" si="9"/>
        <v>Trevor Fisher, Jr.</v>
      </c>
      <c r="B606" s="4">
        <v>46110</v>
      </c>
      <c r="C606" t="s">
        <v>1230</v>
      </c>
      <c r="D606" t="s">
        <v>1231</v>
      </c>
      <c r="E606" t="s">
        <v>1232</v>
      </c>
      <c r="F606" t="s">
        <v>1233</v>
      </c>
      <c r="I606" t="s">
        <v>1262</v>
      </c>
      <c r="J606" t="s">
        <v>762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  <c r="AM606" s="5"/>
      <c r="AO606" s="5"/>
    </row>
    <row r="607" spans="1:41" x14ac:dyDescent="0.35">
      <c r="A607" s="3" t="str">
        <f t="shared" si="9"/>
        <v>Benjamin Follett-Smith</v>
      </c>
      <c r="B607" s="4">
        <v>46110</v>
      </c>
      <c r="C607" t="s">
        <v>1230</v>
      </c>
      <c r="D607" t="s">
        <v>1231</v>
      </c>
      <c r="E607" t="s">
        <v>1232</v>
      </c>
      <c r="F607" t="s">
        <v>1233</v>
      </c>
      <c r="I607" t="s">
        <v>1263</v>
      </c>
      <c r="J607" t="s">
        <v>1264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  <c r="AM607" s="5"/>
      <c r="AO607" s="5"/>
    </row>
    <row r="608" spans="1:41" x14ac:dyDescent="0.35">
      <c r="A608" s="3" t="str">
        <f t="shared" si="9"/>
        <v>Allen John</v>
      </c>
      <c r="B608" s="4">
        <v>46110</v>
      </c>
      <c r="C608" t="s">
        <v>1230</v>
      </c>
      <c r="D608" t="s">
        <v>1231</v>
      </c>
      <c r="E608" t="s">
        <v>1232</v>
      </c>
      <c r="F608" t="s">
        <v>1233</v>
      </c>
      <c r="I608" t="s">
        <v>330</v>
      </c>
      <c r="J608" t="s">
        <v>1265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  <c r="AM608" s="5"/>
      <c r="AO608" s="5"/>
    </row>
    <row r="609" spans="1:41" x14ac:dyDescent="0.35">
      <c r="A609" s="3" t="str">
        <f t="shared" si="9"/>
        <v>Haydn Porteous</v>
      </c>
      <c r="B609" s="4">
        <v>46110</v>
      </c>
      <c r="C609" t="s">
        <v>1230</v>
      </c>
      <c r="D609" t="s">
        <v>1231</v>
      </c>
      <c r="E609" t="s">
        <v>1232</v>
      </c>
      <c r="F609" t="s">
        <v>1233</v>
      </c>
      <c r="I609" t="s">
        <v>1266</v>
      </c>
      <c r="J609" t="s">
        <v>360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  <c r="AM609" s="5"/>
      <c r="AO609" s="5"/>
    </row>
    <row r="610" spans="1:41" x14ac:dyDescent="0.35">
      <c r="A610" s="3" t="str">
        <f t="shared" si="9"/>
        <v>Malcolm Mitchell</v>
      </c>
      <c r="B610" s="4">
        <v>46110</v>
      </c>
      <c r="C610" t="s">
        <v>1230</v>
      </c>
      <c r="D610" t="s">
        <v>1231</v>
      </c>
      <c r="E610" t="s">
        <v>1232</v>
      </c>
      <c r="F610" t="s">
        <v>1233</v>
      </c>
      <c r="I610" t="s">
        <v>462</v>
      </c>
      <c r="J610" t="s">
        <v>1267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  <c r="AM610" s="5"/>
      <c r="AO610" s="5"/>
    </row>
    <row r="611" spans="1:41" x14ac:dyDescent="0.35">
      <c r="A611" s="3" t="str">
        <f t="shared" si="9"/>
        <v>Kyle De Beer</v>
      </c>
      <c r="B611" s="4">
        <v>46110</v>
      </c>
      <c r="C611" t="s">
        <v>1230</v>
      </c>
      <c r="D611" t="s">
        <v>1231</v>
      </c>
      <c r="E611" t="s">
        <v>1232</v>
      </c>
      <c r="F611" t="s">
        <v>1233</v>
      </c>
      <c r="I611" t="s">
        <v>1268</v>
      </c>
      <c r="J611" t="s">
        <v>796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  <c r="AM611" s="5"/>
      <c r="AO611" s="5"/>
    </row>
    <row r="612" spans="1:41" x14ac:dyDescent="0.35">
      <c r="A612" s="3" t="str">
        <f t="shared" si="9"/>
        <v>Deon Germishuys</v>
      </c>
      <c r="B612" s="4">
        <v>46110</v>
      </c>
      <c r="C612" t="s">
        <v>1230</v>
      </c>
      <c r="D612" t="s">
        <v>1231</v>
      </c>
      <c r="E612" t="s">
        <v>1232</v>
      </c>
      <c r="F612" t="s">
        <v>1233</v>
      </c>
      <c r="I612" t="s">
        <v>1269</v>
      </c>
      <c r="J612" t="s">
        <v>1270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  <c r="AM612" s="5"/>
    </row>
    <row r="613" spans="1:41" x14ac:dyDescent="0.35">
      <c r="A613" s="3" t="str">
        <f t="shared" si="9"/>
        <v>Herman Loubser</v>
      </c>
      <c r="B613" s="4">
        <v>46110</v>
      </c>
      <c r="C613" t="s">
        <v>1230</v>
      </c>
      <c r="D613" t="s">
        <v>1231</v>
      </c>
      <c r="E613" t="s">
        <v>1232</v>
      </c>
      <c r="F613" t="s">
        <v>1233</v>
      </c>
      <c r="I613" t="s">
        <v>1271</v>
      </c>
      <c r="J613" t="s">
        <v>1272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41" x14ac:dyDescent="0.35">
      <c r="A614" s="3" t="str">
        <f t="shared" si="9"/>
        <v>Nikhil Rama</v>
      </c>
      <c r="B614" s="4">
        <v>46110</v>
      </c>
      <c r="C614" t="s">
        <v>1230</v>
      </c>
      <c r="D614" t="s">
        <v>1231</v>
      </c>
      <c r="E614" t="s">
        <v>1232</v>
      </c>
      <c r="F614" t="s">
        <v>1233</v>
      </c>
      <c r="I614" t="s">
        <v>1273</v>
      </c>
      <c r="J614" t="s">
        <v>1274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41" x14ac:dyDescent="0.35">
      <c r="A615" s="3" t="str">
        <f t="shared" si="9"/>
        <v>Pieter Moolman</v>
      </c>
      <c r="B615" s="4">
        <v>46110</v>
      </c>
      <c r="C615" t="s">
        <v>1230</v>
      </c>
      <c r="D615" t="s">
        <v>1231</v>
      </c>
      <c r="E615" t="s">
        <v>1232</v>
      </c>
      <c r="F615" t="s">
        <v>1233</v>
      </c>
      <c r="I615" t="s">
        <v>1275</v>
      </c>
      <c r="J615" t="s">
        <v>1276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41" x14ac:dyDescent="0.35">
      <c r="A616" s="3" t="str">
        <f t="shared" si="9"/>
        <v>Hennie Otto</v>
      </c>
      <c r="B616" s="4">
        <v>46110</v>
      </c>
      <c r="C616" t="s">
        <v>1230</v>
      </c>
      <c r="D616" t="s">
        <v>1231</v>
      </c>
      <c r="E616" t="s">
        <v>1232</v>
      </c>
      <c r="F616" t="s">
        <v>1233</v>
      </c>
      <c r="I616" t="s">
        <v>1277</v>
      </c>
      <c r="J616" t="s">
        <v>1278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41" x14ac:dyDescent="0.35">
      <c r="A617" s="3" t="str">
        <f t="shared" si="9"/>
        <v>Samuel Simpson</v>
      </c>
      <c r="B617" s="4">
        <v>46110</v>
      </c>
      <c r="C617" t="s">
        <v>1230</v>
      </c>
      <c r="D617" t="s">
        <v>1231</v>
      </c>
      <c r="E617" t="s">
        <v>1232</v>
      </c>
      <c r="F617" t="s">
        <v>1233</v>
      </c>
      <c r="I617" t="s">
        <v>417</v>
      </c>
      <c r="J617" t="s">
        <v>465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41" x14ac:dyDescent="0.35">
      <c r="A618" s="3" t="str">
        <f t="shared" si="9"/>
        <v>Louis Albertse</v>
      </c>
      <c r="B618" s="4">
        <v>46110</v>
      </c>
      <c r="C618" t="s">
        <v>1230</v>
      </c>
      <c r="D618" t="s">
        <v>1231</v>
      </c>
      <c r="E618" t="s">
        <v>1232</v>
      </c>
      <c r="F618" t="s">
        <v>1233</v>
      </c>
      <c r="I618" t="s">
        <v>1279</v>
      </c>
      <c r="J618" t="s">
        <v>337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41" x14ac:dyDescent="0.35">
      <c r="A619" s="3" t="str">
        <f t="shared" si="9"/>
        <v>Stuart Krog</v>
      </c>
      <c r="B619" s="4">
        <v>46110</v>
      </c>
      <c r="C619" t="s">
        <v>1230</v>
      </c>
      <c r="D619" t="s">
        <v>1231</v>
      </c>
      <c r="E619" t="s">
        <v>1232</v>
      </c>
      <c r="F619" t="s">
        <v>1233</v>
      </c>
      <c r="I619" t="s">
        <v>1280</v>
      </c>
      <c r="J619" t="s">
        <v>596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41" x14ac:dyDescent="0.35">
      <c r="A620" s="3" t="str">
        <f t="shared" si="9"/>
        <v>Warwick Purchase</v>
      </c>
      <c r="B620" s="4">
        <v>46110</v>
      </c>
      <c r="C620" t="s">
        <v>1230</v>
      </c>
      <c r="D620" t="s">
        <v>1231</v>
      </c>
      <c r="E620" t="s">
        <v>1232</v>
      </c>
      <c r="F620" t="s">
        <v>1233</v>
      </c>
      <c r="I620" t="s">
        <v>1281</v>
      </c>
      <c r="J620" t="s">
        <v>1282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41" x14ac:dyDescent="0.35">
      <c r="A621" s="3" t="str">
        <f t="shared" si="9"/>
        <v>Estiaan Conradie</v>
      </c>
      <c r="B621" s="4">
        <v>46110</v>
      </c>
      <c r="C621" t="s">
        <v>1230</v>
      </c>
      <c r="D621" t="s">
        <v>1231</v>
      </c>
      <c r="E621" t="s">
        <v>1232</v>
      </c>
      <c r="F621" t="s">
        <v>1233</v>
      </c>
      <c r="I621" t="s">
        <v>1283</v>
      </c>
      <c r="J621" t="s">
        <v>1284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41" x14ac:dyDescent="0.35">
      <c r="A622" s="3" t="str">
        <f t="shared" si="9"/>
        <v>Gerhard Pepler</v>
      </c>
      <c r="B622" s="4">
        <v>46110</v>
      </c>
      <c r="C622" t="s">
        <v>1230</v>
      </c>
      <c r="D622" t="s">
        <v>1231</v>
      </c>
      <c r="E622" t="s">
        <v>1232</v>
      </c>
      <c r="F622" t="s">
        <v>1233</v>
      </c>
      <c r="I622" t="s">
        <v>1285</v>
      </c>
      <c r="J622" t="s">
        <v>1286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41" x14ac:dyDescent="0.35">
      <c r="A623" s="3" t="str">
        <f t="shared" si="9"/>
        <v>Kyle Barker</v>
      </c>
      <c r="B623" s="4">
        <v>46110</v>
      </c>
      <c r="C623" t="s">
        <v>1230</v>
      </c>
      <c r="D623" t="s">
        <v>1231</v>
      </c>
      <c r="E623" t="s">
        <v>1232</v>
      </c>
      <c r="F623" t="s">
        <v>1233</v>
      </c>
      <c r="I623" t="s">
        <v>352</v>
      </c>
      <c r="J623" t="s">
        <v>796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41" x14ac:dyDescent="0.35">
      <c r="A624" s="3" t="str">
        <f t="shared" si="9"/>
        <v>Luke Jerling</v>
      </c>
      <c r="B624" s="4">
        <v>46110</v>
      </c>
      <c r="C624" t="s">
        <v>1230</v>
      </c>
      <c r="D624" t="s">
        <v>1231</v>
      </c>
      <c r="E624" t="s">
        <v>1232</v>
      </c>
      <c r="F624" t="s">
        <v>1233</v>
      </c>
      <c r="I624" t="s">
        <v>1287</v>
      </c>
      <c r="J624" t="s">
        <v>669</v>
      </c>
      <c r="K624" t="s">
        <v>829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Spreadex: 110/1, 6pl, 1/5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Spreadex: 110/1,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1.3</v>
      </c>
      <c r="B3" s="10">
        <f ca="1">IF(AND(A3="",SUM(Win!G:G)=0),"",SUM(Win!G:G))</f>
        <v>-1.3</v>
      </c>
      <c r="C3" s="10"/>
      <c r="D3" s="10" cm="1">
        <f t="array" aca="1" ref="D3" ca="1">IF(100*SUMPRODUCT((FRL!F:F&lt;&gt;"") * IFERROR(--FRL!E:E, 0))=0,"",100*SUMPRODUCT((FRL!F:F&lt;&gt;"") * IFERROR(--FRL!E:E, 0)))</f>
        <v>0.70000000000000007</v>
      </c>
      <c r="E3" s="10">
        <f ca="1">IF(AND(D3="",SUM(FRL!G:G)=0),"",SUM(FRL!G:G))</f>
        <v>-0.7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-2</v>
      </c>
      <c r="R3" t="str">
        <f ca="1">IFERROR(OFFSET(Picks!J$1,MATCH($O3,Picks!$F:$F,0)-1,0),"")</f>
        <v>BetMGM: 250/1, 6pl, 1/5</v>
      </c>
      <c r="V3">
        <v>2</v>
      </c>
      <c r="W3" t="str">
        <f ca="1">IFERROR(OFFSET(Picks!M$1,MATCH($O3,Picks!$R:$R,0)-1,0),"")</f>
        <v>Denny McCarthy</v>
      </c>
      <c r="X3">
        <f ca="1">IFERROR(OFFSET(Picks!U$1,MATCH($O3,Picks!$R:$R,0)-1,0),"")</f>
        <v>-1</v>
      </c>
      <c r="Y3" t="str">
        <f ca="1">IFERROR(OFFSET(Picks!V$1,MATCH($O3,Picks!$R:$R,0)-1,0),"")</f>
        <v>Spreadex: 110/1, 6pl, 1/5</v>
      </c>
    </row>
    <row r="4" spans="1:25" x14ac:dyDescent="0.35">
      <c r="O4">
        <v>3</v>
      </c>
      <c r="P4" t="str">
        <f ca="1">IFERROR(OFFSET(Picks!A$1,MATCH($O4,Picks!$F:$F,0)-1,0),"")</f>
        <v>Denny McCarthy</v>
      </c>
      <c r="Q4">
        <f ca="1">IFERROR(OFFSET(Picks!I$1,MATCH($O4,Picks!$F:$F,0)-1,0),"")</f>
        <v>-2</v>
      </c>
      <c r="R4" t="str">
        <f ca="1">IFERROR(OFFSET(Picks!J$1,MATCH($O4,Picks!$F:$F,0)-1,0),"")</f>
        <v>William Hill: 125/1, 6pl, 1/4</v>
      </c>
      <c r="V4">
        <v>3</v>
      </c>
      <c r="W4" t="str">
        <f ca="1">IFERROR(OFFSET(Picks!M$1,MATCH($O4,Picks!$R:$R,0)-1,0),"")</f>
        <v>Andrew Putnam</v>
      </c>
      <c r="X4">
        <f ca="1">IFERROR(OFFSET(Picks!U$1,MATCH($O4,Picks!$R:$R,0)-1,0),"")</f>
        <v>-1</v>
      </c>
      <c r="Y4" t="str">
        <f ca="1">IFERROR(OFFSET(Picks!V$1,MATCH($O4,Picks!$R:$R,0)-1,0),"")</f>
        <v>VirginBet: 125/1, 6pl, 1/5</v>
      </c>
    </row>
    <row r="5" spans="1:25" x14ac:dyDescent="0.35">
      <c r="O5">
        <v>4</v>
      </c>
      <c r="P5" t="str">
        <f ca="1">IFERROR(OFFSET(Picks!A$1,MATCH($O5,Picks!$F:$F,0)-1,0),"")</f>
        <v>Chris Kirk</v>
      </c>
      <c r="Q5">
        <f ca="1">IFERROR(OFFSET(Picks!I$1,MATCH($O5,Picks!$F:$F,0)-1,0),"")</f>
        <v>-2</v>
      </c>
      <c r="R5" t="str">
        <f ca="1">IFERROR(OFFSET(Picks!J$1,MATCH($O5,Picks!$F:$F,0)-1,0),"")</f>
        <v>Spreadex: 175/1, 6pl, 1/5</v>
      </c>
      <c r="V5">
        <v>4</v>
      </c>
      <c r="W5" t="str">
        <f ca="1">IFERROR(OFFSET(Picks!M$1,MATCH($O5,Picks!$R:$R,0)-1,0),"")</f>
        <v>Takumi Kanaya</v>
      </c>
      <c r="X5">
        <f ca="1">IFERROR(OFFSET(Picks!U$1,MATCH($O5,Picks!$R:$R,0)-1,0),"")</f>
        <v>-1</v>
      </c>
      <c r="Y5" t="str">
        <f ca="1">IFERROR(OFFSET(Picks!V$1,MATCH($O5,Picks!$R:$R,0)-1,0),"")</f>
        <v>Spreadex: 150/1, 6pl, 1/5</v>
      </c>
    </row>
    <row r="6" spans="1:25" x14ac:dyDescent="0.35">
      <c r="O6">
        <v>5</v>
      </c>
      <c r="P6" t="str">
        <f ca="1">IFERROR(OFFSET(Picks!A$1,MATCH($O6,Picks!$F:$F,0)-1,0),"")</f>
        <v>Takumi Kanaya</v>
      </c>
      <c r="Q6">
        <f ca="1">IFERROR(OFFSET(Picks!I$1,MATCH($O6,Picks!$F:$F,0)-1,0),"")</f>
        <v>-2</v>
      </c>
      <c r="R6" t="str">
        <f ca="1">IFERROR(OFFSET(Picks!J$1,MATCH($O6,Picks!$F:$F,0)-1,0),"")</f>
        <v>Betfred: 350/1, 5pl, 1/4</v>
      </c>
      <c r="V6">
        <v>5</v>
      </c>
      <c r="W6" t="str">
        <f ca="1">IFERROR(OFFSET(Picks!M$1,MATCH($O6,Picks!$R:$R,0)-1,0),"")</f>
        <v>Lucas Glover</v>
      </c>
      <c r="X6">
        <f ca="1">IFERROR(OFFSET(Picks!U$1,MATCH($O6,Picks!$R:$R,0)-1,0),"")</f>
        <v>-1</v>
      </c>
      <c r="Y6" t="str">
        <f ca="1">IFERROR(OFFSET(Picks!V$1,MATCH($O6,Picks!$R:$R,0)-1,0),"")</f>
        <v>Betfred: 175/1, 5pl, 1/4</v>
      </c>
    </row>
    <row r="7" spans="1:25" x14ac:dyDescent="0.35">
      <c r="O7">
        <v>6</v>
      </c>
      <c r="P7" t="str">
        <f ca="1">IFERROR(OFFSET(Picks!A$1,MATCH($O7,Picks!$F:$F,0)-1,0),"")</f>
        <v>Lucas Glover</v>
      </c>
      <c r="Q7">
        <f ca="1">IFERROR(OFFSET(Picks!I$1,MATCH($O7,Picks!$F:$F,0)-1,0),"")</f>
        <v>-2</v>
      </c>
      <c r="R7" t="str">
        <f ca="1">IFERROR(OFFSET(Picks!J$1,MATCH($O7,Picks!$F:$F,0)-1,0),"")</f>
        <v>Spreadex: 300/1, 6pl, 1/5</v>
      </c>
      <c r="V7">
        <v>6</v>
      </c>
      <c r="W7" t="str">
        <f ca="1">IFERROR(OFFSET(Picks!M$1,MATCH($O7,Picks!$R:$R,0)-1,0),"")</f>
        <v>Matt Kuchar</v>
      </c>
      <c r="X7">
        <f ca="1">IFERROR(OFFSET(Picks!U$1,MATCH($O7,Picks!$R:$R,0)-1,0),"")</f>
        <v>-1</v>
      </c>
      <c r="Y7" t="str">
        <f ca="1">IFERROR(OFFSET(Picks!V$1,MATCH($O7,Picks!$R:$R,0)-1,0),"")</f>
        <v>Spreadex: 175/1, 6pl, 1/5</v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-5.1428571428571432</v>
      </c>
      <c r="I28" s="6">
        <f ca="1">SUM(Q2:Q9)*3/8</f>
        <v>-4.5</v>
      </c>
      <c r="J28" s="6">
        <f ca="1">SUM(Q2:Q10)*3/9</f>
        <v>-4</v>
      </c>
      <c r="K28" s="6">
        <f ca="1">SUM(Q2:Q11)*3/10</f>
        <v>-3.6</v>
      </c>
      <c r="L28" s="6">
        <f ca="1">SUM(Q2:Q12)*3/11</f>
        <v>-3.2727272727272729</v>
      </c>
      <c r="M28" s="6">
        <f ca="1">SUM(Q2:Q13)*3/12</f>
        <v>-3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152</v>
      </c>
      <c r="C2" s="15">
        <v>417</v>
      </c>
      <c r="D2" s="15">
        <v>201</v>
      </c>
      <c r="E2" s="16" t="s">
        <v>24</v>
      </c>
      <c r="F2">
        <f ca="1">IFERROR(IF(A2="","",OFFSET(Results!$AJ$1,MATCH(A2,Results!$A:$A,0)-1,0)),"")</f>
        <v>104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198</v>
      </c>
      <c r="C3" s="15">
        <v>94</v>
      </c>
      <c r="D3" s="15">
        <v>81</v>
      </c>
      <c r="E3" s="16" t="s">
        <v>24</v>
      </c>
      <c r="F3" t="str">
        <f ca="1">IFERROR(IF(A3="","",OFFSET(Results!$AJ$1,MATCH(A3,Results!$A:$A,0)-1,0)),"")</f>
        <v/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26</v>
      </c>
      <c r="B4" s="14" t="s">
        <v>27</v>
      </c>
      <c r="C4" s="15">
        <v>5000</v>
      </c>
      <c r="D4" s="15">
        <v>1001</v>
      </c>
      <c r="E4" s="16" t="s">
        <v>24</v>
      </c>
      <c r="F4">
        <f ca="1">IFERROR(IF(A4="","",OFFSET(Results!$AJ$1,MATCH(A4,Results!$A:$A,0)-1,0)),"")</f>
        <v>98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28</v>
      </c>
      <c r="B5" s="14" t="s">
        <v>86</v>
      </c>
      <c r="C5" s="15">
        <v>1429</v>
      </c>
      <c r="D5" s="15">
        <v>1001</v>
      </c>
      <c r="E5" s="16" t="s">
        <v>24</v>
      </c>
      <c r="F5">
        <f ca="1">IFERROR(IF(A5="","",OFFSET(Results!$AJ$1,MATCH(A5,Results!$A:$A,0)-1,0)),"")</f>
        <v>112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30</v>
      </c>
      <c r="B6" s="14" t="s">
        <v>199</v>
      </c>
      <c r="C6" s="15">
        <v>45</v>
      </c>
      <c r="D6" s="15">
        <v>36</v>
      </c>
      <c r="E6" s="16" t="s">
        <v>24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31</v>
      </c>
      <c r="B7" s="14" t="s">
        <v>113</v>
      </c>
      <c r="C7" s="15">
        <v>833</v>
      </c>
      <c r="D7" s="15">
        <v>401</v>
      </c>
      <c r="E7" s="16" t="s">
        <v>24</v>
      </c>
      <c r="F7">
        <f ca="1">IFERROR(IF(A7="","",OFFSET(Results!$AJ$1,MATCH(A7,Results!$A:$A,0)-1,0)),"")</f>
        <v>76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182</v>
      </c>
      <c r="C8" s="15">
        <v>222</v>
      </c>
      <c r="D8" s="15">
        <v>126</v>
      </c>
      <c r="E8" s="16" t="s">
        <v>24</v>
      </c>
      <c r="F8">
        <f ca="1">IFERROR(IF(A8="","",OFFSET(Results!$AJ$1,MATCH(A8,Results!$A:$A,0)-1,0)),"")</f>
        <v>12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4" t="s">
        <v>23</v>
      </c>
      <c r="C9" s="15">
        <v>455</v>
      </c>
      <c r="D9" s="15">
        <v>351</v>
      </c>
      <c r="E9" s="16" t="s">
        <v>24</v>
      </c>
      <c r="F9">
        <f ca="1">IFERROR(IF(A9="","",OFFSET(Results!$AJ$1,MATCH(A9,Results!$A:$A,0)-1,0)),"")</f>
        <v>39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37</v>
      </c>
      <c r="B10" s="14" t="s">
        <v>71</v>
      </c>
      <c r="C10" s="15">
        <v>667</v>
      </c>
      <c r="D10" s="15">
        <v>91</v>
      </c>
      <c r="E10" s="16" t="s">
        <v>24</v>
      </c>
      <c r="F10">
        <f ca="1">IFERROR(IF(A10="","",OFFSET(Results!$AJ$1,MATCH(A10,Results!$A:$A,0)-1,0)),"")</f>
        <v>21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38</v>
      </c>
      <c r="B11" s="14" t="s">
        <v>200</v>
      </c>
      <c r="C11" s="15">
        <v>2000</v>
      </c>
      <c r="D11" s="15">
        <v>176</v>
      </c>
      <c r="E11" s="16" t="s">
        <v>24</v>
      </c>
      <c r="F11">
        <f ca="1">IFERROR(IF(A11="","",OFFSET(Results!$AJ$1,MATCH(A11,Results!$A:$A,0)-1,0)),"")</f>
        <v>104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40</v>
      </c>
      <c r="B12" s="14" t="s">
        <v>201</v>
      </c>
      <c r="C12" s="15">
        <v>116</v>
      </c>
      <c r="D12" s="15">
        <v>67</v>
      </c>
      <c r="E12" s="16" t="s">
        <v>24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202</v>
      </c>
      <c r="B13" s="14" t="s">
        <v>84</v>
      </c>
      <c r="C13" s="15">
        <v>147</v>
      </c>
      <c r="D13" s="15">
        <v>251</v>
      </c>
      <c r="E13" s="16" t="s">
        <v>203</v>
      </c>
      <c r="F13">
        <f ca="1">IFERROR(IF(A13="","",OFFSET(Results!$AJ$1,MATCH(A13,Results!$A:$A,0)-1,0)),"")</f>
        <v>44</v>
      </c>
      <c r="G13" s="6">
        <f t="shared" ca="1" si="0"/>
        <v>-0.3</v>
      </c>
      <c r="H13" t="str">
        <f ca="1">IF(E13="","",OFFSET([1]PGA!$AL$1,MATCH(A13,[1]PGA!$E$1:$E$500,0)-1,0))</f>
        <v>BetMGM: 250/1, 6pl, 1/5</v>
      </c>
    </row>
    <row r="14" spans="1:8" x14ac:dyDescent="0.35">
      <c r="A14" t="s">
        <v>42</v>
      </c>
      <c r="B14" s="14" t="s">
        <v>88</v>
      </c>
      <c r="C14" s="15">
        <v>357</v>
      </c>
      <c r="D14" s="15">
        <v>201</v>
      </c>
      <c r="E14" s="16" t="s">
        <v>24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43</v>
      </c>
      <c r="B15" s="14" t="s">
        <v>204</v>
      </c>
      <c r="C15" s="15">
        <v>400</v>
      </c>
      <c r="D15" s="15">
        <v>226</v>
      </c>
      <c r="E15" s="16" t="s">
        <v>24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45</v>
      </c>
      <c r="B16" s="14" t="s">
        <v>205</v>
      </c>
      <c r="C16" s="15">
        <v>53</v>
      </c>
      <c r="D16" s="15">
        <v>41</v>
      </c>
      <c r="E16" s="16" t="s">
        <v>24</v>
      </c>
      <c r="F16">
        <f ca="1">IFERROR(IF(A16="","",OFFSET(Results!$AJ$1,MATCH(A16,Results!$A:$A,0)-1,0)),"")</f>
        <v>28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46</v>
      </c>
      <c r="B17" s="14" t="s">
        <v>182</v>
      </c>
      <c r="C17" s="15">
        <v>222</v>
      </c>
      <c r="D17" s="15">
        <v>151</v>
      </c>
      <c r="E17" s="16" t="s">
        <v>24</v>
      </c>
      <c r="F17">
        <f ca="1">IFERROR(IF(A17="","",OFFSET(Results!$AJ$1,MATCH(A17,Results!$A:$A,0)-1,0)),"")</f>
        <v>89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48</v>
      </c>
      <c r="B18" s="14" t="s">
        <v>49</v>
      </c>
      <c r="C18" s="15">
        <v>1000</v>
      </c>
      <c r="D18" s="15">
        <v>751</v>
      </c>
      <c r="E18" s="16" t="s">
        <v>24</v>
      </c>
      <c r="F18">
        <f ca="1">IFERROR(IF(A18="","",OFFSET(Results!$AJ$1,MATCH(A18,Results!$A:$A,0)-1,0)),"")</f>
        <v>125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50</v>
      </c>
      <c r="B19" s="14" t="s">
        <v>49</v>
      </c>
      <c r="C19" s="15">
        <v>1000</v>
      </c>
      <c r="D19" s="15">
        <v>751</v>
      </c>
      <c r="E19" s="16" t="s">
        <v>24</v>
      </c>
      <c r="F19">
        <f ca="1">IFERROR(IF(A19="","",OFFSET(Results!$AJ$1,MATCH(A19,Results!$A:$A,0)-1,0)),"")</f>
        <v>71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51</v>
      </c>
      <c r="B20" s="14" t="s">
        <v>32</v>
      </c>
      <c r="C20" s="15">
        <v>769</v>
      </c>
      <c r="D20" s="15">
        <v>501</v>
      </c>
      <c r="E20" s="16" t="s">
        <v>24</v>
      </c>
      <c r="F20">
        <f ca="1">IFERROR(IF(A20="","",OFFSET(Results!$AJ$1,MATCH(A20,Results!$A:$A,0)-1,0)),"")</f>
        <v>10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52</v>
      </c>
      <c r="B21" s="14" t="s">
        <v>206</v>
      </c>
      <c r="C21" s="15">
        <v>58</v>
      </c>
      <c r="D21" s="15">
        <v>23</v>
      </c>
      <c r="E21" s="16" t="s">
        <v>24</v>
      </c>
      <c r="F21">
        <f ca="1">IFERROR(IF(A21="","",OFFSET(Results!$AJ$1,MATCH(A21,Results!$A:$A,0)-1,0)),"")</f>
        <v>116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53</v>
      </c>
      <c r="B22" s="14" t="s">
        <v>47</v>
      </c>
      <c r="C22" s="15">
        <v>208</v>
      </c>
      <c r="D22" s="15">
        <v>151</v>
      </c>
      <c r="E22" s="16" t="s">
        <v>24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54</v>
      </c>
      <c r="B23" s="14" t="s">
        <v>55</v>
      </c>
      <c r="C23" s="15">
        <v>10000</v>
      </c>
      <c r="D23" s="15">
        <v>2001</v>
      </c>
      <c r="E23" s="16" t="s">
        <v>24</v>
      </c>
      <c r="F23">
        <f ca="1">IFERROR(IF(A23="","",OFFSET(Results!$AJ$1,MATCH(A23,Results!$A:$A,0)-1,0)),"")</f>
        <v>125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56</v>
      </c>
      <c r="B24" s="14" t="s">
        <v>59</v>
      </c>
      <c r="C24" s="15">
        <v>227</v>
      </c>
      <c r="D24" s="15">
        <v>176</v>
      </c>
      <c r="E24" s="16" t="s">
        <v>24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58</v>
      </c>
      <c r="B25" s="14" t="s">
        <v>59</v>
      </c>
      <c r="C25" s="15">
        <v>227</v>
      </c>
      <c r="D25" s="15">
        <v>151</v>
      </c>
      <c r="E25" s="16" t="s">
        <v>24</v>
      </c>
      <c r="F25">
        <f ca="1">IFERROR(IF(A25="","",OFFSET(Results!$AJ$1,MATCH(A25,Results!$A:$A,0)-1,0)),"")</f>
        <v>130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60</v>
      </c>
      <c r="B26" s="14" t="s">
        <v>44</v>
      </c>
      <c r="C26" s="15">
        <v>435</v>
      </c>
      <c r="D26" s="15">
        <v>401</v>
      </c>
      <c r="E26" s="16" t="s">
        <v>24</v>
      </c>
      <c r="F26">
        <f ca="1">IFERROR(IF(A26="","",OFFSET(Results!$AJ$1,MATCH(A26,Results!$A:$A,0)-1,0)),"")</f>
        <v>130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61</v>
      </c>
      <c r="B27" s="14" t="s">
        <v>27</v>
      </c>
      <c r="C27" s="15">
        <v>5000</v>
      </c>
      <c r="D27" s="15">
        <v>1501</v>
      </c>
      <c r="E27" s="16" t="s">
        <v>24</v>
      </c>
      <c r="F27">
        <f ca="1">IFERROR(IF(A27="","",OFFSET(Results!$AJ$1,MATCH(A27,Results!$A:$A,0)-1,0)),"")</f>
        <v>89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62</v>
      </c>
      <c r="B28" s="14" t="s">
        <v>207</v>
      </c>
      <c r="C28" s="15">
        <v>52</v>
      </c>
      <c r="D28" s="15">
        <v>21</v>
      </c>
      <c r="E28" s="16" t="s">
        <v>24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63</v>
      </c>
      <c r="B29" s="14" t="s">
        <v>208</v>
      </c>
      <c r="C29" s="15">
        <v>125</v>
      </c>
      <c r="D29" s="15">
        <v>176</v>
      </c>
      <c r="E29" s="16" t="s">
        <v>97</v>
      </c>
      <c r="F29">
        <f ca="1">IFERROR(IF(A29="","",OFFSET(Results!$AJ$1,MATCH(A29,Results!$A:$A,0)-1,0)),"")</f>
        <v>51</v>
      </c>
      <c r="G29" s="6">
        <f t="shared" ca="1" si="0"/>
        <v>-0.2</v>
      </c>
      <c r="H29" t="str">
        <f ca="1">IF(E29="","",OFFSET([1]PGA!$AL$1,MATCH(A29,[1]PGA!$E$1:$E$500,0)-1,0))</f>
        <v>Spreadex: 175/1, 6pl, 1/5</v>
      </c>
    </row>
    <row r="30" spans="1:8" x14ac:dyDescent="0.35">
      <c r="A30" t="s">
        <v>64</v>
      </c>
      <c r="B30" s="14" t="s">
        <v>209</v>
      </c>
      <c r="C30" s="15">
        <v>84</v>
      </c>
      <c r="D30" s="15">
        <v>111</v>
      </c>
      <c r="E30" s="16" t="s">
        <v>203</v>
      </c>
      <c r="F30">
        <f ca="1">IFERROR(IF(A30="","",OFFSET(Results!$AJ$1,MATCH(A30,Results!$A:$A,0)-1,0)),"")</f>
        <v>51</v>
      </c>
      <c r="G30" s="6">
        <f t="shared" ca="1" si="0"/>
        <v>-0.3</v>
      </c>
      <c r="H30" t="str">
        <f ca="1">IF(E30="","",OFFSET([1]PGA!$AL$1,MATCH(A30,[1]PGA!$E$1:$E$500,0)-1,0))</f>
        <v>Spreadex: 110/1, 6pl, 1/5</v>
      </c>
    </row>
    <row r="31" spans="1:8" x14ac:dyDescent="0.35">
      <c r="A31" t="s">
        <v>65</v>
      </c>
      <c r="B31" s="14" t="s">
        <v>39</v>
      </c>
      <c r="C31" s="15">
        <v>2500</v>
      </c>
      <c r="D31" s="15">
        <v>351</v>
      </c>
      <c r="E31" s="16" t="s">
        <v>24</v>
      </c>
      <c r="F31">
        <f ca="1">IFERROR(IF(A31="","",OFFSET(Results!$AJ$1,MATCH(A31,Results!$A:$A,0)-1,0)),"")</f>
        <v>98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67</v>
      </c>
      <c r="B32" s="14" t="s">
        <v>39</v>
      </c>
      <c r="C32" s="15">
        <v>2500</v>
      </c>
      <c r="D32" s="15">
        <v>601</v>
      </c>
      <c r="E32" s="16" t="s">
        <v>24</v>
      </c>
      <c r="F32">
        <f ca="1">IFERROR(IF(A32="","",OFFSET(Results!$AJ$1,MATCH(A32,Results!$A:$A,0)-1,0)),"")</f>
        <v>76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68</v>
      </c>
      <c r="B33" s="14" t="s">
        <v>126</v>
      </c>
      <c r="C33" s="15">
        <v>238</v>
      </c>
      <c r="D33" s="15">
        <v>201</v>
      </c>
      <c r="E33" s="16" t="s">
        <v>24</v>
      </c>
      <c r="F33">
        <f ca="1">IFERROR(IF(A33="","",OFFSET(Results!$AJ$1,MATCH(A33,Results!$A:$A,0)-1,0)),"")</f>
        <v>104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70</v>
      </c>
      <c r="B34" s="14" t="s">
        <v>32</v>
      </c>
      <c r="C34" s="15">
        <v>769</v>
      </c>
      <c r="D34" s="15">
        <v>501</v>
      </c>
      <c r="E34" s="16" t="s">
        <v>24</v>
      </c>
      <c r="F34">
        <f ca="1">IFERROR(IF(A34="","",OFFSET(Results!$AJ$1,MATCH(A34,Results!$A:$A,0)-1,0)),"")</f>
        <v>68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72</v>
      </c>
      <c r="B35" s="14" t="s">
        <v>27</v>
      </c>
      <c r="C35" s="15">
        <v>5000</v>
      </c>
      <c r="D35" s="15">
        <v>1501</v>
      </c>
      <c r="E35" s="16" t="s">
        <v>24</v>
      </c>
      <c r="F35">
        <f ca="1">IFERROR(IF(A35="","",OFFSET(Results!$AJ$1,MATCH(A35,Results!$A:$A,0)-1,0)),"")</f>
        <v>56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73</v>
      </c>
      <c r="B36" s="14" t="s">
        <v>74</v>
      </c>
      <c r="C36" s="15">
        <v>303</v>
      </c>
      <c r="D36" s="15">
        <v>176</v>
      </c>
      <c r="E36" s="16" t="s">
        <v>24</v>
      </c>
      <c r="F36">
        <f ca="1">IFERROR(IF(A36="","",OFFSET(Results!$AJ$1,MATCH(A36,Results!$A:$A,0)-1,0)),"")</f>
        <v>104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75</v>
      </c>
      <c r="B37" s="14" t="s">
        <v>210</v>
      </c>
      <c r="C37" s="15">
        <v>286</v>
      </c>
      <c r="D37" s="15">
        <v>176</v>
      </c>
      <c r="E37" s="16" t="s">
        <v>24</v>
      </c>
      <c r="F37">
        <f ca="1">IFERROR(IF(A37="","",OFFSET(Results!$AJ$1,MATCH(A37,Results!$A:$A,0)-1,0)),"")</f>
        <v>125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76</v>
      </c>
      <c r="B38" s="14" t="s">
        <v>71</v>
      </c>
      <c r="C38" s="15">
        <v>667</v>
      </c>
      <c r="D38" s="15">
        <v>751</v>
      </c>
      <c r="E38" s="16" t="s">
        <v>24</v>
      </c>
      <c r="F38">
        <f ca="1">IFERROR(IF(A38="","",OFFSET(Results!$AJ$1,MATCH(A38,Results!$A:$A,0)-1,0)),"")</f>
        <v>104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77</v>
      </c>
      <c r="B39" s="14" t="s">
        <v>66</v>
      </c>
      <c r="C39" s="15">
        <v>1667</v>
      </c>
      <c r="D39" s="15">
        <v>501</v>
      </c>
      <c r="E39" s="16" t="s">
        <v>24</v>
      </c>
      <c r="F39">
        <f ca="1">IFERROR(IF(A39="","",OFFSET(Results!$AJ$1,MATCH(A39,Results!$A:$A,0)-1,0)),"")</f>
        <v>60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78</v>
      </c>
      <c r="B40" s="14" t="s">
        <v>211</v>
      </c>
      <c r="C40" s="15">
        <v>85</v>
      </c>
      <c r="D40" s="15">
        <v>81</v>
      </c>
      <c r="E40" s="16" t="s">
        <v>24</v>
      </c>
      <c r="F40">
        <f ca="1">IFERROR(IF(A40="","",OFFSET(Results!$AJ$1,MATCH(A40,Results!$A:$A,0)-1,0)),"")</f>
        <v>89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79</v>
      </c>
      <c r="B41" s="14" t="s">
        <v>212</v>
      </c>
      <c r="C41" s="15">
        <v>104</v>
      </c>
      <c r="D41" s="15">
        <v>126</v>
      </c>
      <c r="E41" s="16" t="s">
        <v>97</v>
      </c>
      <c r="F41">
        <f ca="1">IFERROR(IF(A41="","",OFFSET(Results!$AJ$1,MATCH(A41,Results!$A:$A,0)-1,0)),"")</f>
        <v>12</v>
      </c>
      <c r="G41" s="6">
        <f t="shared" ca="1" si="0"/>
        <v>-0.2</v>
      </c>
      <c r="H41" t="str">
        <f ca="1">IF(E41="","",OFFSET([1]PGA!$AL$1,MATCH(A41,[1]PGA!$E$1:$E$500,0)-1,0))</f>
        <v>William Hill: 125/1, 6pl, 1/4</v>
      </c>
    </row>
    <row r="42" spans="1:8" x14ac:dyDescent="0.35">
      <c r="A42" t="s">
        <v>213</v>
      </c>
      <c r="B42" s="14" t="s">
        <v>214</v>
      </c>
      <c r="C42" s="15">
        <v>204</v>
      </c>
      <c r="D42" s="15">
        <v>126</v>
      </c>
      <c r="E42" s="16" t="s">
        <v>24</v>
      </c>
      <c r="F42">
        <f ca="1">IFERROR(IF(A42="","",OFFSET(Results!$AJ$1,MATCH(A42,Results!$A:$A,0)-1,0)),"")</f>
        <v>89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81</v>
      </c>
      <c r="B43" s="14" t="s">
        <v>88</v>
      </c>
      <c r="C43" s="15">
        <v>357</v>
      </c>
      <c r="D43" s="15">
        <v>251</v>
      </c>
      <c r="E43" s="16" t="s">
        <v>24</v>
      </c>
      <c r="F43">
        <f ca="1">IFERROR(IF(A43="","",OFFSET(Results!$AJ$1,MATCH(A43,Results!$A:$A,0)-1,0)),"")</f>
        <v>104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82</v>
      </c>
      <c r="B44" s="14" t="s">
        <v>117</v>
      </c>
      <c r="C44" s="15">
        <v>200</v>
      </c>
      <c r="D44" s="15">
        <v>201</v>
      </c>
      <c r="E44" s="16" t="s">
        <v>24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83</v>
      </c>
      <c r="B45" s="14" t="s">
        <v>84</v>
      </c>
      <c r="C45" s="15">
        <v>147</v>
      </c>
      <c r="D45" s="15">
        <v>111</v>
      </c>
      <c r="E45" s="16" t="s">
        <v>24</v>
      </c>
      <c r="F45">
        <f ca="1">IFERROR(IF(A45="","",OFFSET(Results!$AJ$1,MATCH(A45,Results!$A:$A,0)-1,0)),"")</f>
        <v>51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85</v>
      </c>
      <c r="B46" s="14" t="s">
        <v>86</v>
      </c>
      <c r="C46" s="15">
        <v>1429</v>
      </c>
      <c r="D46" s="15">
        <v>501</v>
      </c>
      <c r="E46" s="16" t="s">
        <v>24</v>
      </c>
      <c r="F46">
        <f ca="1">IFERROR(IF(A46="","",OFFSET(Results!$AJ$1,MATCH(A46,Results!$A:$A,0)-1,0)),"")</f>
        <v>48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87</v>
      </c>
      <c r="B47" s="14" t="s">
        <v>88</v>
      </c>
      <c r="C47" s="15">
        <v>357</v>
      </c>
      <c r="D47" s="15">
        <v>251</v>
      </c>
      <c r="E47" s="16" t="s">
        <v>24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89</v>
      </c>
      <c r="B48" s="14" t="s">
        <v>167</v>
      </c>
      <c r="C48" s="15">
        <v>154</v>
      </c>
      <c r="D48" s="15">
        <v>86</v>
      </c>
      <c r="E48" s="16" t="s">
        <v>24</v>
      </c>
      <c r="F48">
        <f ca="1">IFERROR(IF(A48="","",OFFSET(Results!$AJ$1,MATCH(A48,Results!$A:$A,0)-1,0)),"")</f>
        <v>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90</v>
      </c>
      <c r="B49" s="14" t="s">
        <v>29</v>
      </c>
      <c r="C49" s="15">
        <v>1111</v>
      </c>
      <c r="D49" s="15">
        <v>351</v>
      </c>
      <c r="E49" s="16" t="s">
        <v>24</v>
      </c>
      <c r="F49">
        <f ca="1">IFERROR(IF(A49="","",OFFSET(Results!$AJ$1,MATCH(A49,Results!$A:$A,0)-1,0)),"")</f>
        <v>112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91</v>
      </c>
      <c r="B50" s="14" t="s">
        <v>36</v>
      </c>
      <c r="C50" s="15">
        <v>476</v>
      </c>
      <c r="D50" s="15">
        <v>401</v>
      </c>
      <c r="E50" s="16" t="s">
        <v>24</v>
      </c>
      <c r="F50">
        <f ca="1">IFERROR(IF(A50="","",OFFSET(Results!$AJ$1,MATCH(A50,Results!$A:$A,0)-1,0)),"")</f>
        <v>76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93</v>
      </c>
      <c r="B51" s="14" t="s">
        <v>57</v>
      </c>
      <c r="C51" s="15">
        <v>213</v>
      </c>
      <c r="D51" s="15">
        <v>101</v>
      </c>
      <c r="E51" s="16" t="s">
        <v>24</v>
      </c>
      <c r="F51">
        <f ca="1">IFERROR(IF(A51="","",OFFSET(Results!$AJ$1,MATCH(A51,Results!$A:$A,0)-1,0)),"")</f>
        <v>89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94</v>
      </c>
      <c r="B52" s="14" t="s">
        <v>215</v>
      </c>
      <c r="C52" s="15">
        <v>45</v>
      </c>
      <c r="D52" s="15">
        <v>41</v>
      </c>
      <c r="E52" s="16" t="s">
        <v>24</v>
      </c>
      <c r="F52">
        <f ca="1">IFERROR(IF(A52="","",OFFSET(Results!$AJ$1,MATCH(A52,Results!$A:$A,0)-1,0)),"")</f>
        <v>21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95</v>
      </c>
      <c r="B53" s="14" t="s">
        <v>216</v>
      </c>
      <c r="C53" s="15">
        <v>72</v>
      </c>
      <c r="D53" s="15">
        <v>46</v>
      </c>
      <c r="E53" s="16" t="s">
        <v>24</v>
      </c>
      <c r="F53">
        <f ca="1">IFERROR(IF(A53="","",OFFSET(Results!$AJ$1,MATCH(A53,Results!$A:$A,0)-1,0)),"")</f>
        <v>28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96</v>
      </c>
      <c r="B54" s="14" t="s">
        <v>147</v>
      </c>
      <c r="C54" s="15">
        <v>625</v>
      </c>
      <c r="D54" s="15">
        <v>251</v>
      </c>
      <c r="E54" s="16" t="s">
        <v>24</v>
      </c>
      <c r="F54">
        <f ca="1">IFERROR(IF(A54="","",OFFSET(Results!$AJ$1,MATCH(A54,Results!$A:$A,0)-1,0)),"")</f>
        <v>104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98</v>
      </c>
      <c r="B55" s="14" t="s">
        <v>217</v>
      </c>
      <c r="C55" s="15">
        <v>127</v>
      </c>
      <c r="D55" s="15">
        <v>101</v>
      </c>
      <c r="E55" s="16" t="s">
        <v>24</v>
      </c>
      <c r="F55">
        <f ca="1">IFERROR(IF(A55="","",OFFSET(Results!$AJ$1,MATCH(A55,Results!$A:$A,0)-1,0)),"")</f>
        <v>76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218</v>
      </c>
      <c r="B56" s="14" t="s">
        <v>92</v>
      </c>
      <c r="C56" s="15">
        <v>526</v>
      </c>
      <c r="D56" s="15">
        <v>501</v>
      </c>
      <c r="E56" s="16" t="s">
        <v>24</v>
      </c>
      <c r="F56">
        <f ca="1">IFERROR(IF(A56="","",OFFSET(Results!$AJ$1,MATCH(A56,Results!$A:$A,0)-1,0)),"")</f>
        <v>28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99</v>
      </c>
      <c r="B57" s="14" t="s">
        <v>219</v>
      </c>
      <c r="C57" s="15">
        <v>36</v>
      </c>
      <c r="D57" s="15">
        <v>23</v>
      </c>
      <c r="E57" s="16" t="s">
        <v>24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100</v>
      </c>
      <c r="B58" s="14" t="s">
        <v>220</v>
      </c>
      <c r="C58" s="15">
        <v>68</v>
      </c>
      <c r="D58" s="15">
        <v>67</v>
      </c>
      <c r="E58" s="16" t="s">
        <v>24</v>
      </c>
      <c r="F58">
        <f ca="1">IFERROR(IF(A58="","",OFFSET(Results!$AJ$1,MATCH(A58,Results!$A:$A,0)-1,0)),"")</f>
        <v>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101</v>
      </c>
      <c r="B59" s="14" t="s">
        <v>27</v>
      </c>
      <c r="C59" s="15">
        <v>5000</v>
      </c>
      <c r="D59" s="15">
        <v>1001</v>
      </c>
      <c r="E59" s="16" t="s">
        <v>24</v>
      </c>
      <c r="F59">
        <f ca="1">IFERROR(IF(A59="","",OFFSET(Results!$AJ$1,MATCH(A59,Results!$A:$A,0)-1,0)),"")</f>
        <v>39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102</v>
      </c>
      <c r="B60" s="14" t="s">
        <v>221</v>
      </c>
      <c r="C60" s="15">
        <v>217</v>
      </c>
      <c r="D60" s="15">
        <v>151</v>
      </c>
      <c r="E60" s="16" t="s">
        <v>24</v>
      </c>
      <c r="F60">
        <f ca="1">IFERROR(IF(A60="","",OFFSET(Results!$AJ$1,MATCH(A60,Results!$A:$A,0)-1,0)),"")</f>
        <v>69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103</v>
      </c>
      <c r="B61" s="14" t="s">
        <v>147</v>
      </c>
      <c r="C61" s="15">
        <v>625</v>
      </c>
      <c r="D61" s="15">
        <v>301</v>
      </c>
      <c r="E61" s="16" t="s">
        <v>24</v>
      </c>
      <c r="F61">
        <f ca="1">IFERROR(IF(A61="","",OFFSET(Results!$AJ$1,MATCH(A61,Results!$A:$A,0)-1,0)),"")</f>
        <v>14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104</v>
      </c>
      <c r="B62" s="14" t="s">
        <v>128</v>
      </c>
      <c r="C62" s="15">
        <v>588</v>
      </c>
      <c r="D62" s="15">
        <v>501</v>
      </c>
      <c r="E62" s="16" t="s">
        <v>24</v>
      </c>
      <c r="F62">
        <f ca="1">IFERROR(IF(A62="","",OFFSET(Results!$AJ$1,MATCH(A62,Results!$A:$A,0)-1,0)),"")</f>
        <v>56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105</v>
      </c>
      <c r="B63" s="14" t="s">
        <v>86</v>
      </c>
      <c r="C63" s="15">
        <v>1429</v>
      </c>
      <c r="D63" s="15">
        <v>751</v>
      </c>
      <c r="E63" s="16" t="s">
        <v>24</v>
      </c>
      <c r="F63">
        <f ca="1">IFERROR(IF(A63="","",OFFSET(Results!$AJ$1,MATCH(A63,Results!$A:$A,0)-1,0)),"")</f>
        <v>76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106</v>
      </c>
      <c r="B64" s="14" t="s">
        <v>107</v>
      </c>
      <c r="C64" s="15">
        <v>172</v>
      </c>
      <c r="D64" s="15">
        <v>151</v>
      </c>
      <c r="E64" s="16" t="s">
        <v>24</v>
      </c>
      <c r="F64">
        <f ca="1">IFERROR(IF(A64="","",OFFSET(Results!$AJ$1,MATCH(A64,Results!$A:$A,0)-1,0)),"")</f>
        <v>48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108</v>
      </c>
      <c r="B65" s="14" t="s">
        <v>23</v>
      </c>
      <c r="C65" s="15">
        <v>455</v>
      </c>
      <c r="D65" s="15">
        <v>401</v>
      </c>
      <c r="E65" s="16" t="s">
        <v>24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109</v>
      </c>
      <c r="B66" s="14" t="s">
        <v>222</v>
      </c>
      <c r="C66" s="15">
        <v>256</v>
      </c>
      <c r="D66" s="15">
        <v>201</v>
      </c>
      <c r="E66" s="16" t="s">
        <v>24</v>
      </c>
      <c r="F66">
        <f ca="1">IFERROR(IF(A66="","",OFFSET(Results!$AJ$1,MATCH(A66,Results!$A:$A,0)-1,0)),"")</f>
        <v>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110</v>
      </c>
      <c r="B67" s="14" t="s">
        <v>184</v>
      </c>
      <c r="C67" s="15">
        <v>81</v>
      </c>
      <c r="D67" s="15">
        <v>81</v>
      </c>
      <c r="E67" s="16" t="s">
        <v>24</v>
      </c>
      <c r="F67">
        <f ca="1">IFERROR(IF(A67="","",OFFSET(Results!$AJ$1,MATCH(A67,Results!$A:$A,0)-1,0)),"")</f>
        <v>44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112</v>
      </c>
      <c r="B68" s="14" t="s">
        <v>32</v>
      </c>
      <c r="C68" s="15">
        <v>769</v>
      </c>
      <c r="D68" s="15">
        <v>501</v>
      </c>
      <c r="E68" s="16" t="s">
        <v>24</v>
      </c>
      <c r="F68">
        <f ca="1">IFERROR(IF(A68="","",OFFSET(Results!$AJ$1,MATCH(A68,Results!$A:$A,0)-1,0)),"")</f>
        <v>19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114</v>
      </c>
      <c r="B69" s="14" t="s">
        <v>111</v>
      </c>
      <c r="C69" s="15">
        <v>78</v>
      </c>
      <c r="D69" s="15">
        <v>51</v>
      </c>
      <c r="E69" s="16" t="s">
        <v>24</v>
      </c>
      <c r="F69">
        <f ca="1">IFERROR(IF(A69="","",OFFSET(Results!$AJ$1,MATCH(A69,Results!$A:$A,0)-1,0)),"")</f>
        <v>14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115</v>
      </c>
      <c r="B70" s="14" t="s">
        <v>32</v>
      </c>
      <c r="C70" s="15">
        <v>769</v>
      </c>
      <c r="D70" s="15">
        <v>751</v>
      </c>
      <c r="E70" s="16" t="s">
        <v>24</v>
      </c>
      <c r="F70">
        <f ca="1">IFERROR(IF(A70="","",OFFSET(Results!$AJ$1,MATCH(A70,Results!$A:$A,0)-1,0)),"")</f>
        <v>116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116</v>
      </c>
      <c r="B71" s="14" t="s">
        <v>179</v>
      </c>
      <c r="C71" s="15">
        <v>196</v>
      </c>
      <c r="D71" s="15">
        <v>176</v>
      </c>
      <c r="E71" s="16" t="s">
        <v>24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118</v>
      </c>
      <c r="B72" s="14" t="s">
        <v>69</v>
      </c>
      <c r="C72" s="15">
        <v>250</v>
      </c>
      <c r="D72" s="15">
        <v>176</v>
      </c>
      <c r="E72" s="16" t="s">
        <v>24</v>
      </c>
      <c r="F72">
        <f ca="1">IFERROR(IF(A72="","",OFFSET(Results!$AJ$1,MATCH(A72,Results!$A:$A,0)-1,0)),"")</f>
        <v>76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223</v>
      </c>
      <c r="B73" s="14" t="s">
        <v>224</v>
      </c>
      <c r="C73" s="15">
        <v>233</v>
      </c>
      <c r="D73" s="15">
        <v>226</v>
      </c>
      <c r="E73" s="16" t="s">
        <v>24</v>
      </c>
      <c r="F73">
        <f ca="1">IFERROR(IF(A73="","",OFFSET(Results!$AJ$1,MATCH(A73,Results!$A:$A,0)-1,0)),"")</f>
        <v>116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119</v>
      </c>
      <c r="B74" s="14" t="s">
        <v>34</v>
      </c>
      <c r="C74" s="15">
        <v>192</v>
      </c>
      <c r="D74" s="15">
        <v>91</v>
      </c>
      <c r="E74" s="16" t="s">
        <v>24</v>
      </c>
      <c r="F74">
        <f ca="1">IFERROR(IF(A74="","",OFFSET(Results!$AJ$1,MATCH(A74,Results!$A:$A,0)-1,0)),"")</f>
        <v>116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120</v>
      </c>
      <c r="B75" s="14" t="s">
        <v>225</v>
      </c>
      <c r="C75" s="15">
        <v>52</v>
      </c>
      <c r="D75" s="15">
        <v>34</v>
      </c>
      <c r="E75" s="16" t="s">
        <v>24</v>
      </c>
      <c r="F75">
        <f ca="1">IFERROR(IF(A75="","",OFFSET(Results!$AJ$1,MATCH(A75,Results!$A:$A,0)-1,0)),"")</f>
        <v>60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121</v>
      </c>
      <c r="B76" s="14" t="s">
        <v>122</v>
      </c>
      <c r="C76" s="15">
        <v>10000</v>
      </c>
      <c r="D76" s="15">
        <v>1001</v>
      </c>
      <c r="E76" s="16" t="s">
        <v>24</v>
      </c>
      <c r="F76">
        <f ca="1">IFERROR(IF(A76="","",OFFSET(Results!$AJ$1,MATCH(A76,Results!$A:$A,0)-1,0)),"")</f>
        <v>98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123</v>
      </c>
      <c r="B77" s="14" t="s">
        <v>167</v>
      </c>
      <c r="C77" s="15">
        <v>154</v>
      </c>
      <c r="D77" s="15">
        <v>111</v>
      </c>
      <c r="E77" s="16" t="s">
        <v>24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125</v>
      </c>
      <c r="B78" s="14" t="s">
        <v>69</v>
      </c>
      <c r="C78" s="15">
        <v>250</v>
      </c>
      <c r="D78" s="15">
        <v>301</v>
      </c>
      <c r="E78" s="16" t="s">
        <v>49</v>
      </c>
      <c r="F78">
        <f ca="1">IFERROR(IF(A78="","",OFFSET(Results!$AJ$1,MATCH(A78,Results!$A:$A,0)-1,0)),"")</f>
        <v>133</v>
      </c>
      <c r="G78" s="6">
        <f t="shared" ca="1" si="1"/>
        <v>-0.1</v>
      </c>
      <c r="H78" t="str">
        <f ca="1">IF(E78="","",OFFSET([1]PGA!$AL$1,MATCH(A78,[1]PGA!$E$1:$E$500,0)-1,0))</f>
        <v>Spreadex: 300/1, 6pl, 1/5</v>
      </c>
    </row>
    <row r="79" spans="1:8" x14ac:dyDescent="0.35">
      <c r="A79" t="s">
        <v>127</v>
      </c>
      <c r="B79" s="14" t="s">
        <v>226</v>
      </c>
      <c r="C79" s="15">
        <v>556</v>
      </c>
      <c r="D79" s="15">
        <v>276</v>
      </c>
      <c r="E79" s="16" t="s">
        <v>24</v>
      </c>
      <c r="F79">
        <f ca="1">IFERROR(IF(A79="","",OFFSET(Results!$AJ$1,MATCH(A79,Results!$A:$A,0)-1,0)),"")</f>
        <v>75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129</v>
      </c>
      <c r="B80" s="14" t="s">
        <v>130</v>
      </c>
      <c r="C80" s="15">
        <v>175</v>
      </c>
      <c r="D80" s="15">
        <v>126</v>
      </c>
      <c r="E80" s="16" t="s">
        <v>24</v>
      </c>
      <c r="F80">
        <f ca="1">IFERROR(IF(A80="","",OFFSET(Results!$AJ$1,MATCH(A80,Results!$A:$A,0)-1,0)),"")</f>
        <v>28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131</v>
      </c>
      <c r="B81" s="14" t="s">
        <v>165</v>
      </c>
      <c r="C81" s="15">
        <v>115</v>
      </c>
      <c r="D81" s="15">
        <v>101</v>
      </c>
      <c r="E81" s="16" t="s">
        <v>24</v>
      </c>
      <c r="F81">
        <f ca="1">IFERROR(IF(A81="","",OFFSET(Results!$AJ$1,MATCH(A81,Results!$A:$A,0)-1,0)),"")</f>
        <v>76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132</v>
      </c>
      <c r="B82" s="14" t="s">
        <v>39</v>
      </c>
      <c r="C82" s="15">
        <v>2500</v>
      </c>
      <c r="D82" s="15">
        <v>1501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133</v>
      </c>
      <c r="B83" s="14" t="s">
        <v>139</v>
      </c>
      <c r="C83" s="15">
        <v>149</v>
      </c>
      <c r="D83" s="15">
        <v>34</v>
      </c>
      <c r="E83" s="16" t="s">
        <v>24</v>
      </c>
      <c r="F83">
        <f ca="1">IFERROR(IF(A83="","",OFFSET(Results!$AJ$1,MATCH(A83,Results!$A:$A,0)-1,0)),"")</f>
        <v>76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134</v>
      </c>
      <c r="B84" s="14" t="s">
        <v>227</v>
      </c>
      <c r="C84" s="15">
        <v>370</v>
      </c>
      <c r="D84" s="15">
        <v>401</v>
      </c>
      <c r="E84" s="16" t="s">
        <v>24</v>
      </c>
      <c r="F84">
        <f ca="1">IFERROR(IF(A84="","",OFFSET(Results!$AJ$1,MATCH(A84,Results!$A:$A,0)-1,0)),"")</f>
        <v>98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135</v>
      </c>
      <c r="B85" s="14" t="s">
        <v>55</v>
      </c>
      <c r="C85" s="15">
        <v>10000</v>
      </c>
      <c r="D85" s="15">
        <v>501</v>
      </c>
      <c r="E85" s="16" t="s">
        <v>24</v>
      </c>
      <c r="F85">
        <f ca="1">IFERROR(IF(A85="","",OFFSET(Results!$AJ$1,MATCH(A85,Results!$A:$A,0)-1,0)),"")</f>
        <v>76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136</v>
      </c>
      <c r="B86" s="14" t="s">
        <v>139</v>
      </c>
      <c r="C86" s="15">
        <v>149</v>
      </c>
      <c r="D86" s="15">
        <v>126</v>
      </c>
      <c r="E86" s="16" t="s">
        <v>24</v>
      </c>
      <c r="F86">
        <f ca="1">IFERROR(IF(A86="","",OFFSET(Results!$AJ$1,MATCH(A86,Results!$A:$A,0)-1,0)),"")</f>
        <v>51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137</v>
      </c>
      <c r="B87" s="14" t="s">
        <v>224</v>
      </c>
      <c r="C87" s="15">
        <v>233</v>
      </c>
      <c r="D87" s="15">
        <v>251</v>
      </c>
      <c r="E87" s="16" t="s">
        <v>24</v>
      </c>
      <c r="F87">
        <f ca="1">IFERROR(IF(A87="","",OFFSET(Results!$AJ$1,MATCH(A87,Results!$A:$A,0)-1,0)),"")</f>
        <v>51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138</v>
      </c>
      <c r="B88" s="14" t="s">
        <v>228</v>
      </c>
      <c r="C88" s="15">
        <v>156</v>
      </c>
      <c r="D88" s="15">
        <v>126</v>
      </c>
      <c r="E88" s="16" t="s">
        <v>24</v>
      </c>
      <c r="F88">
        <f ca="1">IFERROR(IF(A88="","",OFFSET(Results!$AJ$1,MATCH(A88,Results!$A:$A,0)-1,0)),"")</f>
        <v>74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140</v>
      </c>
      <c r="B89" s="14" t="s">
        <v>229</v>
      </c>
      <c r="C89" s="15">
        <v>135</v>
      </c>
      <c r="D89" s="15">
        <v>81</v>
      </c>
      <c r="E89" s="16" t="s">
        <v>24</v>
      </c>
      <c r="F89">
        <f ca="1">IFERROR(IF(A89="","",OFFSET(Results!$AJ$1,MATCH(A89,Results!$A:$A,0)-1,0)),"")</f>
        <v>116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142</v>
      </c>
      <c r="B90" s="14" t="s">
        <v>192</v>
      </c>
      <c r="C90" s="15">
        <v>189</v>
      </c>
      <c r="D90" s="15">
        <v>126</v>
      </c>
      <c r="E90" s="16" t="s">
        <v>24</v>
      </c>
      <c r="F90">
        <f ca="1">IFERROR(IF(A90="","",OFFSET(Results!$AJ$1,MATCH(A90,Results!$A:$A,0)-1,0)),"")</f>
        <v>19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143</v>
      </c>
      <c r="B91" s="14" t="s">
        <v>69</v>
      </c>
      <c r="C91" s="15">
        <v>250</v>
      </c>
      <c r="D91" s="15">
        <v>126</v>
      </c>
      <c r="E91" s="16" t="s">
        <v>24</v>
      </c>
      <c r="F91">
        <f ca="1">IFERROR(IF(A91="","",OFFSET(Results!$AJ$1,MATCH(A91,Results!$A:$A,0)-1,0)),"")</f>
        <v>28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144</v>
      </c>
      <c r="B92" s="14" t="s">
        <v>230</v>
      </c>
      <c r="C92" s="15">
        <v>75</v>
      </c>
      <c r="D92" s="15">
        <v>34</v>
      </c>
      <c r="E92" s="16" t="s">
        <v>24</v>
      </c>
      <c r="F92">
        <f ca="1">IFERROR(IF(A92="","",OFFSET(Results!$AJ$1,MATCH(A92,Results!$A:$A,0)-1,0)),"")</f>
        <v>14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145</v>
      </c>
      <c r="B93" s="14" t="s">
        <v>231</v>
      </c>
      <c r="C93" s="15">
        <v>33</v>
      </c>
      <c r="D93" s="15">
        <v>17</v>
      </c>
      <c r="E93" s="16" t="s">
        <v>24</v>
      </c>
      <c r="F93">
        <f ca="1">IFERROR(IF(A93="","",OFFSET(Results!$AJ$1,MATCH(A93,Results!$A:$A,0)-1,0)),"")</f>
        <v>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146</v>
      </c>
      <c r="B94" s="14" t="s">
        <v>71</v>
      </c>
      <c r="C94" s="15">
        <v>667</v>
      </c>
      <c r="D94" s="15">
        <v>501</v>
      </c>
      <c r="E94" s="16" t="s">
        <v>24</v>
      </c>
      <c r="F94">
        <f ca="1">IFERROR(IF(A94="","",OFFSET(Results!$AJ$1,MATCH(A94,Results!$A:$A,0)-1,0)),"")</f>
        <v>89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148</v>
      </c>
      <c r="B95" s="14" t="s">
        <v>200</v>
      </c>
      <c r="C95" s="15">
        <v>2000</v>
      </c>
      <c r="D95" s="15">
        <v>601</v>
      </c>
      <c r="E95" s="16" t="s">
        <v>24</v>
      </c>
      <c r="F95">
        <f ca="1">IFERROR(IF(A95="","",OFFSET(Results!$AJ$1,MATCH(A95,Results!$A:$A,0)-1,0)),"")</f>
        <v>76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149</v>
      </c>
      <c r="B96" s="14" t="s">
        <v>139</v>
      </c>
      <c r="C96" s="15">
        <v>149</v>
      </c>
      <c r="D96" s="15">
        <v>81</v>
      </c>
      <c r="E96" s="16" t="s">
        <v>24</v>
      </c>
      <c r="F96">
        <f ca="1">IFERROR(IF(A96="","",OFFSET(Results!$AJ$1,MATCH(A96,Results!$A:$A,0)-1,0)),"")</f>
        <v>98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150</v>
      </c>
      <c r="B97" s="14" t="s">
        <v>232</v>
      </c>
      <c r="C97" s="15">
        <v>55</v>
      </c>
      <c r="D97" s="15">
        <v>34</v>
      </c>
      <c r="E97" s="16" t="s">
        <v>24</v>
      </c>
      <c r="F97">
        <f ca="1">IFERROR(IF(A97="","",OFFSET(Results!$AJ$1,MATCH(A97,Results!$A:$A,0)-1,0)),"")</f>
        <v>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151</v>
      </c>
      <c r="B98" s="14" t="s">
        <v>23</v>
      </c>
      <c r="C98" s="15">
        <v>455</v>
      </c>
      <c r="D98" s="15">
        <v>351</v>
      </c>
      <c r="E98" s="16" t="s">
        <v>24</v>
      </c>
      <c r="F98">
        <f ca="1">IFERROR(IF(A98="","",OFFSET(Results!$AJ$1,MATCH(A98,Results!$A:$A,0)-1,0)),"")</f>
        <v>98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153</v>
      </c>
      <c r="B99" s="14" t="s">
        <v>211</v>
      </c>
      <c r="C99" s="15">
        <v>85</v>
      </c>
      <c r="D99" s="15">
        <v>71</v>
      </c>
      <c r="E99" s="16" t="s">
        <v>24</v>
      </c>
      <c r="F99">
        <f ca="1">IFERROR(IF(A99="","",OFFSET(Results!$AJ$1,MATCH(A99,Results!$A:$A,0)-1,0)),"")</f>
        <v>116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154</v>
      </c>
      <c r="B100" s="14" t="s">
        <v>32</v>
      </c>
      <c r="C100" s="15">
        <v>769</v>
      </c>
      <c r="D100" s="15">
        <v>751</v>
      </c>
      <c r="E100" s="16" t="s">
        <v>24</v>
      </c>
      <c r="F100">
        <f ca="1">IFERROR(IF(A100="","",OFFSET(Results!$AJ$1,MATCH(A100,Results!$A:$A,0)-1,0)),"")</f>
        <v>116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155</v>
      </c>
      <c r="B101" s="14" t="s">
        <v>39</v>
      </c>
      <c r="C101" s="15">
        <v>2500</v>
      </c>
      <c r="D101" s="15">
        <v>1501</v>
      </c>
      <c r="E101" s="16" t="s">
        <v>24</v>
      </c>
      <c r="F101">
        <f ca="1">IFERROR(IF(A101="","",OFFSET(Results!$AJ$1,MATCH(A101,Results!$A:$A,0)-1,0)),"")</f>
        <v>39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156</v>
      </c>
      <c r="B102" s="14" t="s">
        <v>66</v>
      </c>
      <c r="C102" s="15">
        <v>1667</v>
      </c>
      <c r="D102" s="15">
        <v>1001</v>
      </c>
      <c r="E102" s="16" t="s">
        <v>24</v>
      </c>
      <c r="F102">
        <f ca="1">IFERROR(IF(A102="","",OFFSET(Results!$AJ$1,MATCH(A102,Results!$A:$A,0)-1,0)),"")</f>
        <v>65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157</v>
      </c>
      <c r="B103" s="14" t="s">
        <v>141</v>
      </c>
      <c r="C103" s="15">
        <v>133</v>
      </c>
      <c r="D103" s="15">
        <v>51</v>
      </c>
      <c r="E103" s="16" t="s">
        <v>24</v>
      </c>
      <c r="F103">
        <f ca="1">IFERROR(IF(A103="","",OFFSET(Results!$AJ$1,MATCH(A103,Results!$A:$A,0)-1,0)),"")</f>
        <v>135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158</v>
      </c>
      <c r="B104" s="14" t="s">
        <v>49</v>
      </c>
      <c r="C104" s="15">
        <v>1000</v>
      </c>
      <c r="D104" s="15">
        <v>501</v>
      </c>
      <c r="E104" s="16" t="s">
        <v>24</v>
      </c>
      <c r="F104">
        <f ca="1">IFERROR(IF(A104="","",OFFSET(Results!$AJ$1,MATCH(A104,Results!$A:$A,0)-1,0)),"")</f>
        <v>14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159</v>
      </c>
      <c r="B105" s="14" t="s">
        <v>39</v>
      </c>
      <c r="C105" s="15">
        <v>2500</v>
      </c>
      <c r="D105" s="15">
        <v>2001</v>
      </c>
      <c r="E105" s="16" t="s">
        <v>24</v>
      </c>
      <c r="F105">
        <f ca="1">IFERROR(IF(A105="","",OFFSET(Results!$AJ$1,MATCH(A105,Results!$A:$A,0)-1,0)),"")</f>
        <v>125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160</v>
      </c>
      <c r="B106" s="14" t="s">
        <v>233</v>
      </c>
      <c r="C106" s="15">
        <v>91</v>
      </c>
      <c r="D106" s="15">
        <v>67</v>
      </c>
      <c r="E106" s="16" t="s">
        <v>24</v>
      </c>
      <c r="F106">
        <f ca="1">IFERROR(IF(A106="","",OFFSET(Results!$AJ$1,MATCH(A106,Results!$A:$A,0)-1,0)),"")</f>
        <v>28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161</v>
      </c>
      <c r="B107" s="14" t="s">
        <v>162</v>
      </c>
      <c r="C107" s="15">
        <v>185</v>
      </c>
      <c r="D107" s="15">
        <v>126</v>
      </c>
      <c r="E107" s="16" t="s">
        <v>24</v>
      </c>
      <c r="F107">
        <f ca="1">IFERROR(IF(A107="","",OFFSET(Results!$AJ$1,MATCH(A107,Results!$A:$A,0)-1,0)),"")</f>
        <v>76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163</v>
      </c>
      <c r="B108" s="14" t="s">
        <v>234</v>
      </c>
      <c r="C108" s="15">
        <v>34</v>
      </c>
      <c r="D108" s="15">
        <v>29</v>
      </c>
      <c r="E108" s="16" t="s">
        <v>24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164</v>
      </c>
      <c r="B109" s="14" t="s">
        <v>217</v>
      </c>
      <c r="C109" s="15">
        <v>127</v>
      </c>
      <c r="D109" s="15">
        <v>81</v>
      </c>
      <c r="E109" s="16" t="s">
        <v>24</v>
      </c>
      <c r="F109">
        <f ca="1">IFERROR(IF(A109="","",OFFSET(Results!$AJ$1,MATCH(A109,Results!$A:$A,0)-1,0)),"")</f>
        <v>44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166</v>
      </c>
      <c r="B110" s="14" t="s">
        <v>235</v>
      </c>
      <c r="C110" s="15">
        <v>152</v>
      </c>
      <c r="D110" s="15">
        <v>91</v>
      </c>
      <c r="E110" s="16" t="s">
        <v>24</v>
      </c>
      <c r="F110">
        <f ca="1">IFERROR(IF(A110="","",OFFSET(Results!$AJ$1,MATCH(A110,Results!$A:$A,0)-1,0)),"")</f>
        <v>28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168</v>
      </c>
      <c r="B111" s="14" t="s">
        <v>80</v>
      </c>
      <c r="C111" s="15">
        <v>103</v>
      </c>
      <c r="D111" s="15">
        <v>71</v>
      </c>
      <c r="E111" s="16" t="s">
        <v>24</v>
      </c>
      <c r="F111">
        <f ca="1">IFERROR(IF(A111="","",OFFSET(Results!$AJ$1,MATCH(A111,Results!$A:$A,0)-1,0)),"")</f>
        <v>112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169</v>
      </c>
      <c r="B112" s="14" t="s">
        <v>236</v>
      </c>
      <c r="C112" s="15">
        <v>68</v>
      </c>
      <c r="D112" s="15">
        <v>46</v>
      </c>
      <c r="E112" s="16" t="s">
        <v>24</v>
      </c>
      <c r="F112">
        <f ca="1">IFERROR(IF(A112="","",OFFSET(Results!$AJ$1,MATCH(A112,Results!$A:$A,0)-1,0)),"")</f>
        <v>89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170</v>
      </c>
      <c r="B113" s="14" t="s">
        <v>237</v>
      </c>
      <c r="C113" s="15">
        <v>95</v>
      </c>
      <c r="D113" s="15">
        <v>56</v>
      </c>
      <c r="E113" s="16" t="s">
        <v>24</v>
      </c>
      <c r="F113">
        <f ca="1">IFERROR(IF(A113="","",OFFSET(Results!$AJ$1,MATCH(A113,Results!$A:$A,0)-1,0)),"")</f>
        <v>10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171</v>
      </c>
      <c r="B114" s="14" t="s">
        <v>238</v>
      </c>
      <c r="C114" s="15">
        <v>35</v>
      </c>
      <c r="D114" s="15">
        <v>26</v>
      </c>
      <c r="E114" s="16" t="s">
        <v>24</v>
      </c>
      <c r="F114">
        <f ca="1">IFERROR(IF(A114="","",OFFSET(Results!$AJ$1,MATCH(A114,Results!$A:$A,0)-1,0)),"")</f>
        <v>21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239</v>
      </c>
      <c r="B115" s="14" t="s">
        <v>92</v>
      </c>
      <c r="C115" s="15">
        <v>526</v>
      </c>
      <c r="D115" s="15">
        <v>351</v>
      </c>
      <c r="E115" s="16" t="s">
        <v>24</v>
      </c>
      <c r="F115">
        <f ca="1">IFERROR(IF(A115="","",OFFSET(Results!$AJ$1,MATCH(A115,Results!$A:$A,0)-1,0)),"")</f>
        <v>60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172</v>
      </c>
      <c r="B116" s="14" t="s">
        <v>41</v>
      </c>
      <c r="C116" s="15">
        <v>109</v>
      </c>
      <c r="D116" s="15">
        <v>67</v>
      </c>
      <c r="E116" s="16" t="s">
        <v>24</v>
      </c>
      <c r="F116">
        <f ca="1">IFERROR(IF(A116="","",OFFSET(Results!$AJ$1,MATCH(A116,Results!$A:$A,0)-1,0)),"")</f>
        <v>5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173</v>
      </c>
      <c r="B117" s="14" t="s">
        <v>240</v>
      </c>
      <c r="C117" s="15">
        <v>6.5</v>
      </c>
      <c r="D117" s="15">
        <v>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174</v>
      </c>
      <c r="B118" s="14" t="s">
        <v>182</v>
      </c>
      <c r="C118" s="15">
        <v>222</v>
      </c>
      <c r="D118" s="15">
        <v>151</v>
      </c>
      <c r="E118" s="16" t="s">
        <v>24</v>
      </c>
      <c r="F118">
        <f ca="1">IFERROR(IF(A118="","",OFFSET(Results!$AJ$1,MATCH(A118,Results!$A:$A,0)-1,0)),"")</f>
        <v>129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175</v>
      </c>
      <c r="B119" s="14" t="s">
        <v>241</v>
      </c>
      <c r="C119" s="15">
        <v>49</v>
      </c>
      <c r="D119" s="15">
        <v>41</v>
      </c>
      <c r="E119" s="16" t="s">
        <v>24</v>
      </c>
      <c r="F119">
        <f ca="1">IFERROR(IF(A119="","",OFFSET(Results!$AJ$1,MATCH(A119,Results!$A:$A,0)-1,0)),"")</f>
        <v>28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176</v>
      </c>
      <c r="B120" s="14" t="s">
        <v>198</v>
      </c>
      <c r="C120" s="15">
        <v>94</v>
      </c>
      <c r="D120" s="15">
        <v>71</v>
      </c>
      <c r="E120" s="16" t="s">
        <v>24</v>
      </c>
      <c r="F120">
        <f ca="1">IFERROR(IF(A120="","",OFFSET(Results!$AJ$1,MATCH(A120,Results!$A:$A,0)-1,0)),"")</f>
        <v>28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177</v>
      </c>
      <c r="B121" s="14" t="s">
        <v>242</v>
      </c>
      <c r="C121" s="15">
        <v>270</v>
      </c>
      <c r="D121" s="15">
        <v>176</v>
      </c>
      <c r="E121" s="16" t="s">
        <v>24</v>
      </c>
      <c r="F121">
        <f ca="1">IFERROR(IF(A121="","",OFFSET(Results!$AJ$1,MATCH(A121,Results!$A:$A,0)-1,0)),"")</f>
        <v>48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178</v>
      </c>
      <c r="B122" s="14" t="s">
        <v>214</v>
      </c>
      <c r="C122" s="15">
        <v>204</v>
      </c>
      <c r="D122" s="15">
        <v>91</v>
      </c>
      <c r="E122" s="16" t="s">
        <v>24</v>
      </c>
      <c r="F122">
        <f ca="1">IFERROR(IF(A122="","",OFFSET(Results!$AJ$1,MATCH(A122,Results!$A:$A,0)-1,0)),"")</f>
        <v>6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180</v>
      </c>
      <c r="B123" s="14" t="s">
        <v>201</v>
      </c>
      <c r="C123" s="15">
        <v>116</v>
      </c>
      <c r="D123" s="15">
        <v>67</v>
      </c>
      <c r="E123" s="16" t="s">
        <v>24</v>
      </c>
      <c r="F123">
        <f ca="1">IFERROR(IF(A123="","",OFFSET(Results!$AJ$1,MATCH(A123,Results!$A:$A,0)-1,0)),"")</f>
        <v>60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181</v>
      </c>
      <c r="B124" s="14" t="s">
        <v>182</v>
      </c>
      <c r="C124" s="15">
        <v>222</v>
      </c>
      <c r="D124" s="15">
        <v>351</v>
      </c>
      <c r="E124" s="16" t="s">
        <v>97</v>
      </c>
      <c r="F124">
        <f ca="1">IFERROR(IF(A124="","",OFFSET(Results!$AJ$1,MATCH(A124,Results!$A:$A,0)-1,0)),"")</f>
        <v>60</v>
      </c>
      <c r="G124" s="6">
        <f t="shared" ca="1" si="1"/>
        <v>-0.2</v>
      </c>
      <c r="H124" t="str">
        <f ca="1">IF(E124="","",OFFSET([1]PGA!$AL$1,MATCH(A124,[1]PGA!$E$1:$E$500,0)-1,0))</f>
        <v>Betfred: 350/1, 5pl, 1/4</v>
      </c>
    </row>
    <row r="125" spans="1:8" x14ac:dyDescent="0.35">
      <c r="A125" t="s">
        <v>183</v>
      </c>
      <c r="B125" s="14" t="s">
        <v>243</v>
      </c>
      <c r="C125" s="15">
        <v>79</v>
      </c>
      <c r="D125" s="15">
        <v>56</v>
      </c>
      <c r="E125" s="16" t="s">
        <v>24</v>
      </c>
      <c r="F125">
        <f ca="1">IFERROR(IF(A125="","",OFFSET(Results!$AJ$1,MATCH(A125,Results!$A:$A,0)-1,0)),"")</f>
        <v>130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185</v>
      </c>
      <c r="B126" s="14" t="s">
        <v>244</v>
      </c>
      <c r="C126" s="15">
        <v>114</v>
      </c>
      <c r="D126" s="15">
        <v>91</v>
      </c>
      <c r="E126" s="16" t="s">
        <v>24</v>
      </c>
      <c r="F126">
        <f ca="1">IFERROR(IF(A126="","",OFFSET(Results!$AJ$1,MATCH(A126,Results!$A:$A,0)-1,0)),"")</f>
        <v>14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186</v>
      </c>
      <c r="B127" s="14" t="s">
        <v>152</v>
      </c>
      <c r="C127" s="15">
        <v>417</v>
      </c>
      <c r="D127" s="15">
        <v>351</v>
      </c>
      <c r="E127" s="16" t="s">
        <v>24</v>
      </c>
      <c r="F127">
        <f ca="1">IFERROR(IF(A127="","",OFFSET(Results!$AJ$1,MATCH(A127,Results!$A:$A,0)-1,0)),"")</f>
        <v>71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187</v>
      </c>
      <c r="B128" s="14" t="s">
        <v>84</v>
      </c>
      <c r="C128" s="15">
        <v>147</v>
      </c>
      <c r="D128" s="15">
        <v>101</v>
      </c>
      <c r="E128" s="16" t="s">
        <v>24</v>
      </c>
      <c r="F128">
        <f ca="1">IFERROR(IF(A128="","",OFFSET(Results!$AJ$1,MATCH(A128,Results!$A:$A,0)-1,0)),"")</f>
        <v>56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188</v>
      </c>
      <c r="B129" s="14" t="s">
        <v>245</v>
      </c>
      <c r="C129" s="15">
        <v>119</v>
      </c>
      <c r="D129" s="15">
        <v>61</v>
      </c>
      <c r="E129" s="16" t="s">
        <v>24</v>
      </c>
      <c r="F129">
        <f ca="1">IFERROR(IF(A129="","",OFFSET(Results!$AJ$1,MATCH(A129,Results!$A:$A,0)-1,0)),"")</f>
        <v>39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189</v>
      </c>
      <c r="B130" s="14" t="s">
        <v>29</v>
      </c>
      <c r="C130" s="15">
        <v>1111</v>
      </c>
      <c r="D130" s="15">
        <v>501</v>
      </c>
      <c r="E130" s="16" t="s">
        <v>24</v>
      </c>
      <c r="F130">
        <f ca="1">IFERROR(IF(A130="","",OFFSET(Results!$AJ$1,MATCH(A130,Results!$A:$A,0)-1,0)),"")</f>
        <v>116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190</v>
      </c>
      <c r="B131" s="14" t="s">
        <v>224</v>
      </c>
      <c r="C131" s="15">
        <v>233</v>
      </c>
      <c r="D131" s="15">
        <v>201</v>
      </c>
      <c r="E131" s="16" t="s">
        <v>24</v>
      </c>
      <c r="F131">
        <f ca="1">IFERROR(IF(A131="","",OFFSET(Results!$AJ$1,MATCH(A131,Results!$A:$A,0)-1,0)),"")</f>
        <v>28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191</v>
      </c>
      <c r="B132" s="14" t="s">
        <v>34</v>
      </c>
      <c r="C132" s="15">
        <v>192</v>
      </c>
      <c r="D132" s="15">
        <v>71</v>
      </c>
      <c r="E132" s="16" t="s">
        <v>24</v>
      </c>
      <c r="F132">
        <f ca="1">IFERROR(IF(A132="","",OFFSET(Results!$AJ$1,MATCH(A132,Results!$A:$A,0)-1,0)),"")</f>
        <v>76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193</v>
      </c>
      <c r="B133" s="14" t="s">
        <v>124</v>
      </c>
      <c r="C133" s="15">
        <v>161</v>
      </c>
      <c r="D133" s="15">
        <v>111</v>
      </c>
      <c r="E133" s="16" t="s">
        <v>24</v>
      </c>
      <c r="F133">
        <f ca="1">IFERROR(IF(A133="","",OFFSET(Results!$AJ$1,MATCH(A133,Results!$A:$A,0)-1,0)),"")</f>
        <v>44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194</v>
      </c>
      <c r="B134" s="14" t="s">
        <v>233</v>
      </c>
      <c r="C134" s="15">
        <v>91</v>
      </c>
      <c r="D134" s="15">
        <v>56</v>
      </c>
      <c r="E134" s="16" t="s">
        <v>24</v>
      </c>
      <c r="F134">
        <f ca="1">IFERROR(IF(A134="","",OFFSET(Results!$AJ$1,MATCH(A134,Results!$A:$A,0)-1,0)),"")</f>
        <v>104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195</v>
      </c>
      <c r="B135" s="14" t="s">
        <v>246</v>
      </c>
      <c r="C135" s="15">
        <v>323</v>
      </c>
      <c r="D135" s="15">
        <v>251</v>
      </c>
      <c r="E135" s="16" t="s">
        <v>24</v>
      </c>
      <c r="F135">
        <f ca="1">IFERROR(IF(A135="","",OFFSET(Results!$AJ$1,MATCH(A135,Results!$A:$A,0)-1,0)),"")</f>
        <v>112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197</v>
      </c>
      <c r="B136" s="14" t="s">
        <v>196</v>
      </c>
      <c r="C136" s="15">
        <v>345</v>
      </c>
      <c r="D136" s="15">
        <v>226</v>
      </c>
      <c r="E136" s="16" t="s">
        <v>24</v>
      </c>
      <c r="F136">
        <f ca="1">IFERROR(IF(A136="","",OFFSET(Results!$AJ$1,MATCH(A136,Results!$A:$A,0)-1,0)),"")</f>
        <v>21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2.3999999999999998E-3</v>
      </c>
      <c r="C2">
        <f>IF(Win!C2="","",Win!C2)</f>
        <v>417</v>
      </c>
      <c r="D2">
        <f>IF(Win!D2="","",Win!D2)</f>
        <v>201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0.54%</v>
      </c>
      <c r="O2">
        <f>IF(FRL!C2="","",FRL!C2)</f>
        <v>185</v>
      </c>
      <c r="P2">
        <f>IF(FRL!D2="","",FRL!D2)</f>
        <v>126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1.06E-2</v>
      </c>
      <c r="C3">
        <f>IF(Win!C3="","",Win!C3)</f>
        <v>94</v>
      </c>
      <c r="D3">
        <f>IF(Win!D3="","",Win!D3)</f>
        <v>81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 t="str">
        <f ca="1">IF(Win!F3="","",Win!F3)</f>
        <v/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0.98%</v>
      </c>
      <c r="O3">
        <f>IF(FRL!C3="","",FRL!C3)</f>
        <v>102</v>
      </c>
      <c r="P3">
        <f>IF(FRL!D3="","",FRL!D3)</f>
        <v>101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Aaron Wise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1001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Wise</v>
      </c>
      <c r="N4" t="str">
        <f>IF(FRL!B4="","",FRL!B4)</f>
        <v>0.15%</v>
      </c>
      <c r="O4">
        <f>IF(FRL!C4="","",FRL!C4)</f>
        <v>667</v>
      </c>
      <c r="P4">
        <f>IF(FRL!D4="","",FRL!D4)</f>
        <v>251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Schenk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1001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0.31%</v>
      </c>
      <c r="O5">
        <f>IF(FRL!C5="","",FRL!C5)</f>
        <v>323</v>
      </c>
      <c r="P5">
        <f>IF(FRL!D5="","",FRL!D5)</f>
        <v>251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Scott</v>
      </c>
      <c r="B6">
        <f>IF(Win!B6="","",VALUE(Win!B6))</f>
        <v>2.1999999999999999E-2</v>
      </c>
      <c r="C6">
        <f>IF(Win!C6="","",Win!C6)</f>
        <v>45</v>
      </c>
      <c r="D6">
        <f>IF(Win!D6="","",Win!D6)</f>
        <v>36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Scott</v>
      </c>
      <c r="N6" t="str">
        <f>IF(FRL!B6="","",FRL!B6)</f>
        <v>1.51%</v>
      </c>
      <c r="O6">
        <f>IF(FRL!C6="","",FRL!C6)</f>
        <v>66</v>
      </c>
      <c r="P6">
        <f>IF(FRL!D6="","",FRL!D6)</f>
        <v>56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Svensson</v>
      </c>
      <c r="B7">
        <f>IF(Win!B7="","",VALUE(Win!B7))</f>
        <v>1.1999999999999999E-3</v>
      </c>
      <c r="C7">
        <f>IF(Win!C7="","",Win!C7)</f>
        <v>833</v>
      </c>
      <c r="D7">
        <f>IF(Win!D7="","",Win!D7)</f>
        <v>401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Svensson</v>
      </c>
      <c r="N7" t="str">
        <f>IF(FRL!B7="","",FRL!B7)</f>
        <v>0.40%</v>
      </c>
      <c r="O7">
        <f>IF(FRL!C7="","",FRL!C7)</f>
        <v>250</v>
      </c>
      <c r="P7">
        <f>IF(FRL!D7="","",FRL!D7)</f>
        <v>201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Dumont de Chassart</v>
      </c>
      <c r="B8">
        <f>IF(Win!B8="","",VALUE(Win!B8))</f>
        <v>4.4999999999999997E-3</v>
      </c>
      <c r="C8">
        <f>IF(Win!C8="","",Win!C8)</f>
        <v>222</v>
      </c>
      <c r="D8">
        <f>IF(Win!D8="","",Win!D8)</f>
        <v>126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Dumont de Chassart</v>
      </c>
      <c r="N8" t="str">
        <f>IF(FRL!B8="","",FRL!B8)</f>
        <v>0.69%</v>
      </c>
      <c r="O8">
        <f>IF(FRL!C8="","",FRL!C8)</f>
        <v>145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Adrien Saddier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351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Adrien Saddier</v>
      </c>
      <c r="N9" t="str">
        <f>IF(FRL!B9="","",FRL!B9)</f>
        <v>0.52%</v>
      </c>
      <c r="O9">
        <f>IF(FRL!C9="","",FRL!C9)</f>
        <v>192</v>
      </c>
      <c r="P9">
        <f>IF(FRL!D9="","",FRL!D9)</f>
        <v>151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Aldrich Potgieter</v>
      </c>
      <c r="B10">
        <f>IF(Win!B10="","",VALUE(Win!B10))</f>
        <v>1.5E-3</v>
      </c>
      <c r="C10">
        <f>IF(Win!C10="","",Win!C10)</f>
        <v>667</v>
      </c>
      <c r="D10">
        <f>IF(Win!D10="","",Win!D10)</f>
        <v>91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Aldrich Potgieter</v>
      </c>
      <c r="N10" t="str">
        <f>IF(FRL!B10="","",FRL!B10)</f>
        <v>0.43%</v>
      </c>
      <c r="O10">
        <f>IF(FRL!C10="","",FRL!C10)</f>
        <v>233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Alejandro Tosti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176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Alejandro Tosti</v>
      </c>
      <c r="N11" t="str">
        <f>IF(FRL!B11="","",FRL!B11)</f>
        <v>0.30%</v>
      </c>
      <c r="O11">
        <f>IF(FRL!C11="","",FRL!C11)</f>
        <v>333</v>
      </c>
      <c r="P11">
        <f>IF(FRL!D11="","",FRL!D11)</f>
        <v>111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Alex Smalley</v>
      </c>
      <c r="B12">
        <f>IF(Win!B12="","",VALUE(Win!B12))</f>
        <v>8.6E-3</v>
      </c>
      <c r="C12">
        <f>IF(Win!C12="","",Win!C12)</f>
        <v>116</v>
      </c>
      <c r="D12">
        <f>IF(Win!D12="","",Win!D12)</f>
        <v>67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Alex Smalley</v>
      </c>
      <c r="N12" t="str">
        <f>IF(FRL!B12="","",FRL!B12)</f>
        <v>0.93%</v>
      </c>
      <c r="O12">
        <f>IF(FRL!C12="","",FRL!C12)</f>
        <v>108</v>
      </c>
      <c r="P12">
        <f>IF(FRL!D12="","",FRL!D12)</f>
        <v>71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Putnam</v>
      </c>
      <c r="B13">
        <f>IF(Win!B13="","",VALUE(Win!B13))</f>
        <v>6.7999999999999996E-3</v>
      </c>
      <c r="C13">
        <f>IF(Win!C13="","",Win!C13)</f>
        <v>147</v>
      </c>
      <c r="D13">
        <f>IF(Win!D13="","",Win!D13)</f>
        <v>251</v>
      </c>
      <c r="E13" s="17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2</v>
      </c>
      <c r="G13">
        <f ca="1">IF(Win!F13="","",Win!F13)</f>
        <v>44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BetMGM: 250/1, 6pl, 1/5</v>
      </c>
      <c r="M13" t="str">
        <f>IF(FRL!A13="","",FRL!A13)</f>
        <v>Andrew Putnam</v>
      </c>
      <c r="N13" t="str">
        <f>IF(FRL!B13="","",FRL!B13)</f>
        <v>0.87%</v>
      </c>
      <c r="O13">
        <f>IF(FRL!C13="","",FRL!C13)</f>
        <v>115</v>
      </c>
      <c r="P13">
        <f>IF(FRL!D13="","",FRL!D13)</f>
        <v>126</v>
      </c>
      <c r="Q13" s="17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3</v>
      </c>
      <c r="S13">
        <f ca="1">IF(FRL!F13="","",FRL!F13)</f>
        <v>76</v>
      </c>
      <c r="T13" s="6">
        <f t="shared" ca="1" si="4"/>
        <v>-1</v>
      </c>
      <c r="U13" s="6">
        <f t="shared" ca="1" si="5"/>
        <v>-1</v>
      </c>
      <c r="V13" t="str">
        <f ca="1">IF(R13="","",FRL!H13)</f>
        <v>VirginBet: 125/1, 6pl, 1/5</v>
      </c>
    </row>
    <row r="14" spans="1:22" x14ac:dyDescent="0.35">
      <c r="A14" t="str">
        <f>IF(Win!A14="","",Win!A14)</f>
        <v>Austin Eckroat</v>
      </c>
      <c r="B14">
        <f>IF(Win!B14="","",VALUE(Win!B14))</f>
        <v>2.8E-3</v>
      </c>
      <c r="C14">
        <f>IF(Win!C14="","",Win!C14)</f>
        <v>357</v>
      </c>
      <c r="D14">
        <f>IF(Win!D14="","",Win!D14)</f>
        <v>201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Eckroat</v>
      </c>
      <c r="N14" t="str">
        <f>IF(FRL!B14="","",FRL!B14)</f>
        <v>0.58%</v>
      </c>
      <c r="O14">
        <f>IF(FRL!C14="","",FRL!C14)</f>
        <v>172</v>
      </c>
      <c r="P14">
        <f>IF(FRL!D14="","",FRL!D14)</f>
        <v>126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Beau Hossler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226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0.55%</v>
      </c>
      <c r="O15">
        <f>IF(FRL!C15="","",FRL!C15)</f>
        <v>182</v>
      </c>
      <c r="P15">
        <f>IF(FRL!D15="","",FRL!D15)</f>
        <v>141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Griffin</v>
      </c>
      <c r="B16">
        <f>IF(Win!B16="","",VALUE(Win!B16))</f>
        <v>1.9E-2</v>
      </c>
      <c r="C16">
        <f>IF(Win!C16="","",Win!C16)</f>
        <v>53</v>
      </c>
      <c r="D16">
        <f>IF(Win!D16="","",Win!D16)</f>
        <v>41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Griffin</v>
      </c>
      <c r="N16" t="str">
        <f>IF(FRL!B16="","",FRL!B16)</f>
        <v>1.51%</v>
      </c>
      <c r="O16">
        <f>IF(FRL!C16="","",FRL!C16)</f>
        <v>66</v>
      </c>
      <c r="P16">
        <f>IF(FRL!D16="","",FRL!D16)</f>
        <v>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Billy Horschel</v>
      </c>
      <c r="B17">
        <f>IF(Win!B17="","",VALUE(Win!B17))</f>
        <v>4.4999999999999997E-3</v>
      </c>
      <c r="C17">
        <f>IF(Win!C17="","",Win!C17)</f>
        <v>222</v>
      </c>
      <c r="D17">
        <f>IF(Win!D17="","",Win!D17)</f>
        <v>151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Horschel</v>
      </c>
      <c r="N17" t="str">
        <f>IF(FRL!B17="","",FRL!B17)</f>
        <v>0.65%</v>
      </c>
      <c r="O17">
        <f>IF(FRL!C17="","",FRL!C17)</f>
        <v>154</v>
      </c>
      <c r="P17">
        <f>IF(FRL!D17="","",FRL!D17)</f>
        <v>111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Brian Campbell</v>
      </c>
      <c r="B18">
        <f>IF(Win!B18="","",VALUE(Win!B18))</f>
        <v>1E-3</v>
      </c>
      <c r="C18">
        <f>IF(Win!C18="","",Win!C18)</f>
        <v>1000</v>
      </c>
      <c r="D18">
        <f>IF(Win!D18="","",Win!D18)</f>
        <v>751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 Campbell</v>
      </c>
      <c r="N18" t="str">
        <f>IF(FRL!B18="","",FRL!B18)</f>
        <v>0.35%</v>
      </c>
      <c r="O18">
        <f>IF(FRL!C18="","",FRL!C18)</f>
        <v>286</v>
      </c>
      <c r="P18">
        <f>IF(FRL!D18="","",FRL!D18)</f>
        <v>251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Brice Garnett</v>
      </c>
      <c r="B19">
        <f>IF(Win!B19="","",VALUE(Win!B19))</f>
        <v>1E-3</v>
      </c>
      <c r="C19">
        <f>IF(Win!C19="","",Win!C19)</f>
        <v>1000</v>
      </c>
      <c r="D19">
        <f>IF(Win!D19="","",Win!D19)</f>
        <v>751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Brice Garnett</v>
      </c>
      <c r="N19" t="str">
        <f>IF(FRL!B19="","",FRL!B19)</f>
        <v>0.36%</v>
      </c>
      <c r="O19">
        <f>IF(FRL!C19="","",FRL!C19)</f>
        <v>278</v>
      </c>
      <c r="P19">
        <f>IF(FRL!D19="","",FRL!D19)</f>
        <v>251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Bronson Burgoon</v>
      </c>
      <c r="B20">
        <f>IF(Win!B20="","",VALUE(Win!B20))</f>
        <v>1.2999999999999999E-3</v>
      </c>
      <c r="C20">
        <f>IF(Win!C20="","",Win!C20)</f>
        <v>769</v>
      </c>
      <c r="D20">
        <f>IF(Win!D20="","",Win!D20)</f>
        <v>501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Bronson Burgoon</v>
      </c>
      <c r="N20" t="str">
        <f>IF(FRL!B20="","",FRL!B20)</f>
        <v>0.41%</v>
      </c>
      <c r="O20">
        <f>IF(FRL!C20="","",FRL!C20)</f>
        <v>244</v>
      </c>
      <c r="P20">
        <f>IF(FRL!D20="","",FRL!D20)</f>
        <v>181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Brooks Koepka</v>
      </c>
      <c r="B21">
        <f>IF(Win!B21="","",VALUE(Win!B21))</f>
        <v>1.7100000000000001E-2</v>
      </c>
      <c r="C21">
        <f>IF(Win!C21="","",Win!C21)</f>
        <v>58</v>
      </c>
      <c r="D21">
        <f>IF(Win!D21="","",Win!D21)</f>
        <v>23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Brooks Koepka</v>
      </c>
      <c r="N21" t="str">
        <f>IF(FRL!B21="","",FRL!B21)</f>
        <v>1.28%</v>
      </c>
      <c r="O21">
        <f>IF(FRL!C21="","",FRL!C21)</f>
        <v>78</v>
      </c>
      <c r="P21">
        <f>IF(FRL!D21="","",FRL!D21)</f>
        <v>41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Bud Cauley</v>
      </c>
      <c r="B22">
        <f>IF(Win!B22="","",VALUE(Win!B22))</f>
        <v>4.7999999999999996E-3</v>
      </c>
      <c r="C22">
        <f>IF(Win!C22="","",Win!C22)</f>
        <v>208</v>
      </c>
      <c r="D22">
        <f>IF(Win!D22="","",Win!D22)</f>
        <v>151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Casey Russell</v>
      </c>
      <c r="N22" t="str">
        <f>IF(FRL!B22="","",FRL!B22)</f>
        <v>0.03%</v>
      </c>
      <c r="O22">
        <f>IF(FRL!C22="","",FRL!C22)</f>
        <v>3333</v>
      </c>
      <c r="P22">
        <f>IF(FRL!D22="","",FRL!D22)</f>
        <v>401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Casey Russell</v>
      </c>
      <c r="B23">
        <f>IF(Win!B23="","",VALUE(Win!B23))</f>
        <v>0</v>
      </c>
      <c r="C23">
        <f>IF(Win!C23="","",Win!C23)</f>
        <v>10000</v>
      </c>
      <c r="D23">
        <f>IF(Win!D23="","",Win!D23)</f>
        <v>2001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Chad Ramey</v>
      </c>
      <c r="N23" t="str">
        <f>IF(FRL!B23="","",FRL!B23)</f>
        <v>0.77%</v>
      </c>
      <c r="O23">
        <f>IF(FRL!C23="","",FRL!C23)</f>
        <v>130</v>
      </c>
      <c r="P23">
        <f>IF(FRL!D23="","",FRL!D23)</f>
        <v>111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Chad Ramey</v>
      </c>
      <c r="B24">
        <f>IF(Win!B24="","",VALUE(Win!B24))</f>
        <v>4.4000000000000003E-3</v>
      </c>
      <c r="C24">
        <f>IF(Win!C24="","",Win!C24)</f>
        <v>227</v>
      </c>
      <c r="D24">
        <f>IF(Win!D24="","",Win!D24)</f>
        <v>176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Chandler Blanchet</v>
      </c>
      <c r="N24" t="str">
        <f>IF(FRL!B24="","",FRL!B24)</f>
        <v>0.70%</v>
      </c>
      <c r="O24">
        <f>IF(FRL!C24="","",FRL!C24)</f>
        <v>143</v>
      </c>
      <c r="P24">
        <f>IF(FRL!D24="","",FRL!D24)</f>
        <v>101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Chandler Blanchet</v>
      </c>
      <c r="B25">
        <f>IF(Win!B25="","",VALUE(Win!B25))</f>
        <v>4.4000000000000003E-3</v>
      </c>
      <c r="C25">
        <f>IF(Win!C25="","",Win!C25)</f>
        <v>227</v>
      </c>
      <c r="D25">
        <f>IF(Win!D25="","",Win!D25)</f>
        <v>151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Chandler Phillips</v>
      </c>
      <c r="N25" t="str">
        <f>IF(FRL!B25="","",FRL!B25)</f>
        <v>0.53%</v>
      </c>
      <c r="O25">
        <f>IF(FRL!C25="","",FRL!C25)</f>
        <v>189</v>
      </c>
      <c r="P25">
        <f>IF(FRL!D25="","",FRL!D25)</f>
        <v>176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Chandler Phillips</v>
      </c>
      <c r="B26">
        <f>IF(Win!B26="","",VALUE(Win!B26))</f>
        <v>2.3E-3</v>
      </c>
      <c r="C26">
        <f>IF(Win!C26="","",Win!C26)</f>
        <v>435</v>
      </c>
      <c r="D26">
        <f>IF(Win!D26="","",Win!D26)</f>
        <v>401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Charley Hoffman</v>
      </c>
      <c r="N26" t="str">
        <f>IF(FRL!B26="","",FRL!B26)</f>
        <v>0.15%</v>
      </c>
      <c r="O26">
        <f>IF(FRL!C26="","",FRL!C26)</f>
        <v>667</v>
      </c>
      <c r="P26">
        <f>IF(FRL!D26="","",FRL!D26)</f>
        <v>301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Charley Hoffman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1501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Gotterup</v>
      </c>
      <c r="N27" t="str">
        <f>IF(FRL!B27="","",FRL!B27)</f>
        <v>1.52%</v>
      </c>
      <c r="O27">
        <f>IF(FRL!C27="","",FRL!C27)</f>
        <v>66</v>
      </c>
      <c r="P27">
        <f>IF(FRL!D27="","",FRL!D27)</f>
        <v>31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 Gotterup</v>
      </c>
      <c r="B28">
        <f>IF(Win!B28="","",VALUE(Win!B28))</f>
        <v>1.9199999999999998E-2</v>
      </c>
      <c r="C28">
        <f>IF(Win!C28="","",Win!C28)</f>
        <v>52</v>
      </c>
      <c r="D28">
        <f>IF(Win!D28="","",Win!D28)</f>
        <v>21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 Kirk</v>
      </c>
      <c r="N28" t="str">
        <f>IF(FRL!B28="","",FRL!B28)</f>
        <v>0.93%</v>
      </c>
      <c r="O28">
        <f>IF(FRL!C28="","",FRL!C28)</f>
        <v>108</v>
      </c>
      <c r="P28">
        <f>IF(FRL!D28="","",FRL!D28)</f>
        <v>111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 Kirk</v>
      </c>
      <c r="B29">
        <f>IF(Win!B29="","",VALUE(Win!B29))</f>
        <v>8.0000000000000002E-3</v>
      </c>
      <c r="C29">
        <f>IF(Win!C29="","",Win!C29)</f>
        <v>125</v>
      </c>
      <c r="D29">
        <f>IF(Win!D29="","",Win!D29)</f>
        <v>176</v>
      </c>
      <c r="E29" s="17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51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175/1, 6pl, 1/5</v>
      </c>
      <c r="M29" t="str">
        <f>IF(FRL!A29="","",FRL!A29)</f>
        <v>Christiaan Bezuidenhout</v>
      </c>
      <c r="N29" t="str">
        <f>IF(FRL!B29="","",FRL!B29)</f>
        <v>1.13%</v>
      </c>
      <c r="O29">
        <f>IF(FRL!C29="","",FRL!C29)</f>
        <v>88</v>
      </c>
      <c r="P29">
        <f>IF(FRL!D29="","",FRL!D29)</f>
        <v>111</v>
      </c>
      <c r="Q29" s="17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</v>
      </c>
      <c r="S29">
        <f ca="1">IF(FRL!F29="","",FRL!F29)</f>
        <v>59</v>
      </c>
      <c r="T29" s="6">
        <f t="shared" ca="1" si="4"/>
        <v>-1</v>
      </c>
      <c r="U29" s="6">
        <f t="shared" ca="1" si="5"/>
        <v>-1</v>
      </c>
      <c r="V29" t="str">
        <f ca="1">IF(R29="","",FRL!H29)</f>
        <v>Spreadex: 110/1, 6pl, 1/5</v>
      </c>
    </row>
    <row r="30" spans="1:22" x14ac:dyDescent="0.35">
      <c r="A30" t="str">
        <f>IF(Win!A30="","",Win!A30)</f>
        <v>Christiaan Bezuidenhout</v>
      </c>
      <c r="B30">
        <f>IF(Win!B30="","",VALUE(Win!B30))</f>
        <v>1.1900000000000001E-2</v>
      </c>
      <c r="C30">
        <f>IF(Win!C30="","",Win!C30)</f>
        <v>84</v>
      </c>
      <c r="D30">
        <f>IF(Win!D30="","",Win!D30)</f>
        <v>111</v>
      </c>
      <c r="E30" s="17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51</v>
      </c>
      <c r="H30" s="6">
        <f t="shared" ca="1" si="1"/>
        <v>-2</v>
      </c>
      <c r="I30" s="6">
        <f t="shared" ca="1" si="2"/>
        <v>-2</v>
      </c>
      <c r="J30" t="str">
        <f ca="1">IF(F30="","",Win!H30)</f>
        <v>Spreadex: 110/1, 6pl, 1/5</v>
      </c>
      <c r="M30" t="str">
        <f>IF(FRL!A30="","",FRL!A30)</f>
        <v>Christo Lamprecht</v>
      </c>
      <c r="N30" t="str">
        <f>IF(FRL!B30="","",FRL!B30)</f>
        <v>0.25%</v>
      </c>
      <c r="O30">
        <f>IF(FRL!C30="","",FRL!C30)</f>
        <v>400</v>
      </c>
      <c r="P30">
        <f>IF(FRL!D30="","",FRL!D30)</f>
        <v>151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 Lamprecht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351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Hammer</v>
      </c>
      <c r="N31" t="str">
        <f>IF(FRL!B31="","",FRL!B31)</f>
        <v>0.24%</v>
      </c>
      <c r="O31">
        <f>IF(FRL!C31="","",FRL!C31)</f>
        <v>417</v>
      </c>
      <c r="P31">
        <f>IF(FRL!D31="","",FRL!D31)</f>
        <v>201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Cole Hammer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601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Brown (Oct1994)</v>
      </c>
      <c r="N32" t="str">
        <f>IF(FRL!B32="","",FRL!B32)</f>
        <v>0.70%</v>
      </c>
      <c r="O32">
        <f>IF(FRL!C32="","",FRL!C32)</f>
        <v>143</v>
      </c>
      <c r="P32">
        <f>IF(FRL!D32="","",FRL!D32)</f>
        <v>111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Brown (Oct1994)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201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Walker</v>
      </c>
      <c r="N33" t="str">
        <f>IF(FRL!B33="","",FRL!B33)</f>
        <v>0.44%</v>
      </c>
      <c r="O33">
        <f>IF(FRL!C33="","",FRL!C33)</f>
        <v>227</v>
      </c>
      <c r="P33">
        <f>IF(FRL!D33="","",FRL!D33)</f>
        <v>201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Danny Walker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501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Willett</v>
      </c>
      <c r="N34" t="str">
        <f>IF(FRL!B34="","",FRL!B34)</f>
        <v>0.26%</v>
      </c>
      <c r="O34">
        <f>IF(FRL!C34="","",FRL!C34)</f>
        <v>385</v>
      </c>
      <c r="P34">
        <f>IF(FRL!D34="","",FRL!D34)</f>
        <v>251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Willett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1501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Ford</v>
      </c>
      <c r="N35" t="str">
        <f>IF(FRL!B35="","",FRL!B35)</f>
        <v>0.57%</v>
      </c>
      <c r="O35">
        <f>IF(FRL!C35="","",FRL!C35)</f>
        <v>175</v>
      </c>
      <c r="P35">
        <f>IF(FRL!D35="","",FRL!D35)</f>
        <v>101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Ford</v>
      </c>
      <c r="B36">
        <f>IF(Win!B36="","",VALUE(Win!B36))</f>
        <v>3.3E-3</v>
      </c>
      <c r="C36">
        <f>IF(Win!C36="","",Win!C36)</f>
        <v>303</v>
      </c>
      <c r="D36">
        <f>IF(Win!D36="","",Win!D36)</f>
        <v>176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Lipsky</v>
      </c>
      <c r="N36" t="str">
        <f>IF(FRL!B36="","",FRL!B36)</f>
        <v>0.62%</v>
      </c>
      <c r="O36">
        <f>IF(FRL!C36="","",FRL!C36)</f>
        <v>161</v>
      </c>
      <c r="P36">
        <f>IF(FRL!D36="","",FRL!D36)</f>
        <v>111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Lipsky</v>
      </c>
      <c r="B37">
        <f>IF(Win!B37="","",VALUE(Win!B37))</f>
        <v>3.5000000000000001E-3</v>
      </c>
      <c r="C37">
        <f>IF(Win!C37="","",Win!C37)</f>
        <v>286</v>
      </c>
      <c r="D37">
        <f>IF(Win!D37="","",Win!D37)</f>
        <v>176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0.46%</v>
      </c>
      <c r="O37">
        <f>IF(FRL!C37="","",FRL!C37)</f>
        <v>217</v>
      </c>
      <c r="P37">
        <f>IF(FRL!D37="","",FRL!D37)</f>
        <v>201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Chatfield</v>
      </c>
      <c r="B38">
        <f>IF(Win!B38="","",VALUE(Win!B38))</f>
        <v>1.5E-3</v>
      </c>
      <c r="C38">
        <f>IF(Win!C38="","",Win!C38)</f>
        <v>667</v>
      </c>
      <c r="D38">
        <f>IF(Win!D38="","",Win!D38)</f>
        <v>751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Riley</v>
      </c>
      <c r="N38" t="str">
        <f>IF(FRL!B38="","",FRL!B38)</f>
        <v>0.30%</v>
      </c>
      <c r="O38">
        <f>IF(FRL!C38="","",FRL!C38)</f>
        <v>333</v>
      </c>
      <c r="P38">
        <f>IF(FRL!D38="","",FRL!D38)</f>
        <v>201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Riley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501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Thompson</v>
      </c>
      <c r="N39" t="str">
        <f>IF(FRL!B39="","",FRL!B39)</f>
        <v>1.07%</v>
      </c>
      <c r="O39">
        <f>IF(FRL!C39="","",FRL!C39)</f>
        <v>93</v>
      </c>
      <c r="P39">
        <f>IF(FRL!D39="","",FRL!D39)</f>
        <v>81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Thompson</v>
      </c>
      <c r="B40">
        <f>IF(Win!B40="","",VALUE(Win!B40))</f>
        <v>1.17E-2</v>
      </c>
      <c r="C40">
        <f>IF(Win!C40="","",Win!C40)</f>
        <v>85</v>
      </c>
      <c r="D40">
        <f>IF(Win!D40="","",Win!D40)</f>
        <v>81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Denny McCarthy</v>
      </c>
      <c r="N40" t="str">
        <f>IF(FRL!B40="","",FRL!B40)</f>
        <v>1.00%</v>
      </c>
      <c r="O40">
        <f>IF(FRL!C40="","",FRL!C40)</f>
        <v>100</v>
      </c>
      <c r="P40">
        <f>IF(FRL!D40="","",FRL!D40)</f>
        <v>111</v>
      </c>
      <c r="Q40" s="17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</v>
      </c>
      <c r="S40">
        <f ca="1">IF(FRL!F40="","",FRL!F40)</f>
        <v>31</v>
      </c>
      <c r="T40" s="6">
        <f t="shared" ca="1" si="4"/>
        <v>-1</v>
      </c>
      <c r="U40" s="6">
        <f t="shared" ca="1" si="5"/>
        <v>-1</v>
      </c>
      <c r="V40" t="str">
        <f ca="1">IF(R40="","",FRL!H40)</f>
        <v>Spreadex: 110/1, 6pl, 1/5</v>
      </c>
    </row>
    <row r="41" spans="1:22" x14ac:dyDescent="0.35">
      <c r="A41" t="str">
        <f>IF(Win!A41="","",Win!A41)</f>
        <v>Denny McCarthy</v>
      </c>
      <c r="B41">
        <f>IF(Win!B41="","",VALUE(Win!B41))</f>
        <v>9.5999999999999992E-3</v>
      </c>
      <c r="C41">
        <f>IF(Win!C41="","",Win!C41)</f>
        <v>104</v>
      </c>
      <c r="D41">
        <f>IF(Win!D41="","",Win!D41)</f>
        <v>126</v>
      </c>
      <c r="E41" s="17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3</v>
      </c>
      <c r="G41">
        <f ca="1">IF(Win!F41="","",Win!F41)</f>
        <v>12</v>
      </c>
      <c r="H41" s="6">
        <f t="shared" ca="1" si="1"/>
        <v>-2</v>
      </c>
      <c r="I41" s="6">
        <f t="shared" ca="1" si="2"/>
        <v>-2</v>
      </c>
      <c r="J41" t="str">
        <f ca="1">IF(F41="","",Win!H41)</f>
        <v>William Hill: 125/1, 6pl, 1/4</v>
      </c>
      <c r="M41" t="str">
        <f>IF(FRL!A41="","",FRL!A41)</f>
        <v>Doug Ghim</v>
      </c>
      <c r="N41" t="str">
        <f>IF(FRL!B41="","",FRL!B41)</f>
        <v>0.75%</v>
      </c>
      <c r="O41">
        <f>IF(FRL!C41="","",FRL!C41)</f>
        <v>133</v>
      </c>
      <c r="P41">
        <f>IF(FRL!D41="","",FRL!D41)</f>
        <v>101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Doug Ghim</v>
      </c>
      <c r="B42">
        <f>IF(Win!B42="","",VALUE(Win!B42))</f>
        <v>4.8999999999999998E-3</v>
      </c>
      <c r="C42">
        <f>IF(Win!C42="","",Win!C42)</f>
        <v>204</v>
      </c>
      <c r="D42">
        <f>IF(Win!D42="","",Win!D42)</f>
        <v>126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Wu</v>
      </c>
      <c r="N42" t="str">
        <f>IF(FRL!B42="","",FRL!B42)</f>
        <v>0.65%</v>
      </c>
      <c r="O42">
        <f>IF(FRL!C42="","",FRL!C42)</f>
        <v>154</v>
      </c>
      <c r="P42">
        <f>IF(FRL!D42="","",FRL!D42)</f>
        <v>151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2.8E-3</v>
      </c>
      <c r="C43">
        <f>IF(Win!C43="","",Win!C43)</f>
        <v>357</v>
      </c>
      <c r="D43">
        <f>IF(Win!D43="","",Win!D43)</f>
        <v>251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Emiliano Grillo</v>
      </c>
      <c r="N43" t="str">
        <f>IF(FRL!B43="","",FRL!B43)</f>
        <v>0.74%</v>
      </c>
      <c r="O43">
        <f>IF(FRL!C43="","",FRL!C43)</f>
        <v>135</v>
      </c>
      <c r="P43">
        <f>IF(FRL!D43="","",FRL!D43)</f>
        <v>126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5.0000000000000001E-3</v>
      </c>
      <c r="C44">
        <f>IF(Win!C44="","",Win!C44)</f>
        <v>200</v>
      </c>
      <c r="D44">
        <f>IF(Win!D44="","",Win!D44)</f>
        <v>201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Eric Cole</v>
      </c>
      <c r="N44" t="str">
        <f>IF(FRL!B44="","",FRL!B44)</f>
        <v>0.84%</v>
      </c>
      <c r="O44">
        <f>IF(FRL!C44="","",FRL!C44)</f>
        <v>119</v>
      </c>
      <c r="P44">
        <f>IF(FRL!D44="","",FRL!D44)</f>
        <v>101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Eric Cole</v>
      </c>
      <c r="B45">
        <f>IF(Win!B45="","",VALUE(Win!B45))</f>
        <v>6.7999999999999996E-3</v>
      </c>
      <c r="C45">
        <f>IF(Win!C45="","",Win!C45)</f>
        <v>147</v>
      </c>
      <c r="D45">
        <f>IF(Win!D45="","",Win!D45)</f>
        <v>111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Erik Van Rooyen</v>
      </c>
      <c r="N45" t="str">
        <f>IF(FRL!B45="","",FRL!B45)</f>
        <v>0.34%</v>
      </c>
      <c r="O45">
        <f>IF(FRL!C45="","",FRL!C45)</f>
        <v>294</v>
      </c>
      <c r="P45">
        <f>IF(FRL!D45="","",FRL!D45)</f>
        <v>201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Erik Van Rooyen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501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Garrick Higgo</v>
      </c>
      <c r="N46" t="str">
        <f>IF(FRL!B46="","",FRL!B46)</f>
        <v>0.59%</v>
      </c>
      <c r="O46">
        <f>IF(FRL!C46="","",FRL!C46)</f>
        <v>169</v>
      </c>
      <c r="P46">
        <f>IF(FRL!D46="","",FRL!D46)</f>
        <v>126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Garrick Higgo</v>
      </c>
      <c r="B47">
        <f>IF(Win!B47="","",VALUE(Win!B47))</f>
        <v>2.8E-3</v>
      </c>
      <c r="C47">
        <f>IF(Win!C47="","",Win!C47)</f>
        <v>357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Gary Woodland</v>
      </c>
      <c r="N47" t="str">
        <f>IF(FRL!B47="","",FRL!B47)</f>
        <v>0.86%</v>
      </c>
      <c r="O47">
        <f>IF(FRL!C47="","",FRL!C47)</f>
        <v>116</v>
      </c>
      <c r="P47">
        <f>IF(FRL!D47="","",FRL!D47)</f>
        <v>71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Gary Woodland</v>
      </c>
      <c r="B48">
        <f>IF(Win!B48="","",VALUE(Win!B48))</f>
        <v>6.4999999999999997E-3</v>
      </c>
      <c r="C48">
        <f>IF(Win!C48="","",Win!C48)</f>
        <v>154</v>
      </c>
      <c r="D48">
        <f>IF(Win!D48="","",Win!D48)</f>
        <v>86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Gordon Sargent</v>
      </c>
      <c r="N48" t="str">
        <f>IF(FRL!B48="","",FRL!B48)</f>
        <v>0.30%</v>
      </c>
      <c r="O48">
        <f>IF(FRL!C48="","",FRL!C48)</f>
        <v>333</v>
      </c>
      <c r="P48">
        <f>IF(FRL!D48="","",FRL!D48)</f>
        <v>151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Gordon Sargent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351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Hank Lebioda</v>
      </c>
      <c r="N49" t="str">
        <f>IF(FRL!B49="","",FRL!B49)</f>
        <v>0.47%</v>
      </c>
      <c r="O49">
        <f>IF(FRL!C49="","",FRL!C49)</f>
        <v>213</v>
      </c>
      <c r="P49">
        <f>IF(FRL!D49="","",FRL!D49)</f>
        <v>161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Hank Lebioda</v>
      </c>
      <c r="B50">
        <f>IF(Win!B50="","",VALUE(Win!B50))</f>
        <v>2.0999999999999999E-3</v>
      </c>
      <c r="C50">
        <f>IF(Win!C50="","",Win!C50)</f>
        <v>476</v>
      </c>
      <c r="D50">
        <f>IF(Win!D50="","",Win!D50)</f>
        <v>401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Haotong Li</v>
      </c>
      <c r="N50" t="str">
        <f>IF(FRL!B50="","",FRL!B50)</f>
        <v>0.66%</v>
      </c>
      <c r="O50">
        <f>IF(FRL!C50="","",FRL!C50)</f>
        <v>152</v>
      </c>
      <c r="P50">
        <f>IF(FRL!D50="","",FRL!D50)</f>
        <v>91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Haotong Li</v>
      </c>
      <c r="B51">
        <f>IF(Win!B51="","",VALUE(Win!B51))</f>
        <v>4.7000000000000002E-3</v>
      </c>
      <c r="C51">
        <f>IF(Win!C51="","",Win!C51)</f>
        <v>213</v>
      </c>
      <c r="D51">
        <f>IF(Win!D51="","",Win!D51)</f>
        <v>101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Harris English</v>
      </c>
      <c r="N51" t="str">
        <f>IF(FRL!B51="","",FRL!B51)</f>
        <v>1.50%</v>
      </c>
      <c r="O51">
        <f>IF(FRL!C51="","",FRL!C51)</f>
        <v>67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Harris English</v>
      </c>
      <c r="B52">
        <f>IF(Win!B52="","",VALUE(Win!B52))</f>
        <v>2.24E-2</v>
      </c>
      <c r="C52">
        <f>IF(Win!C52="","",Win!C52)</f>
        <v>45</v>
      </c>
      <c r="D52">
        <f>IF(Win!D52="","",Win!D52)</f>
        <v>41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Hall</v>
      </c>
      <c r="N52" t="str">
        <f>IF(FRL!B52="","",FRL!B52)</f>
        <v>1.29%</v>
      </c>
      <c r="O52">
        <f>IF(FRL!C52="","",FRL!C52)</f>
        <v>78</v>
      </c>
      <c r="P52">
        <f>IF(FRL!D52="","",FRL!D52)</f>
        <v>56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Harry Hall</v>
      </c>
      <c r="B53">
        <f>IF(Win!B53="","",VALUE(Win!B53))</f>
        <v>1.3899999999999999E-2</v>
      </c>
      <c r="C53">
        <f>IF(Win!C53="","",Win!C53)</f>
        <v>72</v>
      </c>
      <c r="D53">
        <f>IF(Win!D53="","",Win!D53)</f>
        <v>46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Isaiah Salinda</v>
      </c>
      <c r="N53" t="str">
        <f>IF(FRL!B53="","",FRL!B53)</f>
        <v>0.50%</v>
      </c>
      <c r="O53">
        <f>IF(FRL!C53="","",FRL!C53)</f>
        <v>200</v>
      </c>
      <c r="P53">
        <f>IF(FRL!D53="","",FRL!D53)</f>
        <v>126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Isaiah Salinda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J.T. Poston</v>
      </c>
      <c r="N54" t="str">
        <f>IF(FRL!B54="","",FRL!B54)</f>
        <v>0.91%</v>
      </c>
      <c r="O54">
        <f>IF(FRL!C54="","",FRL!C54)</f>
        <v>110</v>
      </c>
      <c r="P54">
        <f>IF(FRL!D54="","",FRL!D54)</f>
        <v>101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J.T. Poston</v>
      </c>
      <c r="B55">
        <f>IF(Win!B55="","",VALUE(Win!B55))</f>
        <v>7.9000000000000008E-3</v>
      </c>
      <c r="C55">
        <f>IF(Win!C55="","",Win!C55)</f>
        <v>127</v>
      </c>
      <c r="D55">
        <f>IF(Win!D55="","",Win!D55)</f>
        <v>101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Suber</v>
      </c>
      <c r="N55" t="str">
        <f>IF(FRL!B55="","",FRL!B55)</f>
        <v>0.44%</v>
      </c>
      <c r="O55">
        <f>IF(FRL!C55="","",FRL!C55)</f>
        <v>227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Jackson Suber</v>
      </c>
      <c r="B56">
        <f>IF(Win!B56="","",VALUE(Win!B56))</f>
        <v>1.9E-3</v>
      </c>
      <c r="C56">
        <f>IF(Win!C56="","",Win!C56)</f>
        <v>526</v>
      </c>
      <c r="D56">
        <f>IF(Win!D56="","",Win!D56)</f>
        <v>501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Jake Knapp</v>
      </c>
      <c r="N56" t="str">
        <f>IF(FRL!B56="","",FRL!B56)</f>
        <v>1.69%</v>
      </c>
      <c r="O56">
        <f>IF(FRL!C56="","",FRL!C56)</f>
        <v>59</v>
      </c>
      <c r="P56">
        <f>IF(FRL!D56="","",FRL!D56)</f>
        <v>36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Jake Knapp</v>
      </c>
      <c r="B57">
        <f>IF(Win!B57="","",VALUE(Win!B57))</f>
        <v>2.76E-2</v>
      </c>
      <c r="C57">
        <f>IF(Win!C57="","",Win!C57)</f>
        <v>36</v>
      </c>
      <c r="D57">
        <f>IF(Win!D57="","",Win!D57)</f>
        <v>23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Jason Day</v>
      </c>
      <c r="N57" t="str">
        <f>IF(FRL!B57="","",FRL!B57)</f>
        <v>1.33%</v>
      </c>
      <c r="O57">
        <f>IF(FRL!C57="","",FRL!C57)</f>
        <v>75</v>
      </c>
      <c r="P57">
        <f>IF(FRL!D57="","",FRL!D57)</f>
        <v>67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Jason Day</v>
      </c>
      <c r="B58">
        <f>IF(Win!B58="","",VALUE(Win!B58))</f>
        <v>1.46E-2</v>
      </c>
      <c r="C58">
        <f>IF(Win!C58="","",Win!C58)</f>
        <v>68</v>
      </c>
      <c r="D58">
        <f>IF(Win!D58="","",Win!D58)</f>
        <v>67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Jeffrey Kang</v>
      </c>
      <c r="N58" t="str">
        <f>IF(FRL!B58="","",FRL!B58)</f>
        <v>0.19%</v>
      </c>
      <c r="O58">
        <f>IF(FRL!C58="","",FRL!C58)</f>
        <v>526</v>
      </c>
      <c r="P58">
        <f>IF(FRL!D58="","",FRL!D58)</f>
        <v>301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Jeffrey Kang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1001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Jesper Svensson</v>
      </c>
      <c r="N59" t="str">
        <f>IF(FRL!B59="","",FRL!B59)</f>
        <v>0.77%</v>
      </c>
      <c r="O59">
        <f>IF(FRL!C59="","",FRL!C59)</f>
        <v>130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Jesper Svensson</v>
      </c>
      <c r="B60">
        <f>IF(Win!B60="","",VALUE(Win!B60))</f>
        <v>4.5999999999999999E-3</v>
      </c>
      <c r="C60">
        <f>IF(Win!C60="","",Win!C60)</f>
        <v>217</v>
      </c>
      <c r="D60">
        <f>IF(Win!D60="","",Win!D60)</f>
        <v>151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Jhonattan Vegas</v>
      </c>
      <c r="N60" t="str">
        <f>IF(FRL!B60="","",FRL!B60)</f>
        <v>0.45%</v>
      </c>
      <c r="O60">
        <f>IF(FRL!C60="","",FRL!C60)</f>
        <v>222</v>
      </c>
      <c r="P60">
        <f>IF(FRL!D60="","",FRL!D60)</f>
        <v>141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Jhonattan Vegas</v>
      </c>
      <c r="B61">
        <f>IF(Win!B61="","",VALUE(Win!B61))</f>
        <v>1.6000000000000001E-3</v>
      </c>
      <c r="C61">
        <f>IF(Win!C61="","",Win!C61)</f>
        <v>625</v>
      </c>
      <c r="D61">
        <f>IF(Win!D61="","",Win!D61)</f>
        <v>301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Jimmy Stanger</v>
      </c>
      <c r="N61" t="str">
        <f>IF(FRL!B61="","",FRL!B61)</f>
        <v>0.51%</v>
      </c>
      <c r="O61">
        <f>IF(FRL!C61="","",FRL!C61)</f>
        <v>196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Jimmy Stanger</v>
      </c>
      <c r="B62">
        <f>IF(Win!B62="","",VALUE(Win!B62))</f>
        <v>1.6999999999999999E-3</v>
      </c>
      <c r="C62">
        <f>IF(Win!C62="","",Win!C62)</f>
        <v>588</v>
      </c>
      <c r="D62">
        <f>IF(Win!D62="","",Win!D62)</f>
        <v>501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 Highsmith</v>
      </c>
      <c r="N62" t="str">
        <f>IF(FRL!B62="","",FRL!B62)</f>
        <v>0.29%</v>
      </c>
      <c r="O62">
        <f>IF(FRL!C62="","",FRL!C62)</f>
        <v>345</v>
      </c>
      <c r="P62">
        <f>IF(FRL!D62="","",FRL!D62)</f>
        <v>201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Joe Highsmith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751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Parry</v>
      </c>
      <c r="N63" t="str">
        <f>IF(FRL!B63="","",FRL!B63)</f>
        <v>0.78%</v>
      </c>
      <c r="O63">
        <f>IF(FRL!C63="","",FRL!C63)</f>
        <v>128</v>
      </c>
      <c r="P63">
        <f>IF(FRL!D63="","",FRL!D63)</f>
        <v>126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 Parry</v>
      </c>
      <c r="B64">
        <f>IF(Win!B64="","",VALUE(Win!B64))</f>
        <v>5.7999999999999996E-3</v>
      </c>
      <c r="C64">
        <f>IF(Win!C64="","",Win!C64)</f>
        <v>172</v>
      </c>
      <c r="D64">
        <f>IF(Win!D64="","",Win!D64)</f>
        <v>151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VanDerLaan</v>
      </c>
      <c r="N64" t="str">
        <f>IF(FRL!B64="","",FRL!B64)</f>
        <v>0.50%</v>
      </c>
      <c r="O64">
        <f>IF(FRL!C64="","",FRL!C64)</f>
        <v>200</v>
      </c>
      <c r="P64">
        <f>IF(FRL!D64="","",FRL!D64)</f>
        <v>151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John VanDerLaan</v>
      </c>
      <c r="B65">
        <f>IF(Win!B65="","",VALUE(Win!B65))</f>
        <v>2.2000000000000001E-3</v>
      </c>
      <c r="C65">
        <f>IF(Win!C65="","",Win!C65)</f>
        <v>455</v>
      </c>
      <c r="D65">
        <f>IF(Win!D65="","",Win!D65)</f>
        <v>401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Johnny Keefer</v>
      </c>
      <c r="N65" t="str">
        <f>IF(FRL!B65="","",FRL!B65)</f>
        <v>0.70%</v>
      </c>
      <c r="O65">
        <f>IF(FRL!C65="","",FRL!C65)</f>
        <v>143</v>
      </c>
      <c r="P65">
        <f>IF(FRL!D65="","",FRL!D65)</f>
        <v>126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Johnny Keefer</v>
      </c>
      <c r="B66">
        <f>IF(Win!B66="","",VALUE(Win!B66))</f>
        <v>3.8999999999999998E-3</v>
      </c>
      <c r="C66">
        <f>IF(Win!C66="","",Win!C66)</f>
        <v>256</v>
      </c>
      <c r="D66">
        <f>IF(Win!D66="","",Win!D66)</f>
        <v>201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Jordan Smith</v>
      </c>
      <c r="N66" t="str">
        <f>IF(FRL!B66="","",FRL!B66)</f>
        <v>1.31%</v>
      </c>
      <c r="O66">
        <f>IF(FRL!C66="","",FRL!C66)</f>
        <v>76</v>
      </c>
      <c r="P66">
        <f>IF(FRL!D66="","",FRL!D66)</f>
        <v>71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Jordan Smith</v>
      </c>
      <c r="B67">
        <f>IF(Win!B67="","",VALUE(Win!B67))</f>
        <v>1.24E-2</v>
      </c>
      <c r="C67">
        <f>IF(Win!C67="","",Win!C67)</f>
        <v>81</v>
      </c>
      <c r="D67">
        <f>IF(Win!D67="","",Win!D67)</f>
        <v>81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Karl Vilips</v>
      </c>
      <c r="N67" t="str">
        <f>IF(FRL!B67="","",FRL!B67)</f>
        <v>0.36%</v>
      </c>
      <c r="O67">
        <f>IF(FRL!C67="","",FRL!C67)</f>
        <v>278</v>
      </c>
      <c r="P67">
        <f>IF(FRL!D67="","",FRL!D67)</f>
        <v>201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Karl Vilips</v>
      </c>
      <c r="B68">
        <f>IF(Win!B68="","",VALUE(Win!B68))</f>
        <v>1.2999999999999999E-3</v>
      </c>
      <c r="C68">
        <f>IF(Win!C68="","",Win!C68)</f>
        <v>769</v>
      </c>
      <c r="D68">
        <f>IF(Win!D68="","",Win!D68)</f>
        <v>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Keith Mitchell</v>
      </c>
      <c r="N68" t="str">
        <f>IF(FRL!B68="","",FRL!B68)</f>
        <v>1.20%</v>
      </c>
      <c r="O68">
        <f>IF(FRL!C68="","",FRL!C68)</f>
        <v>83</v>
      </c>
      <c r="P68">
        <f>IF(FRL!D68="","",FRL!D68)</f>
        <v>56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Keith Mitchell</v>
      </c>
      <c r="B69">
        <f>IF(Win!B69="","",VALUE(Win!B69))</f>
        <v>1.29E-2</v>
      </c>
      <c r="C69">
        <f>IF(Win!C69="","",Win!C69)</f>
        <v>78</v>
      </c>
      <c r="D69">
        <f>IF(Win!D69="","",Win!D69)</f>
        <v>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Kensei Hirata</v>
      </c>
      <c r="N69" t="str">
        <f>IF(FRL!B69="","",FRL!B69)</f>
        <v>0.34%</v>
      </c>
      <c r="O69">
        <f>IF(FRL!C69="","",FRL!C69)</f>
        <v>294</v>
      </c>
      <c r="P69">
        <f>IF(FRL!D69="","",FRL!D69)</f>
        <v>226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Kensei Hirata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751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Roy</v>
      </c>
      <c r="N70" t="str">
        <f>IF(FRL!B70="","",FRL!B70)</f>
        <v>0.74%</v>
      </c>
      <c r="O70">
        <f>IF(FRL!C70="","",FRL!C70)</f>
        <v>135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Kevin Roy</v>
      </c>
      <c r="B71">
        <f>IF(Win!B71="","",VALUE(Win!B71))</f>
        <v>5.1000000000000004E-3</v>
      </c>
      <c r="C71">
        <f>IF(Win!C71="","",Win!C71)</f>
        <v>196</v>
      </c>
      <c r="D71">
        <f>IF(Win!D71="","",Win!D71)</f>
        <v>176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Yu</v>
      </c>
      <c r="N71" t="str">
        <f>IF(FRL!B71="","",FRL!B71)</f>
        <v>0.74%</v>
      </c>
      <c r="O71">
        <f>IF(FRL!C71="","",FRL!C71)</f>
        <v>135</v>
      </c>
      <c r="P71">
        <f>IF(FRL!D71="","",FRL!D71)</f>
        <v>101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Yu</v>
      </c>
      <c r="B72">
        <f>IF(Win!B72="","",VALUE(Win!B72))</f>
        <v>4.0000000000000001E-3</v>
      </c>
      <c r="C72">
        <f>IF(Win!C72="","",Win!C72)</f>
        <v>250</v>
      </c>
      <c r="D72">
        <f>IF(Win!D72="","",Win!D72)</f>
        <v>176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Kris Ventura</v>
      </c>
      <c r="N72" t="str">
        <f>IF(FRL!B72="","",FRL!B72)</f>
        <v>0.70%</v>
      </c>
      <c r="O72">
        <f>IF(FRL!C72="","",FRL!C72)</f>
        <v>143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Kris Ventura</v>
      </c>
      <c r="B73">
        <f>IF(Win!B73="","",VALUE(Win!B73))</f>
        <v>4.3E-3</v>
      </c>
      <c r="C73">
        <f>IF(Win!C73="","",Win!C73)</f>
        <v>233</v>
      </c>
      <c r="D73">
        <f>IF(Win!D73="","",Win!D73)</f>
        <v>226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Kristoffer Reitan</v>
      </c>
      <c r="N73" t="str">
        <f>IF(FRL!B73="","",FRL!B73)</f>
        <v>0.78%</v>
      </c>
      <c r="O73">
        <f>IF(FRL!C73="","",FRL!C73)</f>
        <v>128</v>
      </c>
      <c r="P73">
        <f>IF(FRL!D73="","",FRL!D73)</f>
        <v>81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Kristoffer Reitan</v>
      </c>
      <c r="B74">
        <f>IF(Win!B74="","",VALUE(Win!B74))</f>
        <v>5.1999999999999998E-3</v>
      </c>
      <c r="C74">
        <f>IF(Win!C74="","",Win!C74)</f>
        <v>192</v>
      </c>
      <c r="D74">
        <f>IF(Win!D74="","",Win!D74)</f>
        <v>91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Kurt Kitayama</v>
      </c>
      <c r="N74" t="str">
        <f>IF(FRL!B74="","",FRL!B74)</f>
        <v>1.50%</v>
      </c>
      <c r="O74">
        <f>IF(FRL!C74="","",FRL!C74)</f>
        <v>67</v>
      </c>
      <c r="P74">
        <f>IF(FRL!D74="","",FRL!D74)</f>
        <v>46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Kurt Kitayama</v>
      </c>
      <c r="B75">
        <f>IF(Win!B75="","",VALUE(Win!B75))</f>
        <v>1.9400000000000001E-2</v>
      </c>
      <c r="C75">
        <f>IF(Win!C75="","",Win!C75)</f>
        <v>52</v>
      </c>
      <c r="D75">
        <f>IF(Win!D75="","",Win!D75)</f>
        <v>34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Kyoung-Hoon Lee</v>
      </c>
      <c r="N75" t="str">
        <f>IF(FRL!B75="","",FRL!B75)</f>
        <v>0.12%</v>
      </c>
      <c r="O75">
        <f>IF(FRL!C75="","",FRL!C75)</f>
        <v>833</v>
      </c>
      <c r="P75">
        <f>IF(FRL!D75="","",FRL!D75)</f>
        <v>251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Kyoung-Hoon Lee</v>
      </c>
      <c r="B76">
        <f>IF(Win!B76="","",VALUE(Win!B76))</f>
        <v>1E-4</v>
      </c>
      <c r="C76">
        <f>IF(Win!C76="","",Win!C76)</f>
        <v>10000</v>
      </c>
      <c r="D76">
        <f>IF(Win!D76="","",Win!D76)</f>
        <v>1001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Lee Hodges</v>
      </c>
      <c r="N76" t="str">
        <f>IF(FRL!B76="","",FRL!B76)</f>
        <v>0.92%</v>
      </c>
      <c r="O76">
        <f>IF(FRL!C76="","",FRL!C76)</f>
        <v>109</v>
      </c>
      <c r="P76">
        <f>IF(FRL!D76="","",FRL!D76)</f>
        <v>91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Lee Hodges</v>
      </c>
      <c r="B77">
        <f>IF(Win!B77="","",VALUE(Win!B77))</f>
        <v>6.4999999999999997E-3</v>
      </c>
      <c r="C77">
        <f>IF(Win!C77="","",Win!C77)</f>
        <v>154</v>
      </c>
      <c r="D77">
        <f>IF(Win!D77="","",Win!D77)</f>
        <v>111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Lucas Glover</v>
      </c>
      <c r="N77" t="str">
        <f>IF(FRL!B77="","",FRL!B77)</f>
        <v>0.70%</v>
      </c>
      <c r="O77">
        <f>IF(FRL!C77="","",FRL!C77)</f>
        <v>143</v>
      </c>
      <c r="P77">
        <f>IF(FRL!D77="","",FRL!D77)</f>
        <v>176</v>
      </c>
      <c r="Q77" s="17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5</v>
      </c>
      <c r="S77">
        <f ca="1">IF(FRL!F77="","",FRL!F77)</f>
        <v>134</v>
      </c>
      <c r="T77" s="6">
        <f t="shared" ca="1" si="10"/>
        <v>-1</v>
      </c>
      <c r="U77" s="6">
        <f t="shared" ca="1" si="11"/>
        <v>-1</v>
      </c>
      <c r="V77" t="str">
        <f ca="1">IF(R77="","",FRL!H77)</f>
        <v>Betfred: 175/1, 5pl, 1/4</v>
      </c>
    </row>
    <row r="78" spans="1:22" x14ac:dyDescent="0.35">
      <c r="A78" t="str">
        <f>IF(Win!A78="","",Win!A78)</f>
        <v>Lucas Glover</v>
      </c>
      <c r="B78">
        <f>IF(Win!B78="","",VALUE(Win!B78))</f>
        <v>4.0000000000000001E-3</v>
      </c>
      <c r="C78">
        <f>IF(Win!C78="","",Win!C78)</f>
        <v>250</v>
      </c>
      <c r="D78">
        <f>IF(Win!D78="","",Win!D78)</f>
        <v>301</v>
      </c>
      <c r="E78" s="17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6</v>
      </c>
      <c r="G78">
        <f ca="1">IF(Win!F78="","",Win!F78)</f>
        <v>133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300/1, 6pl, 1/5</v>
      </c>
      <c r="M78" t="str">
        <f>IF(FRL!A78="","",FRL!A78)</f>
        <v>Luke Clanton</v>
      </c>
      <c r="N78" t="str">
        <f>IF(FRL!B78="","",FRL!B78)</f>
        <v>0.44%</v>
      </c>
      <c r="O78">
        <f>IF(FRL!C78="","",FRL!C78)</f>
        <v>227</v>
      </c>
      <c r="P78">
        <f>IF(FRL!D78="","",FRL!D78)</f>
        <v>126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Luke Clanton</v>
      </c>
      <c r="B79">
        <f>IF(Win!B79="","",VALUE(Win!B79))</f>
        <v>1.8E-3</v>
      </c>
      <c r="C79">
        <f>IF(Win!C79="","",Win!C79)</f>
        <v>556</v>
      </c>
      <c r="D79">
        <f>IF(Win!D79="","",Win!D79)</f>
        <v>276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Mac Meissner</v>
      </c>
      <c r="N79" t="str">
        <f>IF(FRL!B79="","",FRL!B79)</f>
        <v>0.83%</v>
      </c>
      <c r="O79">
        <f>IF(FRL!C79="","",FRL!C79)</f>
        <v>120</v>
      </c>
      <c r="P79">
        <f>IF(FRL!D79="","",FRL!D79)</f>
        <v>101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Mac Meissner</v>
      </c>
      <c r="B80">
        <f>IF(Win!B80="","",VALUE(Win!B80))</f>
        <v>5.7000000000000002E-3</v>
      </c>
      <c r="C80">
        <f>IF(Win!C80="","",Win!C80)</f>
        <v>175</v>
      </c>
      <c r="D80">
        <f>IF(Win!D80="","",Win!D80)</f>
        <v>126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Mackenzie Hughes</v>
      </c>
      <c r="N80" t="str">
        <f>IF(FRL!B80="","",FRL!B80)</f>
        <v>0.91%</v>
      </c>
      <c r="O80">
        <f>IF(FRL!C80="","",FRL!C80)</f>
        <v>110</v>
      </c>
      <c r="P80">
        <f>IF(FRL!D80="","",FRL!D80)</f>
        <v>91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Mackenzie Hughes</v>
      </c>
      <c r="B81">
        <f>IF(Win!B81="","",VALUE(Win!B81))</f>
        <v>8.6999999999999994E-3</v>
      </c>
      <c r="C81">
        <f>IF(Win!C81="","",Win!C81)</f>
        <v>115</v>
      </c>
      <c r="D81">
        <f>IF(Win!D81="","",Win!D81)</f>
        <v>101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Marcelo Rozo</v>
      </c>
      <c r="N81" t="str">
        <f>IF(FRL!B81="","",FRL!B81)</f>
        <v>0.18%</v>
      </c>
      <c r="O81">
        <f>IF(FRL!C81="","",FRL!C81)</f>
        <v>556</v>
      </c>
      <c r="P81">
        <f>IF(FRL!D81="","",FRL!D81)</f>
        <v>301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Marcelo Rozo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1501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Marco Penge</v>
      </c>
      <c r="N82" t="str">
        <f>IF(FRL!B82="","",FRL!B82)</f>
        <v>0.86%</v>
      </c>
      <c r="O82">
        <f>IF(FRL!C82="","",FRL!C82)</f>
        <v>116</v>
      </c>
      <c r="P82">
        <f>IF(FRL!D82="","",FRL!D82)</f>
        <v>46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Marco Penge</v>
      </c>
      <c r="B83">
        <f>IF(Win!B83="","",VALUE(Win!B83))</f>
        <v>6.7000000000000002E-3</v>
      </c>
      <c r="C83">
        <f>IF(Win!C83="","",Win!C83)</f>
        <v>149</v>
      </c>
      <c r="D83">
        <f>IF(Win!D83="","",Win!D83)</f>
        <v>34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Mark Hubbard</v>
      </c>
      <c r="N83" t="str">
        <f>IF(FRL!B83="","",FRL!B83)</f>
        <v>0.53%</v>
      </c>
      <c r="O83">
        <f>IF(FRL!C83="","",FRL!C83)</f>
        <v>189</v>
      </c>
      <c r="P83">
        <f>IF(FRL!D83="","",FRL!D83)</f>
        <v>176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Mark Hubbard</v>
      </c>
      <c r="B84">
        <f>IF(Win!B84="","",VALUE(Win!B84))</f>
        <v>2.7000000000000001E-3</v>
      </c>
      <c r="C84">
        <f>IF(Win!C84="","",Win!C84)</f>
        <v>370</v>
      </c>
      <c r="D84">
        <f>IF(Win!D84="","",Win!D84)</f>
        <v>401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Mason Howell</v>
      </c>
      <c r="N84" t="str">
        <f>IF(FRL!B84="","",FRL!B84)</f>
        <v>0.04%</v>
      </c>
      <c r="O84">
        <f>IF(FRL!C84="","",FRL!C84)</f>
        <v>2500</v>
      </c>
      <c r="P84">
        <f>IF(FRL!D84="","",FRL!D84)</f>
        <v>201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Mason Howell</v>
      </c>
      <c r="B85">
        <f>IF(Win!B85="","",VALUE(Win!B85))</f>
        <v>0</v>
      </c>
      <c r="C85">
        <f>IF(Win!C85="","",Win!C85)</f>
        <v>10000</v>
      </c>
      <c r="D85">
        <f>IF(Win!D85="","",Win!D85)</f>
        <v>501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Kuchar</v>
      </c>
      <c r="N85" t="str">
        <f>IF(FRL!B85="","",FRL!B85)</f>
        <v>0.65%</v>
      </c>
      <c r="O85">
        <f>IF(FRL!C85="","",FRL!C85)</f>
        <v>154</v>
      </c>
      <c r="P85">
        <f>IF(FRL!D85="","",FRL!D85)</f>
        <v>176</v>
      </c>
      <c r="Q85" s="17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6</v>
      </c>
      <c r="S85">
        <f ca="1">IF(FRL!F85="","",FRL!F85)</f>
        <v>11</v>
      </c>
      <c r="T85" s="6">
        <f t="shared" ca="1" si="10"/>
        <v>-1</v>
      </c>
      <c r="U85" s="6">
        <f t="shared" ca="1" si="11"/>
        <v>-1</v>
      </c>
      <c r="V85" t="str">
        <f ca="1">IF(R85="","",FRL!H85)</f>
        <v>Spreadex: 175/1, 6pl, 1/5</v>
      </c>
    </row>
    <row r="86" spans="1:22" x14ac:dyDescent="0.35">
      <c r="A86" t="str">
        <f>IF(Win!A86="","",Win!A86)</f>
        <v>Matt Wallace</v>
      </c>
      <c r="B86">
        <f>IF(Win!B86="","",VALUE(Win!B86))</f>
        <v>6.7000000000000002E-3</v>
      </c>
      <c r="C86">
        <f>IF(Win!C86="","",Win!C86)</f>
        <v>149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Wallace</v>
      </c>
      <c r="N86" t="str">
        <f>IF(FRL!B86="","",FRL!B86)</f>
        <v>0.81%</v>
      </c>
      <c r="O86">
        <f>IF(FRL!C86="","",FRL!C86)</f>
        <v>123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Matthieu Pavon</v>
      </c>
      <c r="B87">
        <f>IF(Win!B87="","",VALUE(Win!B87))</f>
        <v>4.3E-3</v>
      </c>
      <c r="C87">
        <f>IF(Win!C87="","",Win!C87)</f>
        <v>233</v>
      </c>
      <c r="D87">
        <f>IF(Win!D87="","",Win!D87)</f>
        <v>251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Matthieu Pavon</v>
      </c>
      <c r="N87" t="str">
        <f>IF(FRL!B87="","",FRL!B87)</f>
        <v>0.68%</v>
      </c>
      <c r="O87">
        <f>IF(FRL!C87="","",FRL!C87)</f>
        <v>147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Matti Schmid</v>
      </c>
      <c r="B88">
        <f>IF(Win!B88="","",VALUE(Win!B88))</f>
        <v>6.4000000000000003E-3</v>
      </c>
      <c r="C88">
        <f>IF(Win!C88="","",Win!C88)</f>
        <v>156</v>
      </c>
      <c r="D88">
        <f>IF(Win!D88="","",Win!D88)</f>
        <v>126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Matti Schmid</v>
      </c>
      <c r="N88" t="str">
        <f>IF(FRL!B88="","",FRL!B88)</f>
        <v>0.78%</v>
      </c>
      <c r="O88">
        <f>IF(FRL!C88="","",FRL!C88)</f>
        <v>128</v>
      </c>
      <c r="P88">
        <f>IF(FRL!D88="","",FRL!D88)</f>
        <v>91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Max Greyserman</v>
      </c>
      <c r="B89">
        <f>IF(Win!B89="","",VALUE(Win!B89))</f>
        <v>7.4000000000000003E-3</v>
      </c>
      <c r="C89">
        <f>IF(Win!C89="","",Win!C89)</f>
        <v>135</v>
      </c>
      <c r="D89">
        <f>IF(Win!D89="","",Win!D89)</f>
        <v>81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 Greyserman</v>
      </c>
      <c r="N89" t="str">
        <f>IF(FRL!B89="","",FRL!B89)</f>
        <v>0.90%</v>
      </c>
      <c r="O89">
        <f>IF(FRL!C89="","",FRL!C89)</f>
        <v>111</v>
      </c>
      <c r="P89">
        <f>IF(FRL!D89="","",FRL!D89)</f>
        <v>71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Max McGreevy</v>
      </c>
      <c r="B90">
        <f>IF(Win!B90="","",VALUE(Win!B90))</f>
        <v>5.3E-3</v>
      </c>
      <c r="C90">
        <f>IF(Win!C90="","",Win!C90)</f>
        <v>189</v>
      </c>
      <c r="D90">
        <f>IF(Win!D90="","",Win!D90)</f>
        <v>126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 McGreevy</v>
      </c>
      <c r="N90" t="str">
        <f>IF(FRL!B90="","",FRL!B90)</f>
        <v>0.70%</v>
      </c>
      <c r="O90">
        <f>IF(FRL!C90="","",FRL!C90)</f>
        <v>143</v>
      </c>
      <c r="P90">
        <f>IF(FRL!D90="","",FRL!D90)</f>
        <v>111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Michael Brennan</v>
      </c>
      <c r="B91">
        <f>IF(Win!B91="","",VALUE(Win!B91))</f>
        <v>4.0000000000000001E-3</v>
      </c>
      <c r="C91">
        <f>IF(Win!C91="","",Win!C91)</f>
        <v>250</v>
      </c>
      <c r="D91">
        <f>IF(Win!D91="","",Win!D91)</f>
        <v>126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Brennan</v>
      </c>
      <c r="N91" t="str">
        <f>IF(FRL!B91="","",FRL!B91)</f>
        <v>0.76%</v>
      </c>
      <c r="O91">
        <f>IF(FRL!C91="","",FRL!C91)</f>
        <v>132</v>
      </c>
      <c r="P91">
        <f>IF(FRL!D91="","",FRL!D91)</f>
        <v>81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Thorbjornsen</v>
      </c>
      <c r="B92">
        <f>IF(Win!B92="","",VALUE(Win!B92))</f>
        <v>1.3299999999999999E-2</v>
      </c>
      <c r="C92">
        <f>IF(Win!C92="","",Win!C92)</f>
        <v>75</v>
      </c>
      <c r="D92">
        <f>IF(Win!D92="","",Win!D92)</f>
        <v>34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Thorbjornsen</v>
      </c>
      <c r="N92" t="str">
        <f>IF(FRL!B92="","",FRL!B92)</f>
        <v>1.15%</v>
      </c>
      <c r="O92">
        <f>IF(FRL!C92="","",FRL!C92)</f>
        <v>87</v>
      </c>
      <c r="P92">
        <f>IF(FRL!D92="","",FRL!D92)</f>
        <v>46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Min Woo Lee</v>
      </c>
      <c r="B93">
        <f>IF(Win!B93="","",VALUE(Win!B93))</f>
        <v>3.0499999999999999E-2</v>
      </c>
      <c r="C93">
        <f>IF(Win!C93="","",Win!C93)</f>
        <v>33</v>
      </c>
      <c r="D93">
        <f>IF(Win!D93="","",Win!D93)</f>
        <v>17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Min Woo Lee</v>
      </c>
      <c r="N93" t="str">
        <f>IF(FRL!B93="","",FRL!B93)</f>
        <v>1.70%</v>
      </c>
      <c r="O93">
        <f>IF(FRL!C93="","",FRL!C93)</f>
        <v>59</v>
      </c>
      <c r="P93">
        <f>IF(FRL!D93="","",FRL!D93)</f>
        <v>34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Neal Shipley</v>
      </c>
      <c r="B94">
        <f>IF(Win!B94="","",VALUE(Win!B94))</f>
        <v>1.5E-3</v>
      </c>
      <c r="C94">
        <f>IF(Win!C94="","",Win!C94)</f>
        <v>667</v>
      </c>
      <c r="D94">
        <f>IF(Win!D94="","",Win!D94)</f>
        <v>501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Neal Shipley</v>
      </c>
      <c r="N94" t="str">
        <f>IF(FRL!B94="","",FRL!B94)</f>
        <v>0.39%</v>
      </c>
      <c r="O94">
        <f>IF(FRL!C94="","",FRL!C94)</f>
        <v>256</v>
      </c>
      <c r="P94">
        <f>IF(FRL!D94="","",FRL!D94)</f>
        <v>201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Nick Dunlap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601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Nick Dunlap</v>
      </c>
      <c r="N95" t="str">
        <f>IF(FRL!B95="","",FRL!B95)</f>
        <v>0.27%</v>
      </c>
      <c r="O95">
        <f>IF(FRL!C95="","",FRL!C95)</f>
        <v>370</v>
      </c>
      <c r="P95">
        <f>IF(FRL!D95="","",FRL!D95)</f>
        <v>201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Nico Echavarria</v>
      </c>
      <c r="B96">
        <f>IF(Win!B96="","",VALUE(Win!B96))</f>
        <v>6.7000000000000002E-3</v>
      </c>
      <c r="C96">
        <f>IF(Win!C96="","",Win!C96)</f>
        <v>149</v>
      </c>
      <c r="D96">
        <f>IF(Win!D96="","",Win!D96)</f>
        <v>81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Nico Echavarria</v>
      </c>
      <c r="N96" t="str">
        <f>IF(FRL!B96="","",FRL!B96)</f>
        <v>0.84%</v>
      </c>
      <c r="O96">
        <f>IF(FRL!C96="","",FRL!C96)</f>
        <v>119</v>
      </c>
      <c r="P96">
        <f>IF(FRL!D96="","",FRL!D96)</f>
        <v>71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Nicolai Hojgaard</v>
      </c>
      <c r="B97">
        <f>IF(Win!B97="","",VALUE(Win!B97))</f>
        <v>1.8100000000000002E-2</v>
      </c>
      <c r="C97">
        <f>IF(Win!C97="","",Win!C97)</f>
        <v>55</v>
      </c>
      <c r="D97">
        <f>IF(Win!D97="","",Win!D97)</f>
        <v>34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Nicolai Hojgaard</v>
      </c>
      <c r="N97" t="str">
        <f>IF(FRL!B97="","",FRL!B97)</f>
        <v>1.43%</v>
      </c>
      <c r="O97">
        <f>IF(FRL!C97="","",FRL!C97)</f>
        <v>70</v>
      </c>
      <c r="P97">
        <f>IF(FRL!D97="","",FRL!D97)</f>
        <v>41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Patrick Fishburn</v>
      </c>
      <c r="B98">
        <f>IF(Win!B98="","",VALUE(Win!B98))</f>
        <v>2.2000000000000001E-3</v>
      </c>
      <c r="C98">
        <f>IF(Win!C98="","",Win!C98)</f>
        <v>455</v>
      </c>
      <c r="D98">
        <f>IF(Win!D98="","",Win!D98)</f>
        <v>351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Patrick Fishburn</v>
      </c>
      <c r="N98" t="str">
        <f>IF(FRL!B98="","",FRL!B98)</f>
        <v>0.49%</v>
      </c>
      <c r="O98">
        <f>IF(FRL!C98="","",FRL!C98)</f>
        <v>204</v>
      </c>
      <c r="P98">
        <f>IF(FRL!D98="","",FRL!D98)</f>
        <v>151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Patrick Rodgers</v>
      </c>
      <c r="B99">
        <f>IF(Win!B99="","",VALUE(Win!B99))</f>
        <v>1.17E-2</v>
      </c>
      <c r="C99">
        <f>IF(Win!C99="","",Win!C99)</f>
        <v>85</v>
      </c>
      <c r="D99">
        <f>IF(Win!D99="","",Win!D99)</f>
        <v>71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Patrick Rodgers</v>
      </c>
      <c r="N99" t="str">
        <f>IF(FRL!B99="","",FRL!B99)</f>
        <v>1.09%</v>
      </c>
      <c r="O99">
        <f>IF(FRL!C99="","",FRL!C99)</f>
        <v>92</v>
      </c>
      <c r="P99">
        <f>IF(FRL!D99="","",FRL!D99)</f>
        <v>86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Patton Kizzire</v>
      </c>
      <c r="B100">
        <f>IF(Win!B100="","",VALUE(Win!B100))</f>
        <v>1.2999999999999999E-3</v>
      </c>
      <c r="C100">
        <f>IF(Win!C100="","",Win!C100)</f>
        <v>769</v>
      </c>
      <c r="D100">
        <f>IF(Win!D100="","",Win!D100)</f>
        <v>751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Patton Kizzire</v>
      </c>
      <c r="N100" t="str">
        <f>IF(FRL!B100="","",FRL!B100)</f>
        <v>0.36%</v>
      </c>
      <c r="O100">
        <f>IF(FRL!C100="","",FRL!C100)</f>
        <v>278</v>
      </c>
      <c r="P100">
        <f>IF(FRL!D100="","",FRL!D100)</f>
        <v>201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Paul Waring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1501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 Waring</v>
      </c>
      <c r="N101" t="str">
        <f>IF(FRL!B101="","",FRL!B101)</f>
        <v>0.27%</v>
      </c>
      <c r="O101">
        <f>IF(FRL!C101="","",FRL!C101)</f>
        <v>370</v>
      </c>
      <c r="P101">
        <f>IF(FRL!D101="","",FRL!D101)</f>
        <v>301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Peter Malnati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1001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Peter Malnati</v>
      </c>
      <c r="N102" t="str">
        <f>IF(FRL!B102="","",FRL!B102)</f>
        <v>0.22%</v>
      </c>
      <c r="O102">
        <f>IF(FRL!C102="","",FRL!C102)</f>
        <v>455</v>
      </c>
      <c r="P102">
        <f>IF(FRL!D102="","",FRL!D102)</f>
        <v>251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Pierceson Coody</v>
      </c>
      <c r="B103">
        <f>IF(Win!B103="","",VALUE(Win!B103))</f>
        <v>7.4999999999999997E-3</v>
      </c>
      <c r="C103">
        <f>IF(Win!C103="","",Win!C103)</f>
        <v>133</v>
      </c>
      <c r="D103">
        <f>IF(Win!D103="","",Win!D103)</f>
        <v>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Pierceson Coody</v>
      </c>
      <c r="N103" t="str">
        <f>IF(FRL!B103="","",FRL!B103)</f>
        <v>0.86%</v>
      </c>
      <c r="O103">
        <f>IF(FRL!C103="","",FRL!C103)</f>
        <v>116</v>
      </c>
      <c r="P103">
        <f>IF(FRL!D103="","",FRL!D103)</f>
        <v>56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Pontus Nyholm</v>
      </c>
      <c r="B104">
        <f>IF(Win!B104="","",VALUE(Win!B104))</f>
        <v>1E-3</v>
      </c>
      <c r="C104">
        <f>IF(Win!C104="","",Win!C104)</f>
        <v>1000</v>
      </c>
      <c r="D104">
        <f>IF(Win!D104="","",Win!D104)</f>
        <v>501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Pontus Nyholm</v>
      </c>
      <c r="N104" t="str">
        <f>IF(FRL!B104="","",FRL!B104)</f>
        <v>0.38%</v>
      </c>
      <c r="O104">
        <f>IF(FRL!C104="","",FRL!C104)</f>
        <v>263</v>
      </c>
      <c r="P104">
        <f>IF(FRL!D104="","",FRL!D104)</f>
        <v>201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Rafael Campos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2001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Rafael Campos</v>
      </c>
      <c r="N105" t="str">
        <f>IF(FRL!B105="","",FRL!B105)</f>
        <v>0.24%</v>
      </c>
      <c r="O105">
        <f>IF(FRL!C105="","",FRL!C105)</f>
        <v>417</v>
      </c>
      <c r="P105">
        <f>IF(FRL!D105="","",FRL!D105)</f>
        <v>301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Rasmus Hojgaard</v>
      </c>
      <c r="B106">
        <f>IF(Win!B106="","",VALUE(Win!B106))</f>
        <v>1.0999999999999999E-2</v>
      </c>
      <c r="C106">
        <f>IF(Win!C106="","",Win!C106)</f>
        <v>91</v>
      </c>
      <c r="D106">
        <f>IF(Win!D106="","",Win!D106)</f>
        <v>67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Rasmus Hojgaard</v>
      </c>
      <c r="N106" t="str">
        <f>IF(FRL!B106="","",FRL!B106)</f>
        <v>1.17%</v>
      </c>
      <c r="O106">
        <f>IF(FRL!C106="","",FRL!C106)</f>
        <v>85</v>
      </c>
      <c r="P106">
        <f>IF(FRL!D106="","",FRL!D106)</f>
        <v>61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Rasmus Neergaard-Petersen</v>
      </c>
      <c r="B107">
        <f>IF(Win!B107="","",VALUE(Win!B107))</f>
        <v>5.4000000000000003E-3</v>
      </c>
      <c r="C107">
        <f>IF(Win!C107="","",Win!C107)</f>
        <v>185</v>
      </c>
      <c r="D107">
        <f>IF(Win!D107="","",Win!D107)</f>
        <v>126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Rasmus Neergaard-Petersen</v>
      </c>
      <c r="N107" t="str">
        <f>IF(FRL!B107="","",FRL!B107)</f>
        <v>0.79%</v>
      </c>
      <c r="O107">
        <f>IF(FRL!C107="","",FRL!C107)</f>
        <v>127</v>
      </c>
      <c r="P107">
        <f>IF(FRL!D107="","",FRL!D107)</f>
        <v>101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Rickie Fowler</v>
      </c>
      <c r="B108">
        <f>IF(Win!B108="","",VALUE(Win!B108))</f>
        <v>2.9100000000000001E-2</v>
      </c>
      <c r="C108">
        <f>IF(Win!C108="","",Win!C108)</f>
        <v>34</v>
      </c>
      <c r="D108">
        <f>IF(Win!D108="","",Win!D108)</f>
        <v>29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Rickie Fowler</v>
      </c>
      <c r="N108" t="str">
        <f>IF(FRL!B108="","",FRL!B108)</f>
        <v>1.89%</v>
      </c>
      <c r="O108">
        <f>IF(FRL!C108="","",FRL!C108)</f>
        <v>53</v>
      </c>
      <c r="P108">
        <f>IF(FRL!D108="","",FRL!D108)</f>
        <v>46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Ricky Castillo</v>
      </c>
      <c r="B109">
        <f>IF(Win!B109="","",VALUE(Win!B109))</f>
        <v>7.9000000000000008E-3</v>
      </c>
      <c r="C109">
        <f>IF(Win!C109="","",Win!C109)</f>
        <v>127</v>
      </c>
      <c r="D109">
        <f>IF(Win!D109="","",Win!D109)</f>
        <v>81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Ricky Castillo</v>
      </c>
      <c r="N109" t="str">
        <f>IF(FRL!B109="","",FRL!B109)</f>
        <v>0.90%</v>
      </c>
      <c r="O109">
        <f>IF(FRL!C109="","",FRL!C109)</f>
        <v>111</v>
      </c>
      <c r="P109">
        <f>IF(FRL!D109="","",FRL!D109)</f>
        <v>81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Rico Hoey</v>
      </c>
      <c r="B110">
        <f>IF(Win!B110="","",VALUE(Win!B110))</f>
        <v>6.6E-3</v>
      </c>
      <c r="C110">
        <f>IF(Win!C110="","",Win!C110)</f>
        <v>152</v>
      </c>
      <c r="D110">
        <f>IF(Win!D110="","",Win!D110)</f>
        <v>91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Rico Hoey</v>
      </c>
      <c r="N110" t="str">
        <f>IF(FRL!B110="","",FRL!B110)</f>
        <v>0.80%</v>
      </c>
      <c r="O110">
        <f>IF(FRL!C110="","",FRL!C110)</f>
        <v>125</v>
      </c>
      <c r="P110">
        <f>IF(FRL!D110="","",FRL!D110)</f>
        <v>81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Fox</v>
      </c>
      <c r="B111">
        <f>IF(Win!B111="","",VALUE(Win!B111))</f>
        <v>9.7000000000000003E-3</v>
      </c>
      <c r="C111">
        <f>IF(Win!C111="","",Win!C111)</f>
        <v>103</v>
      </c>
      <c r="D111">
        <f>IF(Win!D111="","",Win!D111)</f>
        <v>71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Ryan Fox</v>
      </c>
      <c r="N111" t="str">
        <f>IF(FRL!B111="","",FRL!B111)</f>
        <v>1.08%</v>
      </c>
      <c r="O111">
        <f>IF(FRL!C111="","",FRL!C111)</f>
        <v>93</v>
      </c>
      <c r="P111">
        <f>IF(FRL!D111="","",FRL!D111)</f>
        <v>61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Ryan Gerard</v>
      </c>
      <c r="B112">
        <f>IF(Win!B112="","",VALUE(Win!B112))</f>
        <v>1.4800000000000001E-2</v>
      </c>
      <c r="C112">
        <f>IF(Win!C112="","",Win!C112)</f>
        <v>68</v>
      </c>
      <c r="D112">
        <f>IF(Win!D112="","",Win!D112)</f>
        <v>46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Ryan Gerard</v>
      </c>
      <c r="N112" t="str">
        <f>IF(FRL!B112="","",FRL!B112)</f>
        <v>1.30%</v>
      </c>
      <c r="O112">
        <f>IF(FRL!C112="","",FRL!C112)</f>
        <v>77</v>
      </c>
      <c r="P112">
        <f>IF(FRL!D112="","",FRL!D112)</f>
        <v>51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Sahith Theegala</v>
      </c>
      <c r="B113">
        <f>IF(Win!B113="","",VALUE(Win!B113))</f>
        <v>1.0500000000000001E-2</v>
      </c>
      <c r="C113">
        <f>IF(Win!C113="","",Win!C113)</f>
        <v>95</v>
      </c>
      <c r="D113">
        <f>IF(Win!D113="","",Win!D113)</f>
        <v>56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Sahith Theegala</v>
      </c>
      <c r="N113" t="str">
        <f>IF(FRL!B113="","",FRL!B113)</f>
        <v>1.05%</v>
      </c>
      <c r="O113">
        <f>IF(FRL!C113="","",FRL!C113)</f>
        <v>95</v>
      </c>
      <c r="P113">
        <f>IF(FRL!D113="","",FRL!D113)</f>
        <v>61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Sam Burns</v>
      </c>
      <c r="B114">
        <f>IF(Win!B114="","",VALUE(Win!B114))</f>
        <v>2.8899999999999999E-2</v>
      </c>
      <c r="C114">
        <f>IF(Win!C114="","",Win!C114)</f>
        <v>35</v>
      </c>
      <c r="D114">
        <f>IF(Win!D114="","",Win!D114)</f>
        <v>26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Sam Burns</v>
      </c>
      <c r="N114" t="str">
        <f>IF(FRL!B114="","",FRL!B114)</f>
        <v>1.89%</v>
      </c>
      <c r="O114">
        <f>IF(FRL!C114="","",FRL!C114)</f>
        <v>53</v>
      </c>
      <c r="P114">
        <f>IF(FRL!D114="","",FRL!D114)</f>
        <v>41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Sam Ryder</v>
      </c>
      <c r="B115">
        <f>IF(Win!B115="","",VALUE(Win!B115))</f>
        <v>1.9E-3</v>
      </c>
      <c r="C115">
        <f>IF(Win!C115="","",Win!C115)</f>
        <v>526</v>
      </c>
      <c r="D115">
        <f>IF(Win!D115="","",Win!D115)</f>
        <v>351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Sam Ryder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Sam Stevens</v>
      </c>
      <c r="B116">
        <f>IF(Win!B116="","",VALUE(Win!B116))</f>
        <v>9.1999999999999998E-3</v>
      </c>
      <c r="C116">
        <f>IF(Win!C116="","",Win!C116)</f>
        <v>109</v>
      </c>
      <c r="D116">
        <f>IF(Win!D116="","",Win!D116)</f>
        <v>67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Sam Stevens</v>
      </c>
      <c r="N116" t="str">
        <f>IF(FRL!B116="","",FRL!B116)</f>
        <v>1.05%</v>
      </c>
      <c r="O116">
        <f>IF(FRL!C116="","",FRL!C116)</f>
        <v>95</v>
      </c>
      <c r="P116">
        <f>IF(FRL!D116="","",FRL!D116)</f>
        <v>67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Scottie Scheffler</v>
      </c>
      <c r="B117">
        <f>IF(Win!B117="","",VALUE(Win!B117))</f>
        <v>0.1537</v>
      </c>
      <c r="C117">
        <f>IF(Win!C117="","",Win!C117)</f>
        <v>6.5</v>
      </c>
      <c r="D117">
        <f>IF(Win!D117="","",Win!D117)</f>
        <v>4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Seamus Power</v>
      </c>
      <c r="N117" t="str">
        <f>IF(FRL!B117="","",FRL!B117)</f>
        <v>0.79%</v>
      </c>
      <c r="O117">
        <f>IF(FRL!C117="","",FRL!C117)</f>
        <v>127</v>
      </c>
      <c r="P117">
        <f>IF(FRL!D117="","",FRL!D117)</f>
        <v>126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Seonghyeon Kim</v>
      </c>
      <c r="B118">
        <f>IF(Win!B118="","",VALUE(Win!B118))</f>
        <v>4.4999999999999997E-3</v>
      </c>
      <c r="C118">
        <f>IF(Win!C118="","",Win!C118)</f>
        <v>222</v>
      </c>
      <c r="D118">
        <f>IF(Win!D118="","",Win!D118)</f>
        <v>151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Seonghyeon Kim</v>
      </c>
      <c r="N118" t="str">
        <f>IF(FRL!B118="","",FRL!B118)</f>
        <v>0.68%</v>
      </c>
      <c r="O118">
        <f>IF(FRL!C118="","",FRL!C118)</f>
        <v>147</v>
      </c>
      <c r="P118">
        <f>IF(FRL!D118="","",FRL!D118)</f>
        <v>101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Shane Lowry</v>
      </c>
      <c r="B119">
        <f>IF(Win!B119="","",VALUE(Win!B119))</f>
        <v>2.0400000000000001E-2</v>
      </c>
      <c r="C119">
        <f>IF(Win!C119="","",Win!C119)</f>
        <v>49</v>
      </c>
      <c r="D119">
        <f>IF(Win!D119="","",Win!D119)</f>
        <v>41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Shane Lowry</v>
      </c>
      <c r="N119" t="str">
        <f>IF(FRL!B119="","",FRL!B119)</f>
        <v>1.52%</v>
      </c>
      <c r="O119">
        <f>IF(FRL!C119="","",FRL!C119)</f>
        <v>66</v>
      </c>
      <c r="P119">
        <f>IF(FRL!D119="","",FRL!D119)</f>
        <v>56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Stephan Jaeger</v>
      </c>
      <c r="B120">
        <f>IF(Win!B120="","",VALUE(Win!B120))</f>
        <v>1.06E-2</v>
      </c>
      <c r="C120">
        <f>IF(Win!C120="","",Win!C120)</f>
        <v>94</v>
      </c>
      <c r="D120">
        <f>IF(Win!D120="","",Win!D120)</f>
        <v>71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Stephan Jaeger</v>
      </c>
      <c r="N120" t="str">
        <f>IF(FRL!B120="","",FRL!B120)</f>
        <v>1.08%</v>
      </c>
      <c r="O120">
        <f>IF(FRL!C120="","",FRL!C120)</f>
        <v>93</v>
      </c>
      <c r="P120">
        <f>IF(FRL!D120="","",FRL!D120)</f>
        <v>67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Steven Fisk</v>
      </c>
      <c r="B121">
        <f>IF(Win!B121="","",VALUE(Win!B121))</f>
        <v>3.7000000000000002E-3</v>
      </c>
      <c r="C121">
        <f>IF(Win!C121="","",Win!C121)</f>
        <v>270</v>
      </c>
      <c r="D121">
        <f>IF(Win!D121="","",Win!D121)</f>
        <v>176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Steven Fisk</v>
      </c>
      <c r="N121" t="str">
        <f>IF(FRL!B121="","",FRL!B121)</f>
        <v>0.63%</v>
      </c>
      <c r="O121">
        <f>IF(FRL!C121="","",FRL!C121)</f>
        <v>159</v>
      </c>
      <c r="P121">
        <f>IF(FRL!D121="","",FRL!D121)</f>
        <v>141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Sudarshan Yellamaraju</v>
      </c>
      <c r="B122">
        <f>IF(Win!B122="","",VALUE(Win!B122))</f>
        <v>4.8999999999999998E-3</v>
      </c>
      <c r="C122">
        <f>IF(Win!C122="","",Win!C122)</f>
        <v>204</v>
      </c>
      <c r="D122">
        <f>IF(Win!D122="","",Win!D122)</f>
        <v>91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Sudarshan Yellamaraju</v>
      </c>
      <c r="N122" t="str">
        <f>IF(FRL!B122="","",FRL!B122)</f>
        <v>0.73%</v>
      </c>
      <c r="O122">
        <f>IF(FRL!C122="","",FRL!C122)</f>
        <v>137</v>
      </c>
      <c r="P122">
        <f>IF(FRL!D122="","",FRL!D122)</f>
        <v>81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Sungjae Im</v>
      </c>
      <c r="B123">
        <f>IF(Win!B123="","",VALUE(Win!B123))</f>
        <v>8.6E-3</v>
      </c>
      <c r="C123">
        <f>IF(Win!C123="","",Win!C123)</f>
        <v>116</v>
      </c>
      <c r="D123">
        <f>IF(Win!D123="","",Win!D123)</f>
        <v>67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Sungjae Im</v>
      </c>
      <c r="N123" t="str">
        <f>IF(FRL!B123="","",FRL!B123)</f>
        <v>0.86%</v>
      </c>
      <c r="O123">
        <f>IF(FRL!C123="","",FRL!C123)</f>
        <v>116</v>
      </c>
      <c r="P123">
        <f>IF(FRL!D123="","",FRL!D123)</f>
        <v>71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Takumi Kanaya</v>
      </c>
      <c r="B124">
        <f>IF(Win!B124="","",VALUE(Win!B124))</f>
        <v>4.4999999999999997E-3</v>
      </c>
      <c r="C124">
        <f>IF(Win!C124="","",Win!C124)</f>
        <v>222</v>
      </c>
      <c r="D124">
        <f>IF(Win!D124="","",Win!D124)</f>
        <v>351</v>
      </c>
      <c r="E124" s="17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5</v>
      </c>
      <c r="G124">
        <f ca="1">IF(Win!F124="","",Win!F124)</f>
        <v>60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Betfred: 350/1, 5pl, 1/4</v>
      </c>
      <c r="M124" t="str">
        <f>IF(FRL!A124="","",FRL!A124)</f>
        <v>Takumi Kanaya</v>
      </c>
      <c r="N124" t="str">
        <f>IF(FRL!B124="","",FRL!B124)</f>
        <v>0.75%</v>
      </c>
      <c r="O124">
        <f>IF(FRL!C124="","",FRL!C124)</f>
        <v>133</v>
      </c>
      <c r="P124">
        <f>IF(FRL!D124="","",FRL!D124)</f>
        <v>151</v>
      </c>
      <c r="Q124" s="17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4</v>
      </c>
      <c r="S124">
        <f ca="1">IF(FRL!F124="","",FRL!F124)</f>
        <v>93</v>
      </c>
      <c r="T124" s="6">
        <f t="shared" ca="1" si="10"/>
        <v>-1</v>
      </c>
      <c r="U124" s="6">
        <f t="shared" ca="1" si="11"/>
        <v>-1</v>
      </c>
      <c r="V124" t="str">
        <f ca="1">IF(R124="","",FRL!H124)</f>
        <v>Spreadex: 150/1, 6pl, 1/5</v>
      </c>
    </row>
    <row r="125" spans="1:22" x14ac:dyDescent="0.35">
      <c r="A125" t="str">
        <f>IF(Win!A125="","",Win!A125)</f>
        <v>Taylor Pendrith</v>
      </c>
      <c r="B125">
        <f>IF(Win!B125="","",VALUE(Win!B125))</f>
        <v>1.26E-2</v>
      </c>
      <c r="C125">
        <f>IF(Win!C125="","",Win!C125)</f>
        <v>79</v>
      </c>
      <c r="D125">
        <f>IF(Win!D125="","",Win!D125)</f>
        <v>56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Taylor Pendrith</v>
      </c>
      <c r="N125" t="str">
        <f>IF(FRL!B125="","",FRL!B125)</f>
        <v>1.12%</v>
      </c>
      <c r="O125">
        <f>IF(FRL!C125="","",FRL!C125)</f>
        <v>89</v>
      </c>
      <c r="P125">
        <f>IF(FRL!D125="","",FRL!D125)</f>
        <v>67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Thorbjorn Olesen</v>
      </c>
      <c r="B126">
        <f>IF(Win!B126="","",VALUE(Win!B126))</f>
        <v>8.8000000000000005E-3</v>
      </c>
      <c r="C126">
        <f>IF(Win!C126="","",Win!C126)</f>
        <v>114</v>
      </c>
      <c r="D126">
        <f>IF(Win!D126="","",Win!D126)</f>
        <v>91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Thorbjorn Olesen</v>
      </c>
      <c r="N126" t="str">
        <f>IF(FRL!B126="","",FRL!B126)</f>
        <v>0.97%</v>
      </c>
      <c r="O126">
        <f>IF(FRL!C126="","",FRL!C126)</f>
        <v>103</v>
      </c>
      <c r="P126">
        <f>IF(FRL!D126="","",FRL!D126)</f>
        <v>101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Tom Hoge</v>
      </c>
      <c r="B127">
        <f>IF(Win!B127="","",VALUE(Win!B127))</f>
        <v>2.3999999999999998E-3</v>
      </c>
      <c r="C127">
        <f>IF(Win!C127="","",Win!C127)</f>
        <v>417</v>
      </c>
      <c r="D127">
        <f>IF(Win!D127="","",Win!D127)</f>
        <v>351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Tom Hoge</v>
      </c>
      <c r="N127" t="str">
        <f>IF(FRL!B127="","",FRL!B127)</f>
        <v>0.57%</v>
      </c>
      <c r="O127">
        <f>IF(FRL!C127="","",FRL!C127)</f>
        <v>175</v>
      </c>
      <c r="P127">
        <f>IF(FRL!D127="","",FRL!D127)</f>
        <v>141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Tom Kim</v>
      </c>
      <c r="B128">
        <f>IF(Win!B128="","",VALUE(Win!B128))</f>
        <v>6.7999999999999996E-3</v>
      </c>
      <c r="C128">
        <f>IF(Win!C128="","",Win!C128)</f>
        <v>147</v>
      </c>
      <c r="D128">
        <f>IF(Win!D128="","",Win!D128)</f>
        <v>101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Tom Kim</v>
      </c>
      <c r="N128" t="str">
        <f>IF(FRL!B128="","",FRL!B128)</f>
        <v>0.89%</v>
      </c>
      <c r="O128">
        <f>IF(FRL!C128="","",FRL!C128)</f>
        <v>112</v>
      </c>
      <c r="P128">
        <f>IF(FRL!D128="","",FRL!D128)</f>
        <v>91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Tony Finau</v>
      </c>
      <c r="B129">
        <f>IF(Win!B129="","",VALUE(Win!B129))</f>
        <v>8.3999999999999995E-3</v>
      </c>
      <c r="C129">
        <f>IF(Win!C129="","",Win!C129)</f>
        <v>119</v>
      </c>
      <c r="D129">
        <f>IF(Win!D129="","",Win!D129)</f>
        <v>61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Tony Finau</v>
      </c>
      <c r="N129" t="str">
        <f>IF(FRL!B129="","",FRL!B129)</f>
        <v>0.89%</v>
      </c>
      <c r="O129">
        <f>IF(FRL!C129="","",FRL!C129)</f>
        <v>112</v>
      </c>
      <c r="P129">
        <f>IF(FRL!D129="","",FRL!D129)</f>
        <v>67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Trey Mullinax</v>
      </c>
      <c r="B130">
        <f>IF(Win!B130="","",VALUE(Win!B130))</f>
        <v>8.9999999999999998E-4</v>
      </c>
      <c r="C130">
        <f>IF(Win!C130="","",Win!C130)</f>
        <v>1111</v>
      </c>
      <c r="D130">
        <f>IF(Win!D130="","",Win!D130)</f>
        <v>501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Trey Mullinax</v>
      </c>
      <c r="N130" t="str">
        <f>IF(FRL!B130="","",FRL!B130)</f>
        <v>0.35%</v>
      </c>
      <c r="O130">
        <f>IF(FRL!C130="","",FRL!C130)</f>
        <v>286</v>
      </c>
      <c r="P130">
        <f>IF(FRL!D130="","",FRL!D130)</f>
        <v>201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Vince Whaley</v>
      </c>
      <c r="B131">
        <f>IF(Win!B131="","",VALUE(Win!B131))</f>
        <v>4.3E-3</v>
      </c>
      <c r="C131">
        <f>IF(Win!C131="","",Win!C131)</f>
        <v>233</v>
      </c>
      <c r="D131">
        <f>IF(Win!D131="","",Win!D131)</f>
        <v>201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Vince Whaley</v>
      </c>
      <c r="N131" t="str">
        <f>IF(FRL!B131="","",FRL!B131)</f>
        <v>0.68%</v>
      </c>
      <c r="O131">
        <f>IF(FRL!C131="","",FRL!C131)</f>
        <v>147</v>
      </c>
      <c r="P131">
        <f>IF(FRL!D131="","",FRL!D131)</f>
        <v>126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31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Will Zalatoris</v>
      </c>
      <c r="B132">
        <f>IF(Win!B132="","",VALUE(Win!B132))</f>
        <v>5.1999999999999998E-3</v>
      </c>
      <c r="C132">
        <f>IF(Win!C132="","",Win!C132)</f>
        <v>192</v>
      </c>
      <c r="D132">
        <f>IF(Win!D132="","",Win!D132)</f>
        <v>71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 Zalatoris</v>
      </c>
      <c r="N132" t="str">
        <f>IF(FRL!B132="","",FRL!B132)</f>
        <v>0.74%</v>
      </c>
      <c r="O132">
        <f>IF(FRL!C132="","",FRL!C132)</f>
        <v>135</v>
      </c>
      <c r="P132">
        <f>IF(FRL!D132="","",FRL!D132)</f>
        <v>81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William Mouw</v>
      </c>
      <c r="B133">
        <f>IF(Win!B133="","",VALUE(Win!B133))</f>
        <v>6.1999999999999998E-3</v>
      </c>
      <c r="C133">
        <f>IF(Win!C133="","",Win!C133)</f>
        <v>161</v>
      </c>
      <c r="D133">
        <f>IF(Win!D133="","",Win!D133)</f>
        <v>111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William Mouw</v>
      </c>
      <c r="N133" t="str">
        <f>IF(FRL!B133="","",FRL!B133)</f>
        <v>0.86%</v>
      </c>
      <c r="O133">
        <f>IF(FRL!C133="","",FRL!C133)</f>
        <v>116</v>
      </c>
      <c r="P133">
        <f>IF(FRL!D133="","",FRL!D133)</f>
        <v>91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Wyndham Clark</v>
      </c>
      <c r="B134">
        <f>IF(Win!B134="","",VALUE(Win!B134))</f>
        <v>1.0999999999999999E-2</v>
      </c>
      <c r="C134">
        <f>IF(Win!C134="","",Win!C134)</f>
        <v>91</v>
      </c>
      <c r="D134">
        <f>IF(Win!D134="","",Win!D134)</f>
        <v>56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Wyndham Clark</v>
      </c>
      <c r="N134" t="str">
        <f>IF(FRL!B134="","",FRL!B134)</f>
        <v>1.15%</v>
      </c>
      <c r="O134">
        <f>IF(FRL!C134="","",FRL!C134)</f>
        <v>87</v>
      </c>
      <c r="P134">
        <f>IF(FRL!D134="","",FRL!D134)</f>
        <v>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Zach Bauchou</v>
      </c>
      <c r="B135">
        <f>IF(Win!B135="","",VALUE(Win!B135))</f>
        <v>3.0999999999999999E-3</v>
      </c>
      <c r="C135">
        <f>IF(Win!C135="","",Win!C135)</f>
        <v>323</v>
      </c>
      <c r="D135">
        <f>IF(Win!D135="","",Win!D135)</f>
        <v>251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Zach Bauchou</v>
      </c>
      <c r="N135" t="str">
        <f>IF(FRL!B135="","",FRL!B135)</f>
        <v>0.57%</v>
      </c>
      <c r="O135">
        <f>IF(FRL!C135="","",FRL!C135)</f>
        <v>175</v>
      </c>
      <c r="P135">
        <f>IF(FRL!D135="","",FRL!D135)</f>
        <v>141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Zecheng Dou</v>
      </c>
      <c r="B136">
        <f>IF(Win!B136="","",VALUE(Win!B136))</f>
        <v>2.8999999999999998E-3</v>
      </c>
      <c r="C136">
        <f>IF(Win!C136="","",Win!C136)</f>
        <v>345</v>
      </c>
      <c r="D136">
        <f>IF(Win!D136="","",Win!D136)</f>
        <v>226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Zecheng Dou</v>
      </c>
      <c r="N136" t="str">
        <f>IF(FRL!B136="","",FRL!B136)</f>
        <v>0.58%</v>
      </c>
      <c r="O136">
        <f>IF(FRL!C136="","",FRL!C136)</f>
        <v>172</v>
      </c>
      <c r="P136">
        <f>IF(FRL!D136="","",FRL!D136)</f>
        <v>141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247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162</v>
      </c>
      <c r="C2">
        <v>185</v>
      </c>
      <c r="D2">
        <v>126</v>
      </c>
      <c r="E2" s="16" t="s">
        <v>24</v>
      </c>
      <c r="F2">
        <f ca="1">IFERROR(IF(A2="","",OFFSET(Results!$Z$1,MATCH(A2,Results!$A:$A,0)-1,0)),"")</f>
        <v>124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248</v>
      </c>
      <c r="C3">
        <v>102</v>
      </c>
      <c r="D3">
        <v>101</v>
      </c>
      <c r="E3" s="16" t="s">
        <v>24</v>
      </c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26</v>
      </c>
      <c r="B4" s="14" t="s">
        <v>71</v>
      </c>
      <c r="C4">
        <v>667</v>
      </c>
      <c r="D4">
        <v>251</v>
      </c>
      <c r="E4" s="16" t="s">
        <v>24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28</v>
      </c>
      <c r="B5" s="14" t="s">
        <v>246</v>
      </c>
      <c r="C5">
        <v>323</v>
      </c>
      <c r="D5">
        <v>251</v>
      </c>
      <c r="E5" s="16" t="s">
        <v>24</v>
      </c>
      <c r="F5">
        <f ca="1">IFERROR(IF(A5="","",OFFSET(Results!$Z$1,MATCH(A5,Results!$A:$A,0)-1,0)),"")</f>
        <v>31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30</v>
      </c>
      <c r="B6" s="14" t="s">
        <v>249</v>
      </c>
      <c r="C6">
        <v>66</v>
      </c>
      <c r="D6">
        <v>56</v>
      </c>
      <c r="E6" s="16" t="s">
        <v>24</v>
      </c>
      <c r="F6">
        <f ca="1">IFERROR(IF(A6="","",OFFSET(Results!$Z$1,MATCH(A6,Results!$A:$A,0)-1,0)),"")</f>
        <v>11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31</v>
      </c>
      <c r="B7" s="14" t="s">
        <v>69</v>
      </c>
      <c r="C7">
        <v>250</v>
      </c>
      <c r="D7">
        <v>201</v>
      </c>
      <c r="E7" s="16" t="s">
        <v>24</v>
      </c>
      <c r="F7">
        <f ca="1">IFERROR(IF(A7="","",OFFSET(Results!$Z$1,MATCH(A7,Results!$A:$A,0)-1,0)),"")</f>
        <v>93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250</v>
      </c>
      <c r="C8">
        <v>145</v>
      </c>
      <c r="D8">
        <v>101</v>
      </c>
      <c r="E8" s="16" t="s">
        <v>24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34</v>
      </c>
      <c r="C9">
        <v>192</v>
      </c>
      <c r="D9">
        <v>151</v>
      </c>
      <c r="E9" s="16" t="s">
        <v>24</v>
      </c>
      <c r="F9">
        <f ca="1">IFERROR(IF(A9="","",OFFSET(Results!$Z$1,MATCH(A9,Results!$A:$A,0)-1,0)),"")</f>
        <v>31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37</v>
      </c>
      <c r="B10" s="14" t="s">
        <v>224</v>
      </c>
      <c r="C10">
        <v>233</v>
      </c>
      <c r="D10">
        <v>91</v>
      </c>
      <c r="E10" s="16" t="s">
        <v>24</v>
      </c>
      <c r="F10">
        <f ca="1">IFERROR(IF(A10="","",OFFSET(Results!$Z$1,MATCH(A10,Results!$A:$A,0)-1,0)),"")</f>
        <v>59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38</v>
      </c>
      <c r="B11" s="14" t="s">
        <v>203</v>
      </c>
      <c r="C11">
        <v>333</v>
      </c>
      <c r="D11">
        <v>111</v>
      </c>
      <c r="E11" s="16" t="s">
        <v>24</v>
      </c>
      <c r="F11">
        <f ca="1">IFERROR(IF(A11="","",OFFSET(Results!$Z$1,MATCH(A11,Results!$A:$A,0)-1,0)),"")</f>
        <v>105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40</v>
      </c>
      <c r="B12" s="14" t="s">
        <v>251</v>
      </c>
      <c r="C12">
        <v>108</v>
      </c>
      <c r="D12">
        <v>71</v>
      </c>
      <c r="E12" s="16" t="s">
        <v>24</v>
      </c>
      <c r="F12">
        <f ca="1">IFERROR(IF(A12="","",OFFSET(Results!$Z$1,MATCH(A12,Results!$A:$A,0)-1,0)),"")</f>
        <v>11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202</v>
      </c>
      <c r="B13" s="14" t="s">
        <v>165</v>
      </c>
      <c r="C13">
        <v>115</v>
      </c>
      <c r="D13">
        <v>126</v>
      </c>
      <c r="E13" s="16" t="s">
        <v>49</v>
      </c>
      <c r="F13">
        <f ca="1">IFERROR(IF(A13="","",OFFSET(Results!$Z$1,MATCH(A13,Results!$A:$A,0)-1,0)),"")</f>
        <v>76</v>
      </c>
      <c r="G13" s="6">
        <f t="shared" ca="1" si="0"/>
        <v>-0.1</v>
      </c>
      <c r="H13" t="str">
        <f ca="1">IF(E13="","",OFFSET([2]PGA!$AL$1,MATCH(A13,[2]PGA!$E$1:$E$500,0)-1,0))</f>
        <v>VirginBet: 125/1, 6pl, 1/5</v>
      </c>
    </row>
    <row r="14" spans="1:8" x14ac:dyDescent="0.35">
      <c r="A14" t="s">
        <v>42</v>
      </c>
      <c r="B14" s="14" t="s">
        <v>107</v>
      </c>
      <c r="C14">
        <v>172</v>
      </c>
      <c r="D14">
        <v>126</v>
      </c>
      <c r="E14" s="16" t="s">
        <v>24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43</v>
      </c>
      <c r="B15" s="14" t="s">
        <v>252</v>
      </c>
      <c r="C15">
        <v>182</v>
      </c>
      <c r="D15">
        <v>141</v>
      </c>
      <c r="E15" s="16" t="s">
        <v>24</v>
      </c>
      <c r="F15">
        <f ca="1">IFERROR(IF(A15="","",OFFSET(Results!$Z$1,MATCH(A15,Results!$A:$A,0)-1,0)),"")</f>
        <v>31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45</v>
      </c>
      <c r="B16" s="14" t="s">
        <v>249</v>
      </c>
      <c r="C16">
        <v>66</v>
      </c>
      <c r="D16">
        <v>51</v>
      </c>
      <c r="E16" s="16" t="s">
        <v>24</v>
      </c>
      <c r="F16">
        <f ca="1">IFERROR(IF(A16="","",OFFSET(Results!$Z$1,MATCH(A16,Results!$A:$A,0)-1,0)),"")</f>
        <v>76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46</v>
      </c>
      <c r="B17" s="14" t="s">
        <v>167</v>
      </c>
      <c r="C17">
        <v>154</v>
      </c>
      <c r="D17">
        <v>111</v>
      </c>
      <c r="E17" s="16" t="s">
        <v>24</v>
      </c>
      <c r="F17">
        <f ca="1">IFERROR(IF(A17="","",OFFSET(Results!$Z$1,MATCH(A17,Results!$A:$A,0)-1,0)),"")</f>
        <v>76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48</v>
      </c>
      <c r="B18" s="14" t="s">
        <v>210</v>
      </c>
      <c r="C18">
        <v>286</v>
      </c>
      <c r="D18">
        <v>251</v>
      </c>
      <c r="E18" s="16" t="s">
        <v>24</v>
      </c>
      <c r="F18">
        <f ca="1">IFERROR(IF(A18="","",OFFSET(Results!$Z$1,MATCH(A18,Results!$A:$A,0)-1,0)),"")</f>
        <v>59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50</v>
      </c>
      <c r="B19" s="14" t="s">
        <v>253</v>
      </c>
      <c r="C19">
        <v>278</v>
      </c>
      <c r="D19">
        <v>251</v>
      </c>
      <c r="E19" s="16" t="s">
        <v>24</v>
      </c>
      <c r="F19">
        <f ca="1">IFERROR(IF(A19="","",OFFSET(Results!$Z$1,MATCH(A19,Results!$A:$A,0)-1,0)),"")</f>
        <v>59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51</v>
      </c>
      <c r="B20" s="14" t="s">
        <v>254</v>
      </c>
      <c r="C20">
        <v>244</v>
      </c>
      <c r="D20">
        <v>181</v>
      </c>
      <c r="E20" s="16" t="s">
        <v>24</v>
      </c>
      <c r="F20">
        <f ca="1">IFERROR(IF(A20="","",OFFSET(Results!$Z$1,MATCH(A20,Results!$A:$A,0)-1,0)),"")</f>
        <v>31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52</v>
      </c>
      <c r="B21" s="14" t="s">
        <v>255</v>
      </c>
      <c r="C21">
        <v>78</v>
      </c>
      <c r="D21">
        <v>41</v>
      </c>
      <c r="E21" s="16" t="s">
        <v>24</v>
      </c>
      <c r="F21">
        <f ca="1">IFERROR(IF(A21="","",OFFSET(Results!$Z$1,MATCH(A21,Results!$A:$A,0)-1,0)),"")</f>
        <v>124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54</v>
      </c>
      <c r="B22" s="14" t="s">
        <v>256</v>
      </c>
      <c r="C22">
        <v>3333</v>
      </c>
      <c r="D22">
        <v>401</v>
      </c>
      <c r="E22" s="16" t="s">
        <v>24</v>
      </c>
      <c r="F22">
        <f ca="1">IFERROR(IF(A22="","",OFFSET(Results!$Z$1,MATCH(A22,Results!$A:$A,0)-1,0)),"")</f>
        <v>93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56</v>
      </c>
      <c r="B23" s="14" t="s">
        <v>257</v>
      </c>
      <c r="C23">
        <v>130</v>
      </c>
      <c r="D23">
        <v>111</v>
      </c>
      <c r="E23" s="16" t="s">
        <v>24</v>
      </c>
      <c r="F23">
        <f ca="1">IFERROR(IF(A23="","",OFFSET(Results!$Z$1,MATCH(A23,Results!$A:$A,0)-1,0)),"")</f>
        <v>11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58</v>
      </c>
      <c r="B24" s="14" t="s">
        <v>258</v>
      </c>
      <c r="C24">
        <v>143</v>
      </c>
      <c r="D24">
        <v>101</v>
      </c>
      <c r="E24" s="16" t="s">
        <v>24</v>
      </c>
      <c r="F24">
        <f ca="1">IFERROR(IF(A24="","",OFFSET(Results!$Z$1,MATCH(A24,Results!$A:$A,0)-1,0)),"")</f>
        <v>115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60</v>
      </c>
      <c r="B25" s="14" t="s">
        <v>192</v>
      </c>
      <c r="C25">
        <v>189</v>
      </c>
      <c r="D25">
        <v>176</v>
      </c>
      <c r="E25" s="16" t="s">
        <v>24</v>
      </c>
      <c r="F25">
        <f ca="1">IFERROR(IF(A25="","",OFFSET(Results!$Z$1,MATCH(A25,Results!$A:$A,0)-1,0)),"")</f>
        <v>115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61</v>
      </c>
      <c r="B26" s="14" t="s">
        <v>71</v>
      </c>
      <c r="C26">
        <v>667</v>
      </c>
      <c r="D26">
        <v>301</v>
      </c>
      <c r="E26" s="16" t="s">
        <v>24</v>
      </c>
      <c r="F26">
        <f ca="1">IFERROR(IF(A26="","",OFFSET(Results!$Z$1,MATCH(A26,Results!$A:$A,0)-1,0)),"")</f>
        <v>93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62</v>
      </c>
      <c r="B27" s="14" t="s">
        <v>259</v>
      </c>
      <c r="C27">
        <v>66</v>
      </c>
      <c r="D27">
        <v>31</v>
      </c>
      <c r="E27" s="16" t="s">
        <v>24</v>
      </c>
      <c r="F27">
        <f ca="1">IFERROR(IF(A27="","",OFFSET(Results!$Z$1,MATCH(A27,Results!$A:$A,0)-1,0)),"")</f>
        <v>31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63</v>
      </c>
      <c r="B28" s="14" t="s">
        <v>251</v>
      </c>
      <c r="C28">
        <v>108</v>
      </c>
      <c r="D28">
        <v>111</v>
      </c>
      <c r="E28" s="16" t="s">
        <v>24</v>
      </c>
      <c r="F28">
        <f ca="1">IFERROR(IF(A28="","",OFFSET(Results!$Z$1,MATCH(A28,Results!$A:$A,0)-1,0)),"")</f>
        <v>59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64</v>
      </c>
      <c r="B29" s="14" t="s">
        <v>260</v>
      </c>
      <c r="C29">
        <v>88</v>
      </c>
      <c r="D29">
        <v>111</v>
      </c>
      <c r="E29" s="16" t="s">
        <v>97</v>
      </c>
      <c r="F29">
        <f ca="1">IFERROR(IF(A29="","",OFFSET(Results!$Z$1,MATCH(A29,Results!$A:$A,0)-1,0)),"")</f>
        <v>59</v>
      </c>
      <c r="G29" s="6">
        <f t="shared" ca="1" si="0"/>
        <v>-0.2</v>
      </c>
      <c r="H29" t="str">
        <f ca="1">IF(E29="","",OFFSET([2]PGA!$AL$1,MATCH(A29,[2]PGA!$E$1:$E$500,0)-1,0))</f>
        <v>Spreadex: 110/1, 6pl, 1/5</v>
      </c>
    </row>
    <row r="30" spans="1:8" x14ac:dyDescent="0.35">
      <c r="A30" t="s">
        <v>65</v>
      </c>
      <c r="B30" s="14" t="s">
        <v>204</v>
      </c>
      <c r="C30">
        <v>400</v>
      </c>
      <c r="D30">
        <v>151</v>
      </c>
      <c r="E30" s="16" t="s">
        <v>24</v>
      </c>
      <c r="F30">
        <f ca="1">IFERROR(IF(A30="","",OFFSET(Results!$Z$1,MATCH(A30,Results!$A:$A,0)-1,0)),"")</f>
        <v>124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67</v>
      </c>
      <c r="B31" s="14" t="s">
        <v>152</v>
      </c>
      <c r="C31">
        <v>417</v>
      </c>
      <c r="D31">
        <v>201</v>
      </c>
      <c r="E31" s="16" t="s">
        <v>24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68</v>
      </c>
      <c r="B32" s="14" t="s">
        <v>258</v>
      </c>
      <c r="C32">
        <v>143</v>
      </c>
      <c r="D32">
        <v>111</v>
      </c>
      <c r="E32" s="16" t="s">
        <v>24</v>
      </c>
      <c r="F32">
        <f ca="1">IFERROR(IF(A32="","",OFFSET(Results!$Z$1,MATCH(A32,Results!$A:$A,0)-1,0)),"")</f>
        <v>59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70</v>
      </c>
      <c r="B33" s="14" t="s">
        <v>59</v>
      </c>
      <c r="C33">
        <v>227</v>
      </c>
      <c r="D33">
        <v>201</v>
      </c>
      <c r="E33" s="16" t="s">
        <v>24</v>
      </c>
      <c r="F33">
        <f ca="1">IFERROR(IF(A33="","",OFFSET(Results!$Z$1,MATCH(A33,Results!$A:$A,0)-1,0)),"")</f>
        <v>31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72</v>
      </c>
      <c r="B34" s="14" t="s">
        <v>261</v>
      </c>
      <c r="C34">
        <v>385</v>
      </c>
      <c r="D34">
        <v>251</v>
      </c>
      <c r="E34" s="16" t="s">
        <v>24</v>
      </c>
      <c r="F34">
        <f ca="1">IFERROR(IF(A34="","",OFFSET(Results!$Z$1,MATCH(A34,Results!$A:$A,0)-1,0)),"")</f>
        <v>31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73</v>
      </c>
      <c r="B35" s="14" t="s">
        <v>130</v>
      </c>
      <c r="C35">
        <v>175</v>
      </c>
      <c r="D35">
        <v>101</v>
      </c>
      <c r="E35" s="16" t="s">
        <v>24</v>
      </c>
      <c r="F35">
        <f ca="1">IFERROR(IF(A35="","",OFFSET(Results!$Z$1,MATCH(A35,Results!$A:$A,0)-1,0)),"")</f>
        <v>115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75</v>
      </c>
      <c r="B36" s="14" t="s">
        <v>124</v>
      </c>
      <c r="C36">
        <v>161</v>
      </c>
      <c r="D36">
        <v>111</v>
      </c>
      <c r="E36" s="16" t="s">
        <v>24</v>
      </c>
      <c r="F36">
        <f ca="1">IFERROR(IF(A36="","",OFFSET(Results!$Z$1,MATCH(A36,Results!$A:$A,0)-1,0)),"")</f>
        <v>134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76</v>
      </c>
      <c r="B37" s="14" t="s">
        <v>221</v>
      </c>
      <c r="C37">
        <v>217</v>
      </c>
      <c r="D37">
        <v>201</v>
      </c>
      <c r="E37" s="16" t="s">
        <v>24</v>
      </c>
      <c r="F37">
        <f ca="1">IFERROR(IF(A37="","",OFFSET(Results!$Z$1,MATCH(A37,Results!$A:$A,0)-1,0)),"")</f>
        <v>76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77</v>
      </c>
      <c r="B38" s="14" t="s">
        <v>203</v>
      </c>
      <c r="C38">
        <v>333</v>
      </c>
      <c r="D38">
        <v>201</v>
      </c>
      <c r="E38" s="16" t="s">
        <v>24</v>
      </c>
      <c r="F38">
        <f ca="1">IFERROR(IF(A38="","",OFFSET(Results!$Z$1,MATCH(A38,Results!$A:$A,0)-1,0)),"")</f>
        <v>105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78</v>
      </c>
      <c r="B39" s="14" t="s">
        <v>262</v>
      </c>
      <c r="C39">
        <v>93</v>
      </c>
      <c r="D39">
        <v>81</v>
      </c>
      <c r="E39" s="16" t="s">
        <v>24</v>
      </c>
      <c r="F39">
        <f ca="1">IFERROR(IF(A39="","",OFFSET(Results!$Z$1,MATCH(A39,Results!$A:$A,0)-1,0)),"")</f>
        <v>105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79</v>
      </c>
      <c r="B40" s="14" t="s">
        <v>263</v>
      </c>
      <c r="C40">
        <v>100</v>
      </c>
      <c r="D40">
        <v>111</v>
      </c>
      <c r="E40" s="16" t="s">
        <v>49</v>
      </c>
      <c r="F40">
        <f ca="1">IFERROR(IF(A40="","",OFFSET(Results!$Z$1,MATCH(A40,Results!$A:$A,0)-1,0)),"")</f>
        <v>31</v>
      </c>
      <c r="G40" s="6">
        <f t="shared" ca="1" si="1"/>
        <v>-0.1</v>
      </c>
      <c r="H40" t="str">
        <f ca="1">IF(E40="","",OFFSET([2]PGA!$AL$1,MATCH(A40,[2]PGA!$E$1:$E$500,0)-1,0))</f>
        <v>Spreadex: 110/1, 6pl, 1/5</v>
      </c>
    </row>
    <row r="41" spans="1:8" x14ac:dyDescent="0.35">
      <c r="A41" t="s">
        <v>213</v>
      </c>
      <c r="B41" s="14" t="s">
        <v>141</v>
      </c>
      <c r="C41">
        <v>133</v>
      </c>
      <c r="D41">
        <v>101</v>
      </c>
      <c r="E41" s="16" t="s">
        <v>24</v>
      </c>
      <c r="F41">
        <f ca="1">IFERROR(IF(A41="","",OFFSET(Results!$Z$1,MATCH(A41,Results!$A:$A,0)-1,0)),"")</f>
        <v>105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81</v>
      </c>
      <c r="B42" s="14" t="s">
        <v>167</v>
      </c>
      <c r="C42">
        <v>154</v>
      </c>
      <c r="D42">
        <v>151</v>
      </c>
      <c r="E42" s="16" t="s">
        <v>24</v>
      </c>
      <c r="F42">
        <f ca="1">IFERROR(IF(A42="","",OFFSET(Results!$Z$1,MATCH(A42,Results!$A:$A,0)-1,0)),"")</f>
        <v>76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82</v>
      </c>
      <c r="B43" s="14" t="s">
        <v>229</v>
      </c>
      <c r="C43">
        <v>135</v>
      </c>
      <c r="D43">
        <v>126</v>
      </c>
      <c r="E43" s="16" t="s">
        <v>24</v>
      </c>
      <c r="F43">
        <f ca="1">IFERROR(IF(A43="","",OFFSET(Results!$Z$1,MATCH(A43,Results!$A:$A,0)-1,0)),"")</f>
        <v>76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83</v>
      </c>
      <c r="B44" s="14" t="s">
        <v>245</v>
      </c>
      <c r="C44">
        <v>119</v>
      </c>
      <c r="D44">
        <v>101</v>
      </c>
      <c r="E44" s="16" t="s">
        <v>24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85</v>
      </c>
      <c r="B45" s="14" t="s">
        <v>264</v>
      </c>
      <c r="C45">
        <v>294</v>
      </c>
      <c r="D45">
        <v>201</v>
      </c>
      <c r="E45" s="16" t="s">
        <v>24</v>
      </c>
      <c r="F45">
        <f ca="1">IFERROR(IF(A45="","",OFFSET(Results!$Z$1,MATCH(A45,Results!$A:$A,0)-1,0)),"")</f>
        <v>76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87</v>
      </c>
      <c r="B46" s="14" t="s">
        <v>265</v>
      </c>
      <c r="C46">
        <v>169</v>
      </c>
      <c r="D46">
        <v>126</v>
      </c>
      <c r="E46" s="16" t="s">
        <v>24</v>
      </c>
      <c r="F46">
        <f ca="1">IFERROR(IF(A46="","",OFFSET(Results!$Z$1,MATCH(A46,Results!$A:$A,0)-1,0)),"")</f>
        <v>93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89</v>
      </c>
      <c r="B47" s="14" t="s">
        <v>201</v>
      </c>
      <c r="C47">
        <v>116</v>
      </c>
      <c r="D47">
        <v>71</v>
      </c>
      <c r="E47" s="16" t="s">
        <v>24</v>
      </c>
      <c r="F47">
        <f ca="1">IFERROR(IF(A47="","",OFFSET(Results!$Z$1,MATCH(A47,Results!$A:$A,0)-1,0)),"")</f>
        <v>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90</v>
      </c>
      <c r="B48" s="14" t="s">
        <v>203</v>
      </c>
      <c r="C48">
        <v>333</v>
      </c>
      <c r="D48">
        <v>151</v>
      </c>
      <c r="E48" s="16" t="s">
        <v>24</v>
      </c>
      <c r="F48">
        <f ca="1">IFERROR(IF(A48="","",OFFSET(Results!$Z$1,MATCH(A48,Results!$A:$A,0)-1,0)),"")</f>
        <v>124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91</v>
      </c>
      <c r="B49" s="14" t="s">
        <v>57</v>
      </c>
      <c r="C49">
        <v>213</v>
      </c>
      <c r="D49">
        <v>161</v>
      </c>
      <c r="E49" s="16" t="s">
        <v>24</v>
      </c>
      <c r="F49">
        <f ca="1">IFERROR(IF(A49="","",OFFSET(Results!$Z$1,MATCH(A49,Results!$A:$A,0)-1,0)),"")</f>
        <v>93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93</v>
      </c>
      <c r="B50" s="14" t="s">
        <v>235</v>
      </c>
      <c r="C50">
        <v>152</v>
      </c>
      <c r="D50">
        <v>91</v>
      </c>
      <c r="E50" s="16" t="s">
        <v>24</v>
      </c>
      <c r="F50">
        <f ca="1">IFERROR(IF(A50="","",OFFSET(Results!$Z$1,MATCH(A50,Results!$A:$A,0)-1,0)),"")</f>
        <v>76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94</v>
      </c>
      <c r="B51" s="14" t="s">
        <v>266</v>
      </c>
      <c r="C51">
        <v>67</v>
      </c>
      <c r="D51">
        <v>67</v>
      </c>
      <c r="E51" s="16" t="s">
        <v>24</v>
      </c>
      <c r="F51">
        <f ca="1">IFERROR(IF(A51="","",OFFSET(Results!$Z$1,MATCH(A51,Results!$A:$A,0)-1,0)),"")</f>
        <v>93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95</v>
      </c>
      <c r="B52" s="14" t="s">
        <v>111</v>
      </c>
      <c r="C52">
        <v>78</v>
      </c>
      <c r="D52">
        <v>56</v>
      </c>
      <c r="E52" s="16" t="s">
        <v>24</v>
      </c>
      <c r="F52">
        <f ca="1">IFERROR(IF(A52="","",OFFSET(Results!$Z$1,MATCH(A52,Results!$A:$A,0)-1,0)),"")</f>
        <v>59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96</v>
      </c>
      <c r="B53" s="14" t="s">
        <v>117</v>
      </c>
      <c r="C53">
        <v>200</v>
      </c>
      <c r="D53">
        <v>126</v>
      </c>
      <c r="E53" s="16" t="s">
        <v>24</v>
      </c>
      <c r="F53">
        <f ca="1">IFERROR(IF(A53="","",OFFSET(Results!$Z$1,MATCH(A53,Results!$A:$A,0)-1,0)),"")</f>
        <v>105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98</v>
      </c>
      <c r="B54" s="14" t="s">
        <v>267</v>
      </c>
      <c r="C54">
        <v>110</v>
      </c>
      <c r="D54">
        <v>101</v>
      </c>
      <c r="E54" s="16" t="s">
        <v>24</v>
      </c>
      <c r="F54">
        <f ca="1">IFERROR(IF(A54="","",OFFSET(Results!$Z$1,MATCH(A54,Results!$A:$A,0)-1,0)),"")</f>
        <v>93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218</v>
      </c>
      <c r="B55" s="14" t="s">
        <v>59</v>
      </c>
      <c r="C55">
        <v>227</v>
      </c>
      <c r="D55">
        <v>201</v>
      </c>
      <c r="E55" s="16" t="s">
        <v>24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99</v>
      </c>
      <c r="B56" s="14" t="s">
        <v>268</v>
      </c>
      <c r="C56">
        <v>59</v>
      </c>
      <c r="D56">
        <v>36</v>
      </c>
      <c r="E56" s="16" t="s">
        <v>24</v>
      </c>
      <c r="F56">
        <f ca="1">IFERROR(IF(A56="","",OFFSET(Results!$Z$1,MATCH(A56,Results!$A:$A,0)-1,0)),"")</f>
        <v>59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100</v>
      </c>
      <c r="B57" s="14" t="s">
        <v>230</v>
      </c>
      <c r="C57">
        <v>75</v>
      </c>
      <c r="D57">
        <v>67</v>
      </c>
      <c r="E57" s="16" t="s">
        <v>24</v>
      </c>
      <c r="F57">
        <f ca="1">IFERROR(IF(A57="","",OFFSET(Results!$Z$1,MATCH(A57,Results!$A:$A,0)-1,0)),"")</f>
        <v>31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101</v>
      </c>
      <c r="B58" s="14" t="s">
        <v>92</v>
      </c>
      <c r="C58">
        <v>526</v>
      </c>
      <c r="D58">
        <v>301</v>
      </c>
      <c r="E58" s="16" t="s">
        <v>24</v>
      </c>
      <c r="F58">
        <f ca="1">IFERROR(IF(A58="","",OFFSET(Results!$Z$1,MATCH(A58,Results!$A:$A,0)-1,0)),"")</f>
        <v>59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102</v>
      </c>
      <c r="B59" s="14" t="s">
        <v>257</v>
      </c>
      <c r="C59">
        <v>130</v>
      </c>
      <c r="D59">
        <v>101</v>
      </c>
      <c r="E59" s="16" t="s">
        <v>24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103</v>
      </c>
      <c r="B60" s="14" t="s">
        <v>182</v>
      </c>
      <c r="C60">
        <v>222</v>
      </c>
      <c r="D60">
        <v>141</v>
      </c>
      <c r="E60" s="16" t="s">
        <v>24</v>
      </c>
      <c r="F60">
        <f ca="1">IFERROR(IF(A60="","",OFFSET(Results!$Z$1,MATCH(A60,Results!$A:$A,0)-1,0)),"")</f>
        <v>11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104</v>
      </c>
      <c r="B61" s="14" t="s">
        <v>179</v>
      </c>
      <c r="C61">
        <v>196</v>
      </c>
      <c r="D61">
        <v>151</v>
      </c>
      <c r="E61" s="16" t="s">
        <v>24</v>
      </c>
      <c r="F61">
        <f ca="1">IFERROR(IF(A61="","",OFFSET(Results!$Z$1,MATCH(A61,Results!$A:$A,0)-1,0)),"")</f>
        <v>31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105</v>
      </c>
      <c r="B62" s="14" t="s">
        <v>196</v>
      </c>
      <c r="C62">
        <v>345</v>
      </c>
      <c r="D62">
        <v>201</v>
      </c>
      <c r="E62" s="16" t="s">
        <v>24</v>
      </c>
      <c r="F62">
        <f ca="1">IFERROR(IF(A62="","",OFFSET(Results!$Z$1,MATCH(A62,Results!$A:$A,0)-1,0)),"")</f>
        <v>93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106</v>
      </c>
      <c r="B63" s="14" t="s">
        <v>269</v>
      </c>
      <c r="C63">
        <v>128</v>
      </c>
      <c r="D63">
        <v>126</v>
      </c>
      <c r="E63" s="16" t="s">
        <v>24</v>
      </c>
      <c r="F63">
        <f ca="1">IFERROR(IF(A63="","",OFFSET(Results!$Z$1,MATCH(A63,Results!$A:$A,0)-1,0)),"")</f>
        <v>76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108</v>
      </c>
      <c r="B64" s="14" t="s">
        <v>117</v>
      </c>
      <c r="C64">
        <v>200</v>
      </c>
      <c r="D64">
        <v>151</v>
      </c>
      <c r="E64" s="16" t="s">
        <v>24</v>
      </c>
      <c r="F64">
        <f ca="1">IFERROR(IF(A64="","",OFFSET(Results!$Z$1,MATCH(A64,Results!$A:$A,0)-1,0)),"")</f>
        <v>131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109</v>
      </c>
      <c r="B65" s="14" t="s">
        <v>258</v>
      </c>
      <c r="C65">
        <v>143</v>
      </c>
      <c r="D65">
        <v>126</v>
      </c>
      <c r="E65" s="16" t="s">
        <v>24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110</v>
      </c>
      <c r="B66" s="14" t="s">
        <v>270</v>
      </c>
      <c r="C66">
        <v>76</v>
      </c>
      <c r="D66">
        <v>71</v>
      </c>
      <c r="E66" s="16" t="s">
        <v>24</v>
      </c>
      <c r="F66">
        <f ca="1">IFERROR(IF(A66="","",OFFSET(Results!$Z$1,MATCH(A66,Results!$A:$A,0)-1,0)),"")</f>
        <v>59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112</v>
      </c>
      <c r="B67" s="14" t="s">
        <v>253</v>
      </c>
      <c r="C67">
        <v>278</v>
      </c>
      <c r="D67">
        <v>201</v>
      </c>
      <c r="E67" s="16" t="s">
        <v>24</v>
      </c>
      <c r="F67">
        <f ca="1">IFERROR(IF(A67="","",OFFSET(Results!$Z$1,MATCH(A67,Results!$A:$A,0)-1,0)),"")</f>
        <v>31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114</v>
      </c>
      <c r="B68" s="14" t="s">
        <v>271</v>
      </c>
      <c r="C68">
        <v>83</v>
      </c>
      <c r="D68">
        <v>56</v>
      </c>
      <c r="E68" s="16" t="s">
        <v>24</v>
      </c>
      <c r="F68">
        <f ca="1">IFERROR(IF(A68="","",OFFSET(Results!$Z$1,MATCH(A68,Results!$A:$A,0)-1,0)),"")</f>
        <v>31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115</v>
      </c>
      <c r="B69" s="14" t="s">
        <v>264</v>
      </c>
      <c r="C69">
        <v>294</v>
      </c>
      <c r="D69">
        <v>226</v>
      </c>
      <c r="E69" s="16" t="s">
        <v>24</v>
      </c>
      <c r="F69">
        <f ca="1">IFERROR(IF(A69="","",OFFSET(Results!$Z$1,MATCH(A69,Results!$A:$A,0)-1,0)),"")</f>
        <v>124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116</v>
      </c>
      <c r="B70" s="14" t="s">
        <v>229</v>
      </c>
      <c r="C70">
        <v>135</v>
      </c>
      <c r="D70">
        <v>126</v>
      </c>
      <c r="E70" s="16" t="s">
        <v>24</v>
      </c>
      <c r="F70">
        <f ca="1">IFERROR(IF(A70="","",OFFSET(Results!$Z$1,MATCH(A70,Results!$A:$A,0)-1,0)),"")</f>
        <v>11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118</v>
      </c>
      <c r="B71" s="14" t="s">
        <v>229</v>
      </c>
      <c r="C71">
        <v>135</v>
      </c>
      <c r="D71">
        <v>101</v>
      </c>
      <c r="E71" s="16" t="s">
        <v>24</v>
      </c>
      <c r="F71">
        <f ca="1">IFERROR(IF(A71="","",OFFSET(Results!$Z$1,MATCH(A71,Results!$A:$A,0)-1,0)),"")</f>
        <v>93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223</v>
      </c>
      <c r="B72" s="14" t="s">
        <v>258</v>
      </c>
      <c r="C72">
        <v>143</v>
      </c>
      <c r="D72">
        <v>111</v>
      </c>
      <c r="E72" s="16" t="s">
        <v>24</v>
      </c>
      <c r="F72">
        <f ca="1">IFERROR(IF(A72="","",OFFSET(Results!$Z$1,MATCH(A72,Results!$A:$A,0)-1,0)),"")</f>
        <v>131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119</v>
      </c>
      <c r="B73" s="14" t="s">
        <v>269</v>
      </c>
      <c r="C73">
        <v>128</v>
      </c>
      <c r="D73">
        <v>81</v>
      </c>
      <c r="E73" s="16" t="s">
        <v>24</v>
      </c>
      <c r="F73">
        <f ca="1">IFERROR(IF(A73="","",OFFSET(Results!$Z$1,MATCH(A73,Results!$A:$A,0)-1,0)),"")</f>
        <v>124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120</v>
      </c>
      <c r="B74" s="14" t="s">
        <v>266</v>
      </c>
      <c r="C74">
        <v>67</v>
      </c>
      <c r="D74">
        <v>46</v>
      </c>
      <c r="E74" s="16" t="s">
        <v>24</v>
      </c>
      <c r="F74">
        <f ca="1">IFERROR(IF(A74="","",OFFSET(Results!$Z$1,MATCH(A74,Results!$A:$A,0)-1,0)),"")</f>
        <v>6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121</v>
      </c>
      <c r="B75" s="14" t="s">
        <v>113</v>
      </c>
      <c r="C75">
        <v>833</v>
      </c>
      <c r="D75">
        <v>251</v>
      </c>
      <c r="E75" s="16" t="s">
        <v>24</v>
      </c>
      <c r="F75">
        <f ca="1">IFERROR(IF(A75="","",OFFSET(Results!$Z$1,MATCH(A75,Results!$A:$A,0)-1,0)),"")</f>
        <v>31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123</v>
      </c>
      <c r="B76" s="14" t="s">
        <v>41</v>
      </c>
      <c r="C76">
        <v>109</v>
      </c>
      <c r="D76">
        <v>91</v>
      </c>
      <c r="E76" s="16" t="s">
        <v>24</v>
      </c>
      <c r="F76">
        <f ca="1">IFERROR(IF(A76="","",OFFSET(Results!$Z$1,MATCH(A76,Results!$A:$A,0)-1,0)),"")</f>
        <v>31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125</v>
      </c>
      <c r="B77" s="14" t="s">
        <v>258</v>
      </c>
      <c r="C77">
        <v>143</v>
      </c>
      <c r="D77">
        <v>176</v>
      </c>
      <c r="E77" s="16" t="s">
        <v>49</v>
      </c>
      <c r="F77">
        <f ca="1">IFERROR(IF(A77="","",OFFSET(Results!$Z$1,MATCH(A77,Results!$A:$A,0)-1,0)),"")</f>
        <v>134</v>
      </c>
      <c r="G77" s="6">
        <f t="shared" ca="1" si="2"/>
        <v>-0.1</v>
      </c>
      <c r="H77" t="str">
        <f ca="1">IF(E77="","",OFFSET([2]PGA!$AL$1,MATCH(A77,[2]PGA!$E$1:$E$500,0)-1,0))</f>
        <v>Betfred: 175/1, 5pl, 1/4</v>
      </c>
    </row>
    <row r="78" spans="1:8" x14ac:dyDescent="0.35">
      <c r="A78" t="s">
        <v>127</v>
      </c>
      <c r="B78" s="14" t="s">
        <v>59</v>
      </c>
      <c r="C78">
        <v>227</v>
      </c>
      <c r="D78">
        <v>126</v>
      </c>
      <c r="E78" s="16" t="s">
        <v>24</v>
      </c>
      <c r="F78">
        <f ca="1">IFERROR(IF(A78="","",OFFSET(Results!$Z$1,MATCH(A78,Results!$A:$A,0)-1,0)),"")</f>
        <v>59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129</v>
      </c>
      <c r="B79" s="14" t="s">
        <v>272</v>
      </c>
      <c r="C79">
        <v>120</v>
      </c>
      <c r="D79">
        <v>101</v>
      </c>
      <c r="E79" s="16" t="s">
        <v>24</v>
      </c>
      <c r="F79">
        <f ca="1">IFERROR(IF(A79="","",OFFSET(Results!$Z$1,MATCH(A79,Results!$A:$A,0)-1,0)),"")</f>
        <v>31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131</v>
      </c>
      <c r="B80" s="14" t="s">
        <v>267</v>
      </c>
      <c r="C80">
        <v>110</v>
      </c>
      <c r="D80">
        <v>91</v>
      </c>
      <c r="E80" s="16" t="s">
        <v>24</v>
      </c>
      <c r="F80">
        <f ca="1">IFERROR(IF(A80="","",OFFSET(Results!$Z$1,MATCH(A80,Results!$A:$A,0)-1,0)),"")</f>
        <v>93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132</v>
      </c>
      <c r="B81" s="14" t="s">
        <v>226</v>
      </c>
      <c r="C81">
        <v>556</v>
      </c>
      <c r="D81">
        <v>301</v>
      </c>
      <c r="E81" s="16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133</v>
      </c>
      <c r="B82" s="14" t="s">
        <v>201</v>
      </c>
      <c r="C82">
        <v>116</v>
      </c>
      <c r="D82">
        <v>46</v>
      </c>
      <c r="E82" s="16" t="s">
        <v>24</v>
      </c>
      <c r="F82">
        <f ca="1">IFERROR(IF(A82="","",OFFSET(Results!$Z$1,MATCH(A82,Results!$A:$A,0)-1,0)),"")</f>
        <v>6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134</v>
      </c>
      <c r="B83" s="14" t="s">
        <v>192</v>
      </c>
      <c r="C83">
        <v>189</v>
      </c>
      <c r="D83">
        <v>176</v>
      </c>
      <c r="E83" s="16" t="s">
        <v>24</v>
      </c>
      <c r="F83">
        <f ca="1">IFERROR(IF(A83="","",OFFSET(Results!$Z$1,MATCH(A83,Results!$A:$A,0)-1,0)),"")</f>
        <v>76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135</v>
      </c>
      <c r="B84" s="14" t="s">
        <v>39</v>
      </c>
      <c r="C84">
        <v>2500</v>
      </c>
      <c r="D84">
        <v>201</v>
      </c>
      <c r="E84" s="16" t="s">
        <v>24</v>
      </c>
      <c r="F84">
        <f ca="1">IFERROR(IF(A84="","",OFFSET(Results!$Z$1,MATCH(A84,Results!$A:$A,0)-1,0)),"")</f>
        <v>115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273</v>
      </c>
      <c r="B85" s="14" t="s">
        <v>167</v>
      </c>
      <c r="C85">
        <v>154</v>
      </c>
      <c r="D85">
        <v>176</v>
      </c>
      <c r="E85" s="16" t="s">
        <v>49</v>
      </c>
      <c r="F85">
        <f ca="1">IFERROR(IF(A85="","",OFFSET(Results!$Z$1,MATCH(A85,Results!$A:$A,0)-1,0)),"")</f>
        <v>11</v>
      </c>
      <c r="G85" s="6">
        <f t="shared" ca="1" si="2"/>
        <v>-0.1</v>
      </c>
      <c r="H85" t="str">
        <f ca="1">IF(E85="","",OFFSET([2]PGA!$AL$1,MATCH(A85,[2]PGA!$E$1:$E$500,0)-1,0))</f>
        <v>Spreadex: 175/1, 6pl, 1/5</v>
      </c>
    </row>
    <row r="86" spans="1:8" x14ac:dyDescent="0.35">
      <c r="A86" t="s">
        <v>136</v>
      </c>
      <c r="B86" s="14" t="s">
        <v>274</v>
      </c>
      <c r="C86">
        <v>123</v>
      </c>
      <c r="D86">
        <v>101</v>
      </c>
      <c r="E86" s="16" t="s">
        <v>24</v>
      </c>
      <c r="F86">
        <f ca="1">IFERROR(IF(A86="","",OFFSET(Results!$Z$1,MATCH(A86,Results!$A:$A,0)-1,0)),"")</f>
        <v>6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137</v>
      </c>
      <c r="B87" s="14" t="s">
        <v>84</v>
      </c>
      <c r="C87">
        <v>147</v>
      </c>
      <c r="D87">
        <v>126</v>
      </c>
      <c r="E87" s="16" t="s">
        <v>24</v>
      </c>
      <c r="F87">
        <f ca="1">IFERROR(IF(A87="","",OFFSET(Results!$Z$1,MATCH(A87,Results!$A:$A,0)-1,0)),"")</f>
        <v>31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138</v>
      </c>
      <c r="B88" s="14" t="s">
        <v>269</v>
      </c>
      <c r="C88">
        <v>128</v>
      </c>
      <c r="D88">
        <v>91</v>
      </c>
      <c r="E88" s="16" t="s">
        <v>24</v>
      </c>
      <c r="F88">
        <f ca="1">IFERROR(IF(A88="","",OFFSET(Results!$Z$1,MATCH(A88,Results!$A:$A,0)-1,0)),"")</f>
        <v>11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140</v>
      </c>
      <c r="B89" s="14" t="s">
        <v>275</v>
      </c>
      <c r="C89">
        <v>111</v>
      </c>
      <c r="D89">
        <v>71</v>
      </c>
      <c r="E89" s="16" t="s">
        <v>24</v>
      </c>
      <c r="F89">
        <f ca="1">IFERROR(IF(A89="","",OFFSET(Results!$Z$1,MATCH(A89,Results!$A:$A,0)-1,0)),"")</f>
        <v>76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142</v>
      </c>
      <c r="B90" s="14" t="s">
        <v>258</v>
      </c>
      <c r="C90">
        <v>143</v>
      </c>
      <c r="D90">
        <v>111</v>
      </c>
      <c r="E90" s="16" t="s">
        <v>24</v>
      </c>
      <c r="F90">
        <f ca="1">IFERROR(IF(A90="","",OFFSET(Results!$Z$1,MATCH(A90,Results!$A:$A,0)-1,0)),"")</f>
        <v>105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143</v>
      </c>
      <c r="B91" s="14" t="s">
        <v>276</v>
      </c>
      <c r="C91">
        <v>132</v>
      </c>
      <c r="D91">
        <v>81</v>
      </c>
      <c r="E91" s="16" t="s">
        <v>24</v>
      </c>
      <c r="F91">
        <f ca="1">IFERROR(IF(A91="","",OFFSET(Results!$Z$1,MATCH(A91,Results!$A:$A,0)-1,0)),"")</f>
        <v>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144</v>
      </c>
      <c r="B92" s="14" t="s">
        <v>277</v>
      </c>
      <c r="C92">
        <v>87</v>
      </c>
      <c r="D92">
        <v>46</v>
      </c>
      <c r="E92" s="16" t="s">
        <v>24</v>
      </c>
      <c r="F92">
        <f ca="1">IFERROR(IF(A92="","",OFFSET(Results!$Z$1,MATCH(A92,Results!$A:$A,0)-1,0)),"")</f>
        <v>31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145</v>
      </c>
      <c r="B93" s="14" t="s">
        <v>278</v>
      </c>
      <c r="C93">
        <v>59</v>
      </c>
      <c r="D93">
        <v>34</v>
      </c>
      <c r="E93" s="16" t="s">
        <v>24</v>
      </c>
      <c r="F93">
        <f ca="1">IFERROR(IF(A93="","",OFFSET(Results!$Z$1,MATCH(A93,Results!$A:$A,0)-1,0)),"")</f>
        <v>31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146</v>
      </c>
      <c r="B94" s="14" t="s">
        <v>222</v>
      </c>
      <c r="C94">
        <v>256</v>
      </c>
      <c r="D94">
        <v>201</v>
      </c>
      <c r="E94" s="16" t="s">
        <v>24</v>
      </c>
      <c r="F94">
        <f ca="1">IFERROR(IF(A94="","",OFFSET(Results!$Z$1,MATCH(A94,Results!$A:$A,0)-1,0)),"")</f>
        <v>76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148</v>
      </c>
      <c r="B95" s="14" t="s">
        <v>227</v>
      </c>
      <c r="C95">
        <v>370</v>
      </c>
      <c r="D95">
        <v>201</v>
      </c>
      <c r="E95" s="16" t="s">
        <v>24</v>
      </c>
      <c r="F95">
        <f ca="1">IFERROR(IF(A95="","",OFFSET(Results!$Z$1,MATCH(A95,Results!$A:$A,0)-1,0)),"")</f>
        <v>105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149</v>
      </c>
      <c r="B96" s="14" t="s">
        <v>245</v>
      </c>
      <c r="C96">
        <v>119</v>
      </c>
      <c r="D96">
        <v>71</v>
      </c>
      <c r="E96" s="16" t="s">
        <v>24</v>
      </c>
      <c r="F96">
        <f ca="1">IFERROR(IF(A96="","",OFFSET(Results!$Z$1,MATCH(A96,Results!$A:$A,0)-1,0)),"")</f>
        <v>105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150</v>
      </c>
      <c r="B97" s="14" t="s">
        <v>279</v>
      </c>
      <c r="C97">
        <v>70</v>
      </c>
      <c r="D97">
        <v>41</v>
      </c>
      <c r="E97" s="16" t="s">
        <v>24</v>
      </c>
      <c r="F97">
        <f ca="1">IFERROR(IF(A97="","",OFFSET(Results!$Z$1,MATCH(A97,Results!$A:$A,0)-1,0)),"")</f>
        <v>31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151</v>
      </c>
      <c r="B98" s="14" t="s">
        <v>214</v>
      </c>
      <c r="C98">
        <v>204</v>
      </c>
      <c r="D98">
        <v>151</v>
      </c>
      <c r="E98" s="16" t="s">
        <v>24</v>
      </c>
      <c r="F98">
        <f ca="1">IFERROR(IF(A98="","",OFFSET(Results!$Z$1,MATCH(A98,Results!$A:$A,0)-1,0)),"")</f>
        <v>31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153</v>
      </c>
      <c r="B99" s="14" t="s">
        <v>280</v>
      </c>
      <c r="C99">
        <v>92</v>
      </c>
      <c r="D99">
        <v>86</v>
      </c>
      <c r="E99" s="16" t="s">
        <v>24</v>
      </c>
      <c r="F99">
        <f ca="1">IFERROR(IF(A99="","",OFFSET(Results!$Z$1,MATCH(A99,Results!$A:$A,0)-1,0)),"")</f>
        <v>105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154</v>
      </c>
      <c r="B100" s="14" t="s">
        <v>253</v>
      </c>
      <c r="C100">
        <v>278</v>
      </c>
      <c r="D100">
        <v>201</v>
      </c>
      <c r="E100" s="16" t="s">
        <v>24</v>
      </c>
      <c r="F100">
        <f ca="1">IFERROR(IF(A100="","",OFFSET(Results!$Z$1,MATCH(A100,Results!$A:$A,0)-1,0)),"")</f>
        <v>76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155</v>
      </c>
      <c r="B101" s="14" t="s">
        <v>227</v>
      </c>
      <c r="C101">
        <v>370</v>
      </c>
      <c r="D101">
        <v>301</v>
      </c>
      <c r="E101" s="16" t="s">
        <v>24</v>
      </c>
      <c r="F101">
        <f ca="1">IFERROR(IF(A101="","",OFFSET(Results!$Z$1,MATCH(A101,Results!$A:$A,0)-1,0)),"")</f>
        <v>1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156</v>
      </c>
      <c r="B102" s="14" t="s">
        <v>23</v>
      </c>
      <c r="C102">
        <v>455</v>
      </c>
      <c r="D102">
        <v>251</v>
      </c>
      <c r="E102" s="16" t="s">
        <v>24</v>
      </c>
      <c r="F102">
        <f ca="1">IFERROR(IF(A102="","",OFFSET(Results!$Z$1,MATCH(A102,Results!$A:$A,0)-1,0)),"")</f>
        <v>120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157</v>
      </c>
      <c r="B103" s="14" t="s">
        <v>201</v>
      </c>
      <c r="C103">
        <v>116</v>
      </c>
      <c r="D103">
        <v>56</v>
      </c>
      <c r="E103" s="16" t="s">
        <v>24</v>
      </c>
      <c r="F103">
        <f ca="1">IFERROR(IF(A103="","",OFFSET(Results!$Z$1,MATCH(A103,Results!$A:$A,0)-1,0)),"")</f>
        <v>76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158</v>
      </c>
      <c r="B104" s="14" t="s">
        <v>281</v>
      </c>
      <c r="C104">
        <v>263</v>
      </c>
      <c r="D104">
        <v>201</v>
      </c>
      <c r="E104" s="16" t="s">
        <v>24</v>
      </c>
      <c r="F104">
        <f ca="1">IFERROR(IF(A104="","",OFFSET(Results!$Z$1,MATCH(A104,Results!$A:$A,0)-1,0)),"")</f>
        <v>59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159</v>
      </c>
      <c r="B105" s="14" t="s">
        <v>152</v>
      </c>
      <c r="C105">
        <v>417</v>
      </c>
      <c r="D105">
        <v>301</v>
      </c>
      <c r="E105" s="16" t="s">
        <v>24</v>
      </c>
      <c r="F105">
        <f ca="1">IFERROR(IF(A105="","",OFFSET(Results!$Z$1,MATCH(A105,Results!$A:$A,0)-1,0)),"")</f>
        <v>120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160</v>
      </c>
      <c r="B106" s="14" t="s">
        <v>211</v>
      </c>
      <c r="C106">
        <v>85</v>
      </c>
      <c r="D106">
        <v>61</v>
      </c>
      <c r="E106" s="16" t="s">
        <v>24</v>
      </c>
      <c r="F106">
        <f ca="1">IFERROR(IF(A106="","",OFFSET(Results!$Z$1,MATCH(A106,Results!$A:$A,0)-1,0)),"")</f>
        <v>31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161</v>
      </c>
      <c r="B107" s="14" t="s">
        <v>217</v>
      </c>
      <c r="C107">
        <v>127</v>
      </c>
      <c r="D107">
        <v>101</v>
      </c>
      <c r="E107" s="16" t="s">
        <v>24</v>
      </c>
      <c r="F107">
        <f ca="1">IFERROR(IF(A107="","",OFFSET(Results!$Z$1,MATCH(A107,Results!$A:$A,0)-1,0)),"")</f>
        <v>59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163</v>
      </c>
      <c r="B108" s="14" t="s">
        <v>282</v>
      </c>
      <c r="C108">
        <v>53</v>
      </c>
      <c r="D108">
        <v>46</v>
      </c>
      <c r="E108" s="16" t="s">
        <v>24</v>
      </c>
      <c r="F108">
        <f ca="1">IFERROR(IF(A108="","",OFFSET(Results!$Z$1,MATCH(A108,Results!$A:$A,0)-1,0)),"")</f>
        <v>11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164</v>
      </c>
      <c r="B109" s="14" t="s">
        <v>275</v>
      </c>
      <c r="C109">
        <v>111</v>
      </c>
      <c r="D109">
        <v>81</v>
      </c>
      <c r="E109" s="16" t="s">
        <v>24</v>
      </c>
      <c r="F109">
        <f ca="1">IFERROR(IF(A109="","",OFFSET(Results!$Z$1,MATCH(A109,Results!$A:$A,0)-1,0)),"")</f>
        <v>31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166</v>
      </c>
      <c r="B110" s="14" t="s">
        <v>208</v>
      </c>
      <c r="C110">
        <v>125</v>
      </c>
      <c r="D110">
        <v>81</v>
      </c>
      <c r="E110" s="16" t="s">
        <v>24</v>
      </c>
      <c r="F110">
        <f ca="1">IFERROR(IF(A110="","",OFFSET(Results!$Z$1,MATCH(A110,Results!$A:$A,0)-1,0)),"")</f>
        <v>11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168</v>
      </c>
      <c r="B111" s="14" t="s">
        <v>283</v>
      </c>
      <c r="C111">
        <v>93</v>
      </c>
      <c r="D111">
        <v>61</v>
      </c>
      <c r="E111" s="16" t="s">
        <v>24</v>
      </c>
      <c r="F111">
        <f ca="1">IFERROR(IF(A111="","",OFFSET(Results!$Z$1,MATCH(A111,Results!$A:$A,0)-1,0)),"")</f>
        <v>105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169</v>
      </c>
      <c r="B112" s="14" t="s">
        <v>284</v>
      </c>
      <c r="C112">
        <v>77</v>
      </c>
      <c r="D112">
        <v>51</v>
      </c>
      <c r="E112" s="16" t="s">
        <v>24</v>
      </c>
      <c r="F112">
        <f ca="1">IFERROR(IF(A112="","",OFFSET(Results!$Z$1,MATCH(A112,Results!$A:$A,0)-1,0)),"")</f>
        <v>120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170</v>
      </c>
      <c r="B113" s="14" t="s">
        <v>237</v>
      </c>
      <c r="C113">
        <v>95</v>
      </c>
      <c r="D113">
        <v>61</v>
      </c>
      <c r="E113" s="16" t="s">
        <v>24</v>
      </c>
      <c r="F113">
        <f ca="1">IFERROR(IF(A113="","",OFFSET(Results!$Z$1,MATCH(A113,Results!$A:$A,0)-1,0)),"")</f>
        <v>11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171</v>
      </c>
      <c r="B114" s="14" t="s">
        <v>282</v>
      </c>
      <c r="C114">
        <v>53</v>
      </c>
      <c r="D114">
        <v>41</v>
      </c>
      <c r="E114" s="16" t="s">
        <v>24</v>
      </c>
      <c r="F114">
        <f ca="1">IFERROR(IF(A114="","",OFFSET(Results!$Z$1,MATCH(A114,Results!$A:$A,0)-1,0)),"")</f>
        <v>3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239</v>
      </c>
      <c r="B115" s="14" t="s">
        <v>117</v>
      </c>
      <c r="C115">
        <v>200</v>
      </c>
      <c r="D115">
        <v>151</v>
      </c>
      <c r="E115" s="16" t="s">
        <v>24</v>
      </c>
      <c r="F115">
        <f ca="1">IFERROR(IF(A115="","",OFFSET(Results!$Z$1,MATCH(A115,Results!$A:$A,0)-1,0)),"")</f>
        <v>59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172</v>
      </c>
      <c r="B116" s="14" t="s">
        <v>237</v>
      </c>
      <c r="C116">
        <v>95</v>
      </c>
      <c r="D116">
        <v>67</v>
      </c>
      <c r="E116" s="16" t="s">
        <v>24</v>
      </c>
      <c r="F116">
        <f ca="1">IFERROR(IF(A116="","",OFFSET(Results!$Z$1,MATCH(A116,Results!$A:$A,0)-1,0)),"")</f>
        <v>11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285</v>
      </c>
      <c r="B117" s="14" t="s">
        <v>217</v>
      </c>
      <c r="C117">
        <v>127</v>
      </c>
      <c r="D117">
        <v>126</v>
      </c>
      <c r="E117" s="16" t="s">
        <v>24</v>
      </c>
      <c r="F117">
        <f ca="1">IFERROR(IF(A117="","",OFFSET(Results!$Z$1,MATCH(A117,Results!$A:$A,0)-1,0)),"")</f>
        <v>31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174</v>
      </c>
      <c r="B118" s="14" t="s">
        <v>84</v>
      </c>
      <c r="C118">
        <v>147</v>
      </c>
      <c r="D118">
        <v>101</v>
      </c>
      <c r="E118" s="16" t="s">
        <v>24</v>
      </c>
      <c r="F118">
        <f ca="1">IFERROR(IF(A118="","",OFFSET(Results!$Z$1,MATCH(A118,Results!$A:$A,0)-1,0)),"")</f>
        <v>115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175</v>
      </c>
      <c r="B119" s="14" t="s">
        <v>259</v>
      </c>
      <c r="C119">
        <v>66</v>
      </c>
      <c r="D119">
        <v>56</v>
      </c>
      <c r="E119" s="16" t="s">
        <v>24</v>
      </c>
      <c r="F119">
        <f ca="1">IFERROR(IF(A119="","",OFFSET(Results!$Z$1,MATCH(A119,Results!$A:$A,0)-1,0)),"")</f>
        <v>59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176</v>
      </c>
      <c r="B120" s="14" t="s">
        <v>283</v>
      </c>
      <c r="C120">
        <v>93</v>
      </c>
      <c r="D120">
        <v>67</v>
      </c>
      <c r="E120" s="16" t="s">
        <v>24</v>
      </c>
      <c r="F120">
        <f ca="1">IFERROR(IF(A120="","",OFFSET(Results!$Z$1,MATCH(A120,Results!$A:$A,0)-1,0)),"")</f>
        <v>6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177</v>
      </c>
      <c r="B121" s="14" t="s">
        <v>286</v>
      </c>
      <c r="C121">
        <v>159</v>
      </c>
      <c r="D121">
        <v>141</v>
      </c>
      <c r="E121" s="16" t="s">
        <v>24</v>
      </c>
      <c r="F121">
        <f ca="1">IFERROR(IF(A121="","",OFFSET(Results!$Z$1,MATCH(A121,Results!$A:$A,0)-1,0)),"")</f>
        <v>31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178</v>
      </c>
      <c r="B122" s="14" t="s">
        <v>287</v>
      </c>
      <c r="C122">
        <v>137</v>
      </c>
      <c r="D122">
        <v>81</v>
      </c>
      <c r="E122" s="16" t="s">
        <v>24</v>
      </c>
      <c r="F122">
        <f ca="1">IFERROR(IF(A122="","",OFFSET(Results!$Z$1,MATCH(A122,Results!$A:$A,0)-1,0)),"")</f>
        <v>59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180</v>
      </c>
      <c r="B123" s="14" t="s">
        <v>201</v>
      </c>
      <c r="C123">
        <v>116</v>
      </c>
      <c r="D123">
        <v>71</v>
      </c>
      <c r="E123" s="16" t="s">
        <v>24</v>
      </c>
      <c r="F123">
        <f ca="1">IFERROR(IF(A123="","",OFFSET(Results!$Z$1,MATCH(A123,Results!$A:$A,0)-1,0)),"")</f>
        <v>11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181</v>
      </c>
      <c r="B124" s="14" t="s">
        <v>141</v>
      </c>
      <c r="C124">
        <v>133</v>
      </c>
      <c r="D124">
        <v>151</v>
      </c>
      <c r="E124" s="16" t="s">
        <v>49</v>
      </c>
      <c r="F124">
        <f ca="1">IFERROR(IF(A124="","",OFFSET(Results!$Z$1,MATCH(A124,Results!$A:$A,0)-1,0)),"")</f>
        <v>93</v>
      </c>
      <c r="G124" s="6">
        <f t="shared" ca="1" si="3"/>
        <v>-0.1</v>
      </c>
      <c r="H124" t="str">
        <f ca="1">IF(E124="","",OFFSET([2]PGA!$AL$1,MATCH(A124,[2]PGA!$E$1:$E$500,0)-1,0))</f>
        <v>Spreadex: 150/1, 6pl, 1/5</v>
      </c>
    </row>
    <row r="125" spans="1:8" x14ac:dyDescent="0.35">
      <c r="A125" t="s">
        <v>183</v>
      </c>
      <c r="B125" s="14" t="s">
        <v>288</v>
      </c>
      <c r="C125">
        <v>89</v>
      </c>
      <c r="D125">
        <v>67</v>
      </c>
      <c r="E125" s="16" t="s">
        <v>24</v>
      </c>
      <c r="F125">
        <f ca="1">IFERROR(IF(A125="","",OFFSET(Results!$Z$1,MATCH(A125,Results!$A:$A,0)-1,0)),"")</f>
        <v>124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185</v>
      </c>
      <c r="B126" s="14" t="s">
        <v>80</v>
      </c>
      <c r="C126">
        <v>103</v>
      </c>
      <c r="D126">
        <v>101</v>
      </c>
      <c r="E126" s="16" t="s">
        <v>24</v>
      </c>
      <c r="F126">
        <f ca="1">IFERROR(IF(A126="","",OFFSET(Results!$Z$1,MATCH(A126,Results!$A:$A,0)-1,0)),"")</f>
        <v>31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186</v>
      </c>
      <c r="B127" s="14" t="s">
        <v>130</v>
      </c>
      <c r="C127">
        <v>175</v>
      </c>
      <c r="D127">
        <v>141</v>
      </c>
      <c r="E127" s="16" t="s">
        <v>24</v>
      </c>
      <c r="F127">
        <f ca="1">IFERROR(IF(A127="","",OFFSET(Results!$Z$1,MATCH(A127,Results!$A:$A,0)-1,0)),"")</f>
        <v>3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187</v>
      </c>
      <c r="B128" s="14" t="s">
        <v>289</v>
      </c>
      <c r="C128">
        <v>112</v>
      </c>
      <c r="D128">
        <v>91</v>
      </c>
      <c r="E128" s="16" t="s">
        <v>24</v>
      </c>
      <c r="F128">
        <f ca="1">IFERROR(IF(A128="","",OFFSET(Results!$Z$1,MATCH(A128,Results!$A:$A,0)-1,0)),"")</f>
        <v>76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188</v>
      </c>
      <c r="B129" s="14" t="s">
        <v>289</v>
      </c>
      <c r="C129">
        <v>112</v>
      </c>
      <c r="D129">
        <v>67</v>
      </c>
      <c r="E129" s="16" t="s">
        <v>24</v>
      </c>
      <c r="F129">
        <f ca="1">IFERROR(IF(A129="","",OFFSET(Results!$Z$1,MATCH(A129,Results!$A:$A,0)-1,0)),"")</f>
        <v>11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189</v>
      </c>
      <c r="B130" s="14" t="s">
        <v>210</v>
      </c>
      <c r="C130">
        <v>286</v>
      </c>
      <c r="D130">
        <v>201</v>
      </c>
      <c r="E130" s="16" t="s">
        <v>24</v>
      </c>
      <c r="F130">
        <f ca="1">IFERROR(IF(A130="","",OFFSET(Results!$Z$1,MATCH(A130,Results!$A:$A,0)-1,0)),"")</f>
        <v>93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190</v>
      </c>
      <c r="B131" s="14" t="s">
        <v>84</v>
      </c>
      <c r="C131">
        <v>147</v>
      </c>
      <c r="D131">
        <v>126</v>
      </c>
      <c r="E131" s="16" t="s">
        <v>24</v>
      </c>
      <c r="F131">
        <f ca="1">IFERROR(IF(A131="","",OFFSET(Results!$Z$1,MATCH(A131,Results!$A:$A,0)-1,0)),"")</f>
        <v>31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191</v>
      </c>
      <c r="B132" s="14" t="s">
        <v>229</v>
      </c>
      <c r="C132">
        <v>135</v>
      </c>
      <c r="D132">
        <v>81</v>
      </c>
      <c r="E132" s="16" t="s">
        <v>24</v>
      </c>
      <c r="F132">
        <f ca="1">IFERROR(IF(A132="","",OFFSET(Results!$Z$1,MATCH(A132,Results!$A:$A,0)-1,0)),"")</f>
        <v>76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193</v>
      </c>
      <c r="B133" s="14" t="s">
        <v>201</v>
      </c>
      <c r="C133">
        <v>116</v>
      </c>
      <c r="D133">
        <v>91</v>
      </c>
      <c r="E133" s="16" t="s">
        <v>24</v>
      </c>
      <c r="F133">
        <f ca="1">IFERROR(IF(A133="","",OFFSET(Results!$Z$1,MATCH(A133,Results!$A:$A,0)-1,0)),"")</f>
        <v>59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194</v>
      </c>
      <c r="B134" s="14" t="s">
        <v>277</v>
      </c>
      <c r="C134">
        <v>87</v>
      </c>
      <c r="D134">
        <v>51</v>
      </c>
      <c r="E134" s="16" t="s">
        <v>24</v>
      </c>
      <c r="F134">
        <f ca="1">IFERROR(IF(A134="","",OFFSET(Results!$Z$1,MATCH(A134,Results!$A:$A,0)-1,0)),"")</f>
        <v>120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195</v>
      </c>
      <c r="B135" s="14" t="s">
        <v>130</v>
      </c>
      <c r="C135">
        <v>175</v>
      </c>
      <c r="D135">
        <v>141</v>
      </c>
      <c r="E135" s="16" t="s">
        <v>24</v>
      </c>
      <c r="F135">
        <f ca="1">IFERROR(IF(A135="","",OFFSET(Results!$Z$1,MATCH(A135,Results!$A:$A,0)-1,0)),"")</f>
        <v>76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197</v>
      </c>
      <c r="B136" s="14" t="s">
        <v>107</v>
      </c>
      <c r="C136">
        <v>172</v>
      </c>
      <c r="D136">
        <v>141</v>
      </c>
      <c r="E136" s="16" t="s">
        <v>24</v>
      </c>
      <c r="F136">
        <f ca="1">IFERROR(IF(A136="","",OFFSET(Results!$Z$1,MATCH(A136,Results!$A:$A,0)-1,0)),"")</f>
        <v>6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P26" sqref="P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1.19%</v>
      </c>
      <c r="C2" s="15">
        <f ca="1">IFERROR(OFFSET(Win!C$1,MATCH(1,Picks!F:F,0)-1,0),"")</f>
        <v>84</v>
      </c>
      <c r="D2" s="15">
        <f ca="1">IFERROR(OFFSET(Win!D$1,MATCH(1,Picks!F:F,0)-1,0),"")</f>
        <v>111</v>
      </c>
      <c r="E2" s="16" t="str">
        <f ca="1">IFERROR(OFFSET(Win!E$1,MATCH(1,Picks!F:F,0)-1,0),"")</f>
        <v>0.30%</v>
      </c>
      <c r="F2">
        <f ca="1">IFERROR(OFFSET(Picks!G$1,MATCH(1,Picks!F:F,0)-1,0),"")</f>
        <v>51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110/1, 6pl, 1/5</v>
      </c>
    </row>
    <row r="3" spans="1:8" x14ac:dyDescent="0.35">
      <c r="A3" t="str">
        <f ca="1">CONCATENATE("WIN: ",IFERROR(OFFSET(Picks!A$1,MATCH(2,Picks!F:F,0)-1,0),""))</f>
        <v>WIN: Andrew Putnam</v>
      </c>
      <c r="B3" s="14" t="str">
        <f ca="1">IFERROR(OFFSET(Win!B$1,MATCH(2,Picks!F:F,0)-1,0),"")</f>
        <v>0.68%</v>
      </c>
      <c r="C3" s="15">
        <f ca="1">IFERROR(OFFSET(Win!C$1,MATCH(2,Picks!F:F,0)-1,0),"")</f>
        <v>147</v>
      </c>
      <c r="D3" s="15">
        <f ca="1">IFERROR(OFFSET(Win!D$1,MATCH(2,Picks!F:F,0)-1,0),"")</f>
        <v>251</v>
      </c>
      <c r="E3" s="16" t="str">
        <f ca="1">IFERROR(OFFSET(Win!E$1,MATCH(2,Picks!F:F,0)-1,0),"")</f>
        <v>0.30%</v>
      </c>
      <c r="F3">
        <f ca="1">IFERROR(OFFSET(Picks!G$1,MATCH(2,Picks!F:F,0)-1,0),"")</f>
        <v>44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250/1, 6pl, 1/5</v>
      </c>
    </row>
    <row r="4" spans="1:8" x14ac:dyDescent="0.35">
      <c r="A4" t="str">
        <f ca="1">CONCATENATE("WIN: ",IFERROR(OFFSET(Picks!A$1,MATCH(3,Picks!F:F,0)-1,0),""))</f>
        <v>WIN: Denny McCarthy</v>
      </c>
      <c r="B4" s="14" t="str">
        <f ca="1">IFERROR(OFFSET(Win!B$1,MATCH(3,Picks!F:F,0)-1,0),"")</f>
        <v>0.96%</v>
      </c>
      <c r="C4" s="15">
        <f ca="1">IFERROR(OFFSET(Win!C$1,MATCH(3,Picks!F:F,0)-1,0),"")</f>
        <v>104</v>
      </c>
      <c r="D4" s="15">
        <f ca="1">IFERROR(OFFSET(Win!D$1,MATCH(3,Picks!F:F,0)-1,0),"")</f>
        <v>126</v>
      </c>
      <c r="E4" s="16" t="str">
        <f ca="1">IFERROR(OFFSET(Win!E$1,MATCH(3,Picks!F:F,0)-1,0),"")</f>
        <v>0.20%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William Hill: 125/1, 6pl, 1/4</v>
      </c>
    </row>
    <row r="5" spans="1:8" x14ac:dyDescent="0.35">
      <c r="A5" t="str">
        <f ca="1">CONCATENATE("FRL: ",IFERROR(OFFSET(Picks!M$1,MATCH(1,Picks!R:R,0)-1,0),""))</f>
        <v>FRL: Christiaan Bezuidenhout</v>
      </c>
      <c r="B5" s="14" t="str">
        <f ca="1">IFERROR(IF(OFFSET(FRL!B$1,MATCH(1,Picks!R:R,0)-1,0)=0,"",OFFSET(FRL!B$1,MATCH(1,Picks!R:R,0)-1,0)),"")</f>
        <v>1.13%</v>
      </c>
      <c r="C5" s="15">
        <f ca="1">IFERROR(IF(OFFSET(FRL!C$1,MATCH(1,Picks!R:R,0)-1,0)=0,"",OFFSET(FRL!C$1,MATCH(1,Picks!R:R,0)-1,0)),"")</f>
        <v>88</v>
      </c>
      <c r="D5" s="15">
        <f ca="1">IFERROR(IF(OFFSET(FRL!D$1,MATCH(1,Picks!R:R,0)-1,0)=0,"",OFFSET(FRL!D$1,MATCH(1,Picks!R:R,0)-1,0)),"")</f>
        <v>111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59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110/1, 6pl, 1/5</v>
      </c>
    </row>
    <row r="6" spans="1:8" x14ac:dyDescent="0.35">
      <c r="A6" t="str">
        <f ca="1">CONCATENATE("FRL: ",IFERROR(OFFSET(Picks!M$1,MATCH(2,Picks!R:R,0)-1,0),""))</f>
        <v>FRL: Denny McCarthy</v>
      </c>
      <c r="B6" s="14" t="str">
        <f ca="1">IFERROR(IF(OFFSET(FRL!B$1,MATCH(2,Picks!R:R,0)-1,0)=0,"",OFFSET(FRL!B$1,MATCH(2,Picks!R:R,0)-1,0)),"")</f>
        <v>1.00%</v>
      </c>
      <c r="C6" s="15">
        <f ca="1">IFERROR(IF(OFFSET(FRL!C$1,MATCH(2,Picks!R:R,0)-1,0)=0,"",OFFSET(FRL!C$1,MATCH(2,Picks!R:R,0)-1,0)),"")</f>
        <v>100</v>
      </c>
      <c r="D6" s="15">
        <f ca="1">IFERROR(IF(OFFSET(FRL!D$1,MATCH(2,Picks!R:R,0)-1,0)=0,"",OFFSET(FRL!D$1,MATCH(2,Picks!R:R,0)-1,0)),"")</f>
        <v>111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110/1, 6pl, 1/5</v>
      </c>
    </row>
    <row r="7" spans="1:8" x14ac:dyDescent="0.35">
      <c r="A7" t="str">
        <f ca="1">CONCATENATE("FRL: ",IFERROR(OFFSET(Picks!M$1,MATCH(3,Picks!R:R,0)-1,0),""))</f>
        <v>FRL: Andrew Putnam</v>
      </c>
      <c r="B7" s="14" t="str">
        <f ca="1">IFERROR(IF(OFFSET(FRL!B$1,MATCH(3,Picks!R:R,0)-1,0)=0,"",OFFSET(FRL!B$1,MATCH(3,Picks!R:R,0)-1,0)),"")</f>
        <v>0.87%</v>
      </c>
      <c r="C7" s="15">
        <f ca="1">IFERROR(IF(OFFSET(FRL!C$1,MATCH(3,Picks!R:R,0)-1,0)=0,"",OFFSET(FRL!C$1,MATCH(3,Picks!R:R,0)-1,0)),"")</f>
        <v>115</v>
      </c>
      <c r="D7" s="15">
        <f ca="1">IFERROR(IF(OFFSET(FRL!D$1,MATCH(3,Picks!R:R,0)-1,0)=0,"",OFFSET(FRL!D$1,MATCH(3,Picks!R:R,0)-1,0)),"")</f>
        <v>126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76</v>
      </c>
      <c r="G7" s="6">
        <f ca="1">IF(F7="","",IFERROR(OFFSET(Picks!T$1,MATCH(3,Picks!R:R,0)-1,0),""))</f>
        <v>-1</v>
      </c>
      <c r="H7" t="str">
        <f ca="1">IFERROR(OFFSET(FRL!H$1,MATCH(3,Picks!R:R,0)-1,0),"")</f>
        <v>VirginBet: 125/1, 6pl, 1/5</v>
      </c>
    </row>
    <row r="8" spans="1:8" x14ac:dyDescent="0.35">
      <c r="A8" t="str">
        <f ca="1">CONCATENATE("FRL: ",IFERROR(OFFSET(Picks!M$1,MATCH(4,Picks!R:R,0)-1,0),""))</f>
        <v>FRL: Takumi Kanaya</v>
      </c>
      <c r="B8" s="14" t="str">
        <f ca="1">IFERROR(IF(OFFSET(FRL!B$1,MATCH(4,Picks!R:R,0)-1,0)=0,"",OFFSET(FRL!B$1,MATCH(4,Picks!R:R,0)-1,0)),"")</f>
        <v>0.75%</v>
      </c>
      <c r="C8" s="15">
        <f ca="1">IFERROR(IF(OFFSET(FRL!C$1,MATCH(4,Picks!R:R,0)-1,0)=0,"",OFFSET(FRL!C$1,MATCH(4,Picks!R:R,0)-1,0)),"")</f>
        <v>133</v>
      </c>
      <c r="D8" s="15">
        <f ca="1">IFERROR(IF(OFFSET(FRL!D$1,MATCH(4,Picks!R:R,0)-1,0)=0,"",OFFSET(FRL!D$1,MATCH(4,Picks!R:R,0)-1,0)),"")</f>
        <v>151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93</v>
      </c>
      <c r="G8" s="6">
        <f ca="1">IF(F8="","",IFERROR(OFFSET(Picks!T$1,MATCH(4,Picks!R:R,0)-1,0),""))</f>
        <v>-1</v>
      </c>
      <c r="H8" t="str">
        <f ca="1">IFERROR(OFFSET(FRL!H$1,MATCH(4,Picks!R:R,0)-1,0),"")</f>
        <v>Spreadex: 150/1, 6pl, 1/5</v>
      </c>
    </row>
    <row r="9" spans="1:8" x14ac:dyDescent="0.35">
      <c r="A9" t="str">
        <f ca="1">CONCATENATE("FRL: ",IFERROR(OFFSET(Picks!M$1,MATCH(5,Picks!R:R,0)-1,0),""))</f>
        <v>FRL: Lucas Glover</v>
      </c>
      <c r="B9" s="14" t="str">
        <f ca="1">IFERROR(IF(OFFSET(FRL!B$1,MATCH(5,Picks!R:R,0)-1,0)=0,"",OFFSET(FRL!B$1,MATCH(5,Picks!R:R,0)-1,0)),"")</f>
        <v>0.70%</v>
      </c>
      <c r="C9" s="15">
        <f ca="1">IFERROR(IF(OFFSET(FRL!C$1,MATCH(5,Picks!R:R,0)-1,0)=0,"",OFFSET(FRL!C$1,MATCH(5,Picks!R:R,0)-1,0)),"")</f>
        <v>143</v>
      </c>
      <c r="D9" s="15">
        <f ca="1">IFERROR(IF(OFFSET(FRL!D$1,MATCH(5,Picks!R:R,0)-1,0)=0,"",OFFSET(FRL!D$1,MATCH(5,Picks!R:R,0)-1,0)),"")</f>
        <v>176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134</v>
      </c>
      <c r="G9" s="6">
        <f ca="1">IF(F9="","",IFERROR(OFFSET(Picks!T$1,MATCH(5,Picks!R:R,0)-1,0),""))</f>
        <v>-1</v>
      </c>
      <c r="H9" t="str">
        <f ca="1">IFERROR(OFFSET(FRL!H$1,MATCH(5,Picks!R:R,0)-1,0),"")</f>
        <v>Betfred: 175/1, 5pl, 1/4</v>
      </c>
    </row>
    <row r="10" spans="1:8" x14ac:dyDescent="0.35">
      <c r="A10" t="str">
        <f ca="1">CONCATENATE("FRL: ",IFERROR(OFFSET(Picks!M$1,MATCH(6,Picks!R:R,0)-1,0),""))</f>
        <v>FRL: Matt Kuchar</v>
      </c>
      <c r="B10" s="14" t="str">
        <f ca="1">IFERROR(IF(OFFSET(FRL!B$1,MATCH(6,Picks!R:R,0)-1,0)=0,"",OFFSET(FRL!B$1,MATCH(6,Picks!R:R,0)-1,0)),"")</f>
        <v>0.65%</v>
      </c>
      <c r="C10" s="15">
        <f ca="1">IFERROR(IF(OFFSET(FRL!C$1,MATCH(6,Picks!R:R,0)-1,0)=0,"",OFFSET(FRL!C$1,MATCH(6,Picks!R:R,0)-1,0)),"")</f>
        <v>154</v>
      </c>
      <c r="D10" s="15">
        <f ca="1">IFERROR(IF(OFFSET(FRL!D$1,MATCH(6,Picks!R:R,0)-1,0)=0,"",OFFSET(FRL!D$1,MATCH(6,Picks!R:R,0)-1,0)),"")</f>
        <v>176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11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175/1,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2026-03-30T10:26:09Z</dcterms:modified>
</cp:coreProperties>
</file>