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D599CCC8-C010-4484-AFFF-7EF221D70DE4}" xr6:coauthVersionLast="47" xr6:coauthVersionMax="47" xr10:uidLastSave="{00000000-0000-0000-0000-000000000000}"/>
  <bookViews>
    <workbookView xWindow="-110" yWindow="-110" windowWidth="32220" windowHeight="19500" tabRatio="960" activeTab="4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2" i="48"/>
  <c r="H121" i="48"/>
  <c r="H120" i="48"/>
  <c r="H119" i="48"/>
  <c r="H118" i="48"/>
  <c r="H114" i="48"/>
  <c r="H112" i="48"/>
  <c r="H106" i="48"/>
  <c r="H100" i="48"/>
  <c r="H99" i="48"/>
  <c r="H97" i="48"/>
  <c r="H94" i="48"/>
  <c r="H92" i="48"/>
  <c r="H91" i="48"/>
  <c r="H90" i="48"/>
  <c r="H89" i="48"/>
  <c r="H88" i="48"/>
  <c r="H87" i="48"/>
  <c r="H84" i="48"/>
  <c r="H83" i="48"/>
  <c r="H82" i="48"/>
  <c r="H78" i="48"/>
  <c r="H77" i="48"/>
  <c r="H76" i="48"/>
  <c r="H75" i="48"/>
  <c r="H74" i="48"/>
  <c r="H73" i="48"/>
  <c r="H71" i="48"/>
  <c r="H68" i="48"/>
  <c r="H67" i="48"/>
  <c r="H66" i="48"/>
  <c r="H65" i="48"/>
  <c r="H59" i="48"/>
  <c r="H58" i="48"/>
  <c r="H55" i="48"/>
  <c r="H53" i="48"/>
  <c r="H52" i="48"/>
  <c r="H49" i="48"/>
  <c r="H45" i="48"/>
  <c r="H43" i="48"/>
  <c r="H42" i="48"/>
  <c r="H41" i="48"/>
  <c r="H39" i="48"/>
  <c r="H35" i="48"/>
  <c r="H32" i="48"/>
  <c r="H29" i="48"/>
  <c r="H28" i="48"/>
  <c r="H24" i="48"/>
  <c r="H23" i="48"/>
  <c r="H18" i="48"/>
  <c r="H17" i="48"/>
  <c r="H15" i="48"/>
  <c r="H14" i="48"/>
  <c r="H12" i="48"/>
  <c r="H9" i="48"/>
  <c r="H5" i="48"/>
  <c r="H4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8" i="1"/>
  <c r="H146" i="1"/>
  <c r="H143" i="1"/>
  <c r="H141" i="1"/>
  <c r="H139" i="1"/>
  <c r="H136" i="1"/>
  <c r="H133" i="1"/>
  <c r="H132" i="1"/>
  <c r="H129" i="1"/>
  <c r="H128" i="1"/>
  <c r="H123" i="1"/>
  <c r="H122" i="1"/>
  <c r="H121" i="1"/>
  <c r="H119" i="1"/>
  <c r="H112" i="1"/>
  <c r="H107" i="1"/>
  <c r="H106" i="1"/>
  <c r="H104" i="1"/>
  <c r="H96" i="1"/>
  <c r="H94" i="1"/>
  <c r="H92" i="1"/>
  <c r="H91" i="1"/>
  <c r="H85" i="1"/>
  <c r="H82" i="1"/>
  <c r="H81" i="1"/>
  <c r="H79" i="1"/>
  <c r="H78" i="1"/>
  <c r="H76" i="1"/>
  <c r="H75" i="1"/>
  <c r="H73" i="1"/>
  <c r="H72" i="1"/>
  <c r="H70" i="1"/>
  <c r="H68" i="1"/>
  <c r="H65" i="1"/>
  <c r="H58" i="1"/>
  <c r="H55" i="1"/>
  <c r="H53" i="1"/>
  <c r="H50" i="1"/>
  <c r="H46" i="1"/>
  <c r="H43" i="1"/>
  <c r="H42" i="1"/>
  <c r="H39" i="1"/>
  <c r="H30" i="1"/>
  <c r="H29" i="1"/>
  <c r="H21" i="1"/>
  <c r="H19" i="1"/>
  <c r="H18" i="1"/>
  <c r="H15" i="1"/>
  <c r="H13" i="1"/>
  <c r="H11" i="1"/>
  <c r="H10" i="1"/>
  <c r="H4" i="1"/>
  <c r="H2" i="1"/>
  <c r="H44" i="48" l="1"/>
  <c r="H7" i="48"/>
  <c r="H48" i="48"/>
  <c r="H27" i="48"/>
  <c r="H85" i="48"/>
  <c r="H81" i="48"/>
  <c r="H8" i="48"/>
  <c r="H107" i="48"/>
  <c r="H10" i="48"/>
  <c r="H102" i="48"/>
  <c r="H11" i="48"/>
  <c r="H7" i="1" l="1"/>
  <c r="H102" i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V229" i="39" l="1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R4" i="39" s="1" a="1"/>
  <c r="R4" i="39" s="1"/>
  <c r="V4" i="39" s="1"/>
  <c r="Q40" i="39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R92" i="39" s="1" a="1"/>
  <c r="R92" i="39" s="1"/>
  <c r="V92" i="39" s="1"/>
  <c r="Q95" i="39"/>
  <c r="Q98" i="39"/>
  <c r="Q101" i="39"/>
  <c r="Q110" i="39"/>
  <c r="Q113" i="39"/>
  <c r="Q116" i="39"/>
  <c r="Q119" i="39"/>
  <c r="Q122" i="39"/>
  <c r="R122" i="39" s="1" a="1"/>
  <c r="R122" i="39" s="1"/>
  <c r="V122" i="39" s="1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F121" i="39" s="1" a="1"/>
  <c r="F121" i="39" s="1"/>
  <c r="J121" i="39" s="1"/>
  <c r="E124" i="39"/>
  <c r="E52" i="39"/>
  <c r="Q67" i="39"/>
  <c r="E71" i="39"/>
  <c r="E74" i="39"/>
  <c r="E80" i="39"/>
  <c r="E83" i="39"/>
  <c r="E86" i="39"/>
  <c r="E104" i="39"/>
  <c r="F104" i="39" s="1" a="1"/>
  <c r="F104" i="39" s="1"/>
  <c r="J104" i="39" s="1"/>
  <c r="E110" i="39"/>
  <c r="E116" i="39"/>
  <c r="E119" i="39"/>
  <c r="F119" i="39" s="1" a="1"/>
  <c r="F119" i="39" s="1"/>
  <c r="J119" i="39" s="1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R2" i="39" s="1" a="1"/>
  <c r="R2" i="39" s="1"/>
  <c r="Q29" i="39"/>
  <c r="R29" i="39" s="1" a="1"/>
  <c r="R29" i="39" s="1"/>
  <c r="V29" i="39" s="1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R88" i="39" s="1" a="1"/>
  <c r="R88" i="39" s="1"/>
  <c r="V88" i="39" s="1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R55" i="39" s="1" a="1"/>
  <c r="R55" i="39" s="1"/>
  <c r="V55" i="39" s="1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F92" i="39" s="1" a="1"/>
  <c r="F92" i="39" s="1"/>
  <c r="J92" i="39" s="1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F85" i="39" s="1" a="1"/>
  <c r="F85" i="39" s="1"/>
  <c r="J85" i="39" s="1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R111" i="39" l="1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V2" i="39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U88" i="39" s="1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U92" i="39" s="1"/>
  <c r="S102" i="39"/>
  <c r="S125" i="39"/>
  <c r="U125" i="39" s="1"/>
  <c r="S111" i="39"/>
  <c r="S122" i="39"/>
  <c r="U122" i="39" s="1"/>
  <c r="S76" i="39"/>
  <c r="S107" i="39"/>
  <c r="S118" i="39"/>
  <c r="G100" i="48"/>
  <c r="S90" i="39"/>
  <c r="G99" i="48"/>
  <c r="S110" i="39"/>
  <c r="S83" i="39"/>
  <c r="S106" i="39"/>
  <c r="S127" i="39"/>
  <c r="S78" i="39"/>
  <c r="G77" i="48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72" i="1"/>
  <c r="G109" i="39"/>
  <c r="G133" i="39"/>
  <c r="G101" i="39"/>
  <c r="G90" i="39"/>
  <c r="G79" i="39"/>
  <c r="G68" i="39"/>
  <c r="G57" i="39"/>
  <c r="G102" i="1"/>
  <c r="G91" i="39"/>
  <c r="H91" i="39" s="1"/>
  <c r="G80" i="39"/>
  <c r="G58" i="39"/>
  <c r="G110" i="39"/>
  <c r="G92" i="1"/>
  <c r="G81" i="39"/>
  <c r="G104" i="1"/>
  <c r="G82" i="39"/>
  <c r="G116" i="39"/>
  <c r="G105" i="39"/>
  <c r="G125" i="39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U2" i="39" s="1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S7" i="39"/>
  <c r="S67" i="39"/>
  <c r="S9" i="39"/>
  <c r="S151" i="39"/>
  <c r="U151" i="39" s="1"/>
  <c r="R73" i="39" a="1"/>
  <c r="R73" i="39" s="1"/>
  <c r="R44" i="39" a="1"/>
  <c r="R44" i="39" s="1"/>
  <c r="S12" i="39"/>
  <c r="G88" i="48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92" i="48"/>
  <c r="G140" i="48"/>
  <c r="S89" i="39"/>
  <c r="G48" i="48"/>
  <c r="G106" i="48"/>
  <c r="G122" i="48"/>
  <c r="S77" i="39"/>
  <c r="S113" i="39"/>
  <c r="G4" i="48"/>
  <c r="G83" i="48"/>
  <c r="S99" i="39"/>
  <c r="G125" i="48"/>
  <c r="S100" i="39"/>
  <c r="U100" i="39" s="1"/>
  <c r="G102" i="48"/>
  <c r="G55" i="48"/>
  <c r="S81" i="39"/>
  <c r="G141" i="48"/>
  <c r="S123" i="39"/>
  <c r="S49" i="39"/>
  <c r="G146" i="48"/>
  <c r="G2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29" i="48"/>
  <c r="G147" i="48"/>
  <c r="G143" i="48"/>
  <c r="S3" i="39"/>
  <c r="G130" i="39"/>
  <c r="S155" i="39"/>
  <c r="S6" i="39"/>
  <c r="S26" i="39"/>
  <c r="S15" i="39"/>
  <c r="S150" i="39"/>
  <c r="S22" i="39"/>
  <c r="S103" i="39"/>
  <c r="G11" i="48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H121" i="39" s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119" i="1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I85" i="39" s="1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6" i="1"/>
  <c r="G49" i="39"/>
  <c r="G85" i="1"/>
  <c r="G59" i="39"/>
  <c r="G53" i="1"/>
  <c r="G84" i="39"/>
  <c r="G119" i="39"/>
  <c r="I119" i="39" s="1"/>
  <c r="G107" i="1"/>
  <c r="A3" i="36" a="1"/>
  <c r="A3" i="36" s="1"/>
  <c r="G98" i="39"/>
  <c r="G14" i="39"/>
  <c r="G40" i="39"/>
  <c r="G42" i="39"/>
  <c r="H161" i="39"/>
  <c r="G121" i="1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31" i="39" l="1"/>
  <c r="H125" i="39"/>
  <c r="H124" i="39"/>
  <c r="H118" i="39"/>
  <c r="H77" i="39"/>
  <c r="T70" i="39"/>
  <c r="T24" i="39"/>
  <c r="U24" i="39"/>
  <c r="T119" i="39"/>
  <c r="U119" i="39"/>
  <c r="T46" i="39"/>
  <c r="T82" i="39"/>
  <c r="U82" i="39"/>
  <c r="T150" i="39"/>
  <c r="U150" i="39"/>
  <c r="T113" i="39"/>
  <c r="T23" i="39"/>
  <c r="U23" i="39"/>
  <c r="T109" i="39"/>
  <c r="T105" i="39"/>
  <c r="T77" i="39"/>
  <c r="U77" i="39"/>
  <c r="T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T39" i="39"/>
  <c r="U39" i="39"/>
  <c r="T71" i="39"/>
  <c r="U71" i="39"/>
  <c r="T72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U45" i="39"/>
  <c r="T42" i="39"/>
  <c r="U42" i="39"/>
  <c r="T83" i="39"/>
  <c r="U83" i="39"/>
  <c r="T124" i="39"/>
  <c r="U124" i="39"/>
  <c r="T129" i="39"/>
  <c r="U129" i="39"/>
  <c r="T131" i="39"/>
  <c r="U131" i="39"/>
  <c r="T84" i="39"/>
  <c r="U84" i="39"/>
  <c r="T123" i="39"/>
  <c r="T86" i="39"/>
  <c r="T12" i="39"/>
  <c r="U12" i="39"/>
  <c r="T48" i="39"/>
  <c r="U48" i="39"/>
  <c r="T110" i="39"/>
  <c r="U110" i="39"/>
  <c r="T30" i="39"/>
  <c r="T155" i="39"/>
  <c r="U155" i="39"/>
  <c r="T68" i="39"/>
  <c r="U68" i="39"/>
  <c r="T51" i="39"/>
  <c r="T95" i="39"/>
  <c r="T31" i="39"/>
  <c r="T57" i="39"/>
  <c r="T53" i="39"/>
  <c r="U53" i="39"/>
  <c r="T73" i="39"/>
  <c r="U73" i="39"/>
  <c r="T22" i="39"/>
  <c r="U22" i="39"/>
  <c r="T126" i="39"/>
  <c r="U126" i="39"/>
  <c r="T43" i="39"/>
  <c r="U43" i="39"/>
  <c r="T106" i="39"/>
  <c r="U106" i="39"/>
  <c r="T56" i="39"/>
  <c r="T81" i="39"/>
  <c r="U81" i="39"/>
  <c r="T4" i="39"/>
  <c r="U4" i="39"/>
  <c r="T34" i="39"/>
  <c r="U34" i="39"/>
  <c r="T93" i="39"/>
  <c r="U93" i="39"/>
  <c r="T90" i="39"/>
  <c r="U90" i="39"/>
  <c r="T19" i="39"/>
  <c r="U19" i="39"/>
  <c r="T28" i="39"/>
  <c r="U28" i="39"/>
  <c r="T79" i="39"/>
  <c r="T128" i="39"/>
  <c r="U128" i="39"/>
  <c r="T10" i="39"/>
  <c r="U10" i="39"/>
  <c r="T114" i="39"/>
  <c r="U114" i="39"/>
  <c r="T36" i="39"/>
  <c r="T63" i="39"/>
  <c r="U63" i="39"/>
  <c r="T55" i="39"/>
  <c r="U55" i="39"/>
  <c r="T9" i="39"/>
  <c r="U9" i="39"/>
  <c r="T20" i="39"/>
  <c r="U20" i="39"/>
  <c r="T118" i="39"/>
  <c r="U118" i="39"/>
  <c r="T115" i="39"/>
  <c r="U115" i="39"/>
  <c r="T99" i="39"/>
  <c r="U99" i="39"/>
  <c r="T101" i="39"/>
  <c r="T145" i="39"/>
  <c r="U145" i="39"/>
  <c r="T41" i="39"/>
  <c r="U41" i="39"/>
  <c r="T17" i="39"/>
  <c r="U17" i="39"/>
  <c r="T6" i="39"/>
  <c r="U6" i="39"/>
  <c r="T66" i="39"/>
  <c r="U66" i="39"/>
  <c r="T29" i="39"/>
  <c r="U29" i="39"/>
  <c r="T127" i="39"/>
  <c r="U127" i="39"/>
  <c r="T91" i="39"/>
  <c r="U91" i="39"/>
  <c r="T67" i="39"/>
  <c r="U67" i="39"/>
  <c r="T60" i="39"/>
  <c r="T27" i="39"/>
  <c r="U27" i="39"/>
  <c r="T107" i="39"/>
  <c r="U107" i="39"/>
  <c r="T11" i="39"/>
  <c r="U11" i="39"/>
  <c r="T80" i="39"/>
  <c r="T138" i="39"/>
  <c r="U138" i="39"/>
  <c r="T7" i="39"/>
  <c r="U7" i="39"/>
  <c r="T35" i="39"/>
  <c r="U35" i="39"/>
  <c r="T37" i="39"/>
  <c r="T5" i="39"/>
  <c r="U5" i="39"/>
  <c r="T76" i="39"/>
  <c r="U76" i="39"/>
  <c r="T120" i="39"/>
  <c r="U120" i="39"/>
  <c r="T142" i="39"/>
  <c r="U142" i="39"/>
  <c r="T98" i="39"/>
  <c r="T89" i="39"/>
  <c r="U89" i="39"/>
  <c r="T85" i="39"/>
  <c r="U85" i="39"/>
  <c r="T52" i="39"/>
  <c r="U52" i="39"/>
  <c r="T44" i="39"/>
  <c r="U44" i="39"/>
  <c r="T116" i="39"/>
  <c r="U116" i="39"/>
  <c r="T32" i="39"/>
  <c r="U32" i="39"/>
  <c r="T18" i="39"/>
  <c r="U18" i="39"/>
  <c r="T97" i="39"/>
  <c r="U97" i="39"/>
  <c r="T38" i="39"/>
  <c r="T157" i="39"/>
  <c r="T151" i="39"/>
  <c r="T122" i="39"/>
  <c r="T64" i="39"/>
  <c r="T125" i="39"/>
  <c r="T40" i="39"/>
  <c r="T65" i="39"/>
  <c r="T92" i="39"/>
  <c r="T121" i="39"/>
  <c r="T87" i="39"/>
  <c r="T100" i="39"/>
  <c r="T88" i="39"/>
  <c r="T14" i="39"/>
  <c r="T132" i="39"/>
  <c r="T75" i="39"/>
  <c r="T135" i="39"/>
  <c r="T2" i="39"/>
  <c r="H86" i="39"/>
  <c r="H59" i="39"/>
  <c r="H14" i="39"/>
  <c r="F8" i="40"/>
  <c r="B9" i="40"/>
  <c r="B8" i="40"/>
  <c r="H63" i="39"/>
  <c r="B10" i="40"/>
  <c r="C10" i="40"/>
  <c r="E10" i="40"/>
  <c r="D8" i="40"/>
  <c r="A10" i="40"/>
  <c r="A9" i="40"/>
  <c r="A8" i="40"/>
  <c r="F9" i="40"/>
  <c r="C9" i="40"/>
  <c r="F10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56" i="39"/>
  <c r="H90" i="39"/>
  <c r="H73" i="39"/>
  <c r="I91" i="39"/>
  <c r="H82" i="39"/>
  <c r="H98" i="39"/>
  <c r="H29" i="39"/>
  <c r="H8" i="39"/>
  <c r="I46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I121" i="39"/>
  <c r="H148" i="39"/>
  <c r="H146" i="39"/>
  <c r="H154" i="39"/>
  <c r="H95" i="39"/>
  <c r="D2" i="40"/>
  <c r="H107" i="39"/>
  <c r="H60" i="39"/>
  <c r="H85" i="39"/>
  <c r="I143" i="39"/>
  <c r="H75" i="39"/>
  <c r="H156" i="39"/>
  <c r="H72" i="39"/>
  <c r="I72" i="39"/>
  <c r="I136" i="39"/>
  <c r="H136" i="39"/>
  <c r="H27" i="39"/>
  <c r="H104" i="39"/>
  <c r="I104" i="39"/>
  <c r="H114" i="39"/>
  <c r="H67" i="39"/>
  <c r="H43" i="39"/>
  <c r="H147" i="39"/>
  <c r="H93" i="39"/>
  <c r="H151" i="39"/>
  <c r="I151" i="39"/>
  <c r="H139" i="39"/>
  <c r="H103" i="39"/>
  <c r="H7" i="39"/>
  <c r="H50" i="39"/>
  <c r="I92" i="39"/>
  <c r="H92" i="39"/>
  <c r="H99" i="39"/>
  <c r="H51" i="39"/>
  <c r="H39" i="39"/>
  <c r="H127" i="39"/>
  <c r="H100" i="39"/>
  <c r="H144" i="39"/>
  <c r="I106" i="39"/>
  <c r="H106" i="39"/>
  <c r="H88" i="39"/>
  <c r="H22" i="39"/>
  <c r="H53" i="39"/>
  <c r="I53" i="39"/>
  <c r="H126" i="39"/>
  <c r="H65" i="39"/>
  <c r="H134" i="39"/>
  <c r="H94" i="39"/>
  <c r="H34" i="39"/>
  <c r="H74" i="39"/>
  <c r="H137" i="39"/>
  <c r="H66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G17" i="48" l="1"/>
  <c r="V112" i="39" l="1"/>
  <c r="G112" i="48"/>
  <c r="V149" i="39"/>
  <c r="G149" i="48"/>
  <c r="V90" i="39"/>
  <c r="G90" i="48"/>
  <c r="V71" i="39"/>
  <c r="G71" i="48"/>
  <c r="V68" i="39"/>
  <c r="G68" i="48"/>
  <c r="V32" i="39"/>
  <c r="G32" i="48"/>
  <c r="V126" i="39"/>
  <c r="G126" i="48"/>
  <c r="V152" i="39"/>
  <c r="G152" i="48"/>
  <c r="V53" i="39"/>
  <c r="G53" i="48"/>
  <c r="V17" i="39"/>
  <c r="J153" i="39" l="1"/>
  <c r="G153" i="1"/>
  <c r="I153" i="39" l="1"/>
  <c r="H149" i="39" l="1"/>
  <c r="J141" i="39" l="1"/>
  <c r="G141" i="1"/>
  <c r="J150" i="39" l="1"/>
  <c r="G150" i="1"/>
  <c r="I141" i="39"/>
  <c r="H10" i="39" l="1"/>
  <c r="H13" i="39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G11" i="1"/>
  <c r="J11" i="39"/>
  <c r="H48" i="39" l="1"/>
  <c r="I11" i="39"/>
  <c r="H11" i="39"/>
  <c r="G24" i="48" l="1"/>
  <c r="V24" i="39"/>
  <c r="G23" i="48"/>
  <c r="V23" i="39"/>
  <c r="J29" i="39" l="1"/>
  <c r="G29" i="1"/>
  <c r="I29" i="39" l="1"/>
  <c r="H30" i="39"/>
  <c r="H21" i="39"/>
  <c r="G42" i="48" l="1"/>
  <c r="V42" i="39"/>
  <c r="V119" i="39"/>
  <c r="G119" i="48"/>
  <c r="G107" i="48"/>
  <c r="V145" i="39"/>
  <c r="G145" i="48"/>
  <c r="G39" i="48"/>
  <c r="V39" i="39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V124" i="39"/>
  <c r="G124" i="48"/>
  <c r="V43" i="39"/>
  <c r="G43" i="48"/>
  <c r="G41" i="48"/>
  <c r="V41" i="39"/>
  <c r="G45" i="48"/>
  <c r="V45" i="39"/>
  <c r="J55" i="39" l="1"/>
  <c r="I55" i="39" s="1"/>
  <c r="G55" i="1"/>
  <c r="G58" i="1"/>
  <c r="J58" i="39"/>
  <c r="J68" i="39"/>
  <c r="I68" i="39" s="1"/>
  <c r="G68" i="1"/>
  <c r="J139" i="39"/>
  <c r="G139" i="1"/>
  <c r="G129" i="1"/>
  <c r="J129" i="39"/>
  <c r="J42" i="39"/>
  <c r="I42" i="39" s="1"/>
  <c r="G42" i="1"/>
  <c r="J79" i="39"/>
  <c r="I79" i="39" s="1"/>
  <c r="G79" i="1"/>
  <c r="J82" i="39"/>
  <c r="I82" i="39" s="1"/>
  <c r="G82" i="1"/>
  <c r="J39" i="39"/>
  <c r="I39" i="39" s="1"/>
  <c r="G39" i="1"/>
  <c r="J122" i="39"/>
  <c r="G122" i="1"/>
  <c r="I129" i="39" l="1"/>
  <c r="H129" i="39"/>
  <c r="I58" i="39"/>
  <c r="H58" i="39"/>
  <c r="I139" i="39"/>
  <c r="I122" i="39"/>
  <c r="H45" i="39"/>
  <c r="G78" i="48" l="1"/>
  <c r="G9" i="48"/>
  <c r="V128" i="39" l="1"/>
  <c r="G128" i="48"/>
  <c r="V52" i="39"/>
  <c r="G52" i="48"/>
  <c r="V35" i="39"/>
  <c r="G35" i="48"/>
  <c r="V129" i="39"/>
  <c r="G129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V5" i="39"/>
  <c r="G5" i="48"/>
  <c r="G10" i="48"/>
  <c r="V89" i="39"/>
  <c r="G89" i="48"/>
  <c r="V66" i="39"/>
  <c r="G66" i="48"/>
  <c r="V9" i="39"/>
  <c r="V78" i="39"/>
  <c r="G78" i="1" l="1"/>
  <c r="J123" i="39" l="1"/>
  <c r="G123" i="1"/>
  <c r="J65" i="39"/>
  <c r="I65" i="39" s="1"/>
  <c r="G65" i="1"/>
  <c r="J10" i="39"/>
  <c r="G10" i="1"/>
  <c r="J133" i="39"/>
  <c r="I133" i="39" s="1"/>
  <c r="G133" i="1"/>
  <c r="J13" i="39"/>
  <c r="I13" i="39" s="1"/>
  <c r="G13" i="1"/>
  <c r="J50" i="39"/>
  <c r="I50" i="39" s="1"/>
  <c r="G50" i="1"/>
  <c r="J112" i="39"/>
  <c r="G112" i="1"/>
  <c r="J78" i="39"/>
  <c r="G132" i="1"/>
  <c r="J132" i="39"/>
  <c r="I132" i="39" s="1"/>
  <c r="I78" i="39" l="1"/>
  <c r="H78" i="39"/>
  <c r="H37" i="39"/>
  <c r="I10" i="39"/>
  <c r="I112" i="39"/>
  <c r="H9" i="39"/>
  <c r="I123" i="39"/>
  <c r="G4" i="1" l="1"/>
  <c r="J73" i="39" l="1"/>
  <c r="G73" i="1"/>
  <c r="J4" i="39"/>
  <c r="H4" i="39" s="1"/>
  <c r="G15" i="1"/>
  <c r="J21" i="39" l="1"/>
  <c r="G21" i="1"/>
  <c r="J30" i="39"/>
  <c r="G30" i="1"/>
  <c r="I73" i="39"/>
  <c r="J15" i="39"/>
  <c r="H15" i="39" s="1"/>
  <c r="I4" i="39"/>
  <c r="I30" i="39" l="1"/>
  <c r="I21" i="39"/>
  <c r="I15" i="39"/>
  <c r="G84" i="48" l="1"/>
  <c r="V133" i="39" l="1"/>
  <c r="G133" i="48"/>
  <c r="V12" i="39"/>
  <c r="G12" i="48"/>
  <c r="V58" i="39"/>
  <c r="G58" i="48"/>
  <c r="V67" i="39"/>
  <c r="G67" i="48"/>
  <c r="V76" i="39"/>
  <c r="G76" i="48"/>
  <c r="V82" i="39"/>
  <c r="G82" i="48"/>
  <c r="G85" i="48"/>
  <c r="V91" i="39"/>
  <c r="G91" i="48"/>
  <c r="V94" i="39"/>
  <c r="G94" i="48"/>
  <c r="V28" i="39"/>
  <c r="G28" i="48"/>
  <c r="V118" i="39"/>
  <c r="G118" i="48"/>
  <c r="V131" i="39"/>
  <c r="G131" i="48"/>
  <c r="G73" i="48"/>
  <c r="V73" i="39"/>
  <c r="V84" i="39"/>
  <c r="J128" i="39" l="1"/>
  <c r="I128" i="39" s="1"/>
  <c r="G128" i="1"/>
  <c r="J76" i="39"/>
  <c r="G76" i="1"/>
  <c r="J94" i="39"/>
  <c r="G94" i="1"/>
  <c r="J81" i="39"/>
  <c r="I81" i="39" s="1"/>
  <c r="G81" i="1"/>
  <c r="I94" i="39" l="1"/>
  <c r="I76" i="39"/>
  <c r="H6" i="39"/>
  <c r="V7" i="39" l="1"/>
  <c r="V48" i="39"/>
  <c r="V27" i="39"/>
  <c r="V85" i="39"/>
  <c r="V8" i="39"/>
  <c r="V107" i="39"/>
  <c r="V10" i="39"/>
  <c r="V11" i="39" l="1"/>
  <c r="V102" i="39"/>
  <c r="G81" i="48"/>
  <c r="V81" i="39"/>
  <c r="G44" i="48"/>
  <c r="V44" i="39"/>
  <c r="J7" i="39" l="1"/>
  <c r="I7" i="39" l="1"/>
  <c r="J102" i="39"/>
  <c r="I102" i="39" l="1"/>
  <c r="H102" i="39"/>
  <c r="H109" i="39"/>
  <c r="H110" i="48" l="1"/>
  <c r="H115" i="48"/>
  <c r="H20" i="48"/>
  <c r="H22" i="48"/>
  <c r="H6" i="48"/>
  <c r="H63" i="48"/>
  <c r="H34" i="48"/>
  <c r="G6" i="48" l="1"/>
  <c r="V6" i="39"/>
  <c r="G110" i="48"/>
  <c r="V110" i="39"/>
  <c r="V115" i="39"/>
  <c r="G115" i="48"/>
  <c r="G34" i="48"/>
  <c r="V34" i="39"/>
  <c r="G63" i="48"/>
  <c r="V63" i="39"/>
  <c r="G22" i="48"/>
  <c r="V22" i="39"/>
  <c r="V20" i="39"/>
  <c r="G20" i="48"/>
  <c r="H115" i="1" l="1"/>
  <c r="H6" i="1"/>
  <c r="H63" i="1"/>
  <c r="J63" i="39" l="1"/>
  <c r="G63" i="1"/>
  <c r="G115" i="1"/>
  <c r="J115" i="39"/>
  <c r="G6" i="1"/>
  <c r="J6" i="39"/>
  <c r="I6" i="39" l="1"/>
  <c r="H115" i="39"/>
  <c r="I115" i="39"/>
  <c r="I63" i="39"/>
  <c r="H110" i="39"/>
  <c r="H142" i="1" l="1"/>
  <c r="H80" i="1"/>
  <c r="H67" i="1"/>
  <c r="H31" i="1"/>
  <c r="H14" i="1"/>
  <c r="H60" i="1"/>
  <c r="H144" i="1"/>
  <c r="H9" i="1"/>
  <c r="J67" i="39" l="1"/>
  <c r="I67" i="39" s="1"/>
  <c r="G67" i="1"/>
  <c r="J144" i="39"/>
  <c r="G144" i="1"/>
  <c r="G60" i="1"/>
  <c r="J60" i="39"/>
  <c r="I60" i="39" s="1"/>
  <c r="J14" i="39"/>
  <c r="I14" i="39" s="1"/>
  <c r="G14" i="1"/>
  <c r="J9" i="39"/>
  <c r="G9" i="1"/>
  <c r="J80" i="39"/>
  <c r="G80" i="1"/>
  <c r="J31" i="39"/>
  <c r="I31" i="39" s="1"/>
  <c r="G31" i="1"/>
  <c r="G142" i="1"/>
  <c r="J142" i="39"/>
  <c r="I142" i="39" l="1"/>
  <c r="H142" i="39"/>
  <c r="I144" i="39"/>
  <c r="H135" i="39"/>
  <c r="I9" i="39"/>
  <c r="I80" i="39"/>
  <c r="H87" i="39"/>
  <c r="H120" i="1" l="1"/>
  <c r="H101" i="1"/>
  <c r="G101" i="1" s="1"/>
  <c r="H116" i="1"/>
  <c r="H114" i="1"/>
  <c r="H86" i="1"/>
  <c r="J114" i="39" l="1"/>
  <c r="G114" i="1"/>
  <c r="J116" i="39"/>
  <c r="G116" i="1"/>
  <c r="J86" i="39"/>
  <c r="G86" i="1"/>
  <c r="J120" i="39"/>
  <c r="I120" i="39" s="1"/>
  <c r="G120" i="1"/>
  <c r="J101" i="39"/>
  <c r="I116" i="39" l="1"/>
  <c r="I86" i="39"/>
  <c r="H101" i="39"/>
  <c r="I101" i="39"/>
  <c r="I114" i="39"/>
  <c r="H64" i="39"/>
  <c r="H116" i="48"/>
  <c r="G116" i="48" s="1"/>
  <c r="H19" i="48"/>
  <c r="G19" i="48" s="1"/>
  <c r="H93" i="48"/>
  <c r="G93" i="48" s="1"/>
  <c r="V116" i="39" l="1"/>
  <c r="V93" i="39"/>
  <c r="V19" i="39"/>
  <c r="H156" i="1" l="1"/>
  <c r="H83" i="1"/>
  <c r="H52" i="1"/>
  <c r="H135" i="1"/>
  <c r="H125" i="1"/>
  <c r="H48" i="1"/>
  <c r="H149" i="1"/>
  <c r="H77" i="1"/>
  <c r="H98" i="1"/>
  <c r="H137" i="1"/>
  <c r="H25" i="1"/>
  <c r="G25" i="1" s="1"/>
  <c r="H89" i="1"/>
  <c r="H105" i="1"/>
  <c r="H99" i="1"/>
  <c r="H90" i="1"/>
  <c r="H87" i="1"/>
  <c r="H37" i="1"/>
  <c r="H118" i="1"/>
  <c r="H49" i="1"/>
  <c r="H130" i="1"/>
  <c r="H117" i="1"/>
  <c r="H8" i="1"/>
  <c r="H93" i="1"/>
  <c r="H23" i="1"/>
  <c r="H145" i="1"/>
  <c r="J99" i="39" l="1"/>
  <c r="G99" i="1"/>
  <c r="J89" i="39"/>
  <c r="I89" i="39" s="1"/>
  <c r="G89" i="1"/>
  <c r="J137" i="39"/>
  <c r="I137" i="39" s="1"/>
  <c r="G137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05" i="39"/>
  <c r="I105" i="39" s="1"/>
  <c r="G105" i="1"/>
  <c r="J145" i="39"/>
  <c r="I145" i="39" s="1"/>
  <c r="G145" i="1"/>
  <c r="J149" i="39"/>
  <c r="I149" i="39" s="1"/>
  <c r="G149" i="1"/>
  <c r="J49" i="39"/>
  <c r="I49" i="39" s="1"/>
  <c r="G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0" i="39"/>
  <c r="G90" i="1"/>
  <c r="J98" i="39"/>
  <c r="G98" i="1"/>
  <c r="J8" i="39"/>
  <c r="I8" i="39" s="1"/>
  <c r="G8" i="1"/>
  <c r="J125" i="39"/>
  <c r="I125" i="39" s="1"/>
  <c r="G125" i="1"/>
  <c r="J87" i="39"/>
  <c r="I87" i="39" s="1"/>
  <c r="G87" i="1"/>
  <c r="J25" i="39"/>
  <c r="I98" i="39" l="1"/>
  <c r="I90" i="39"/>
  <c r="I93" i="39"/>
  <c r="H40" i="39"/>
  <c r="H36" i="39"/>
  <c r="I156" i="39"/>
  <c r="I25" i="39"/>
  <c r="H25" i="39"/>
  <c r="I135" i="39"/>
  <c r="I117" i="39"/>
  <c r="I99" i="39"/>
  <c r="H36" i="1" l="1"/>
  <c r="H134" i="1"/>
  <c r="H100" i="1"/>
  <c r="H127" i="1"/>
  <c r="H138" i="1"/>
  <c r="H45" i="1"/>
  <c r="H41" i="1"/>
  <c r="G41" i="1" s="1"/>
  <c r="H97" i="1"/>
  <c r="H147" i="1"/>
  <c r="H34" i="1"/>
  <c r="H131" i="1"/>
  <c r="H22" i="1"/>
  <c r="H32" i="1"/>
  <c r="H3" i="1"/>
  <c r="J3" i="39" s="1"/>
  <c r="H20" i="1"/>
  <c r="H124" i="1"/>
  <c r="H126" i="1"/>
  <c r="H140" i="1"/>
  <c r="H110" i="1"/>
  <c r="J97" i="39" l="1"/>
  <c r="G97" i="1"/>
  <c r="J22" i="39"/>
  <c r="I22" i="39" s="1"/>
  <c r="G22" i="1"/>
  <c r="J126" i="39"/>
  <c r="I126" i="39" s="1"/>
  <c r="G126" i="1"/>
  <c r="J124" i="39"/>
  <c r="G124" i="1"/>
  <c r="J147" i="39"/>
  <c r="I147" i="39" s="1"/>
  <c r="G147" i="1"/>
  <c r="J45" i="39"/>
  <c r="I45" i="39" s="1"/>
  <c r="G45" i="1"/>
  <c r="J138" i="39"/>
  <c r="G138" i="1"/>
  <c r="J127" i="39"/>
  <c r="I127" i="39" s="1"/>
  <c r="G127" i="1"/>
  <c r="J100" i="39"/>
  <c r="I100" i="39" s="1"/>
  <c r="G100" i="1"/>
  <c r="J131" i="39"/>
  <c r="G131" i="1"/>
  <c r="J110" i="39"/>
  <c r="G110" i="1"/>
  <c r="J134" i="39"/>
  <c r="G134" i="1"/>
  <c r="J20" i="39"/>
  <c r="I20" i="39" s="1"/>
  <c r="G20" i="1"/>
  <c r="J34" i="39"/>
  <c r="I34" i="39" s="1"/>
  <c r="G34" i="1"/>
  <c r="J140" i="39"/>
  <c r="I140" i="39" s="1"/>
  <c r="G140" i="1"/>
  <c r="G32" i="1"/>
  <c r="J32" i="39"/>
  <c r="G36" i="1"/>
  <c r="J36" i="39"/>
  <c r="I36" i="39" s="1"/>
  <c r="J41" i="39"/>
  <c r="I138" i="39" l="1"/>
  <c r="H32" i="39"/>
  <c r="I32" i="39"/>
  <c r="I134" i="39"/>
  <c r="I124" i="39"/>
  <c r="H44" i="39"/>
  <c r="I110" i="39"/>
  <c r="H41" i="39"/>
  <c r="I41" i="39"/>
  <c r="I131" i="39"/>
  <c r="I97" i="39"/>
  <c r="H21" i="48" l="1"/>
  <c r="G21" i="48" s="1"/>
  <c r="H13" i="48"/>
  <c r="G13" i="48" s="1"/>
  <c r="H38" i="48"/>
  <c r="H96" i="48"/>
  <c r="G96" i="48" s="1"/>
  <c r="H37" i="48"/>
  <c r="H31" i="48"/>
  <c r="H46" i="48"/>
  <c r="H117" i="48"/>
  <c r="G117" i="48" s="1"/>
  <c r="H51" i="48"/>
  <c r="H109" i="48"/>
  <c r="H95" i="48"/>
  <c r="H60" i="48"/>
  <c r="H104" i="48"/>
  <c r="G104" i="48" s="1"/>
  <c r="H40" i="48"/>
  <c r="H47" i="48"/>
  <c r="H108" i="48"/>
  <c r="G108" i="48" s="1"/>
  <c r="H33" i="48"/>
  <c r="V47" i="39" l="1"/>
  <c r="G47" i="48"/>
  <c r="V95" i="39"/>
  <c r="U95" i="39" s="1"/>
  <c r="G95" i="48"/>
  <c r="V46" i="39"/>
  <c r="G46" i="48"/>
  <c r="V33" i="39"/>
  <c r="U33" i="39" s="1"/>
  <c r="G33" i="48"/>
  <c r="V40" i="39"/>
  <c r="U40" i="39" s="1"/>
  <c r="G40" i="48"/>
  <c r="V51" i="39"/>
  <c r="G51" i="48"/>
  <c r="V31" i="39"/>
  <c r="U31" i="39" s="1"/>
  <c r="G31" i="48"/>
  <c r="V109" i="39"/>
  <c r="U109" i="39" s="1"/>
  <c r="G109" i="48"/>
  <c r="V37" i="39"/>
  <c r="U37" i="39" s="1"/>
  <c r="G37" i="48"/>
  <c r="V60" i="39"/>
  <c r="G60" i="48"/>
  <c r="V38" i="39"/>
  <c r="U38" i="39" s="1"/>
  <c r="G38" i="48"/>
  <c r="V13" i="39"/>
  <c r="V108" i="39"/>
  <c r="V117" i="39"/>
  <c r="V96" i="39"/>
  <c r="V21" i="39"/>
  <c r="V104" i="39"/>
  <c r="U46" i="39" l="1"/>
  <c r="T104" i="39"/>
  <c r="U104" i="39"/>
  <c r="U21" i="39"/>
  <c r="T21" i="39"/>
  <c r="T117" i="39"/>
  <c r="U117" i="39"/>
  <c r="T108" i="39"/>
  <c r="U108" i="39"/>
  <c r="T96" i="39"/>
  <c r="U96" i="39"/>
  <c r="U51" i="39"/>
  <c r="T13" i="39"/>
  <c r="U13" i="39"/>
  <c r="U47" i="39"/>
  <c r="U60" i="39"/>
  <c r="H24" i="1"/>
  <c r="H17" i="1"/>
  <c r="H40" i="1"/>
  <c r="H56" i="1"/>
  <c r="H109" i="1"/>
  <c r="H95" i="1"/>
  <c r="H28" i="1"/>
  <c r="G28" i="1" s="1"/>
  <c r="H47" i="1"/>
  <c r="G47" i="1" s="1"/>
  <c r="H27" i="1"/>
  <c r="H33" i="1"/>
  <c r="H103" i="1"/>
  <c r="H51" i="1"/>
  <c r="H74" i="1"/>
  <c r="H16" i="1"/>
  <c r="G16" i="1" s="1"/>
  <c r="H5" i="1"/>
  <c r="H113" i="1"/>
  <c r="H38" i="1"/>
  <c r="H59" i="1"/>
  <c r="J17" i="39" l="1"/>
  <c r="I17" i="39" s="1"/>
  <c r="G17" i="1"/>
  <c r="J24" i="39"/>
  <c r="I24" i="39" s="1"/>
  <c r="G24" i="1"/>
  <c r="J40" i="39"/>
  <c r="I40" i="39" s="1"/>
  <c r="G40" i="1"/>
  <c r="J38" i="39"/>
  <c r="I38" i="39" s="1"/>
  <c r="G38" i="1"/>
  <c r="J103" i="39"/>
  <c r="I103" i="39" s="1"/>
  <c r="G103" i="1"/>
  <c r="J95" i="39"/>
  <c r="G95" i="1"/>
  <c r="J5" i="39"/>
  <c r="I5" i="39" s="1"/>
  <c r="G5" i="1"/>
  <c r="J27" i="39"/>
  <c r="G27" i="1"/>
  <c r="J109" i="39"/>
  <c r="G109" i="1"/>
  <c r="J113" i="39"/>
  <c r="G113" i="1"/>
  <c r="J74" i="39"/>
  <c r="I74" i="39" s="1"/>
  <c r="G74" i="1"/>
  <c r="J33" i="39"/>
  <c r="G33" i="1"/>
  <c r="J56" i="39"/>
  <c r="I56" i="39" s="1"/>
  <c r="G56" i="1"/>
  <c r="J59" i="39"/>
  <c r="G59" i="1"/>
  <c r="J51" i="39"/>
  <c r="G51" i="1"/>
  <c r="J16" i="39"/>
  <c r="J28" i="39"/>
  <c r="J47" i="39"/>
  <c r="H47" i="39" l="1"/>
  <c r="I47" i="39"/>
  <c r="R12" i="36"/>
  <c r="I33" i="39"/>
  <c r="Q12" i="36" s="1"/>
  <c r="R10" i="36"/>
  <c r="I113" i="39"/>
  <c r="Q10" i="36" s="1"/>
  <c r="R8" i="36"/>
  <c r="R13" i="36"/>
  <c r="I109" i="39"/>
  <c r="Q13" i="36" s="1"/>
  <c r="I28" i="39"/>
  <c r="H28" i="39"/>
  <c r="I59" i="39"/>
  <c r="R11" i="36"/>
  <c r="I51" i="39"/>
  <c r="Q11" i="36" s="1"/>
  <c r="I27" i="39"/>
  <c r="R9" i="36"/>
  <c r="I95" i="39"/>
  <c r="Q9" i="36" s="1"/>
  <c r="H16" i="39"/>
  <c r="I16" i="39"/>
  <c r="H35" i="1" l="1"/>
  <c r="H61" i="1"/>
  <c r="G61" i="1" s="1"/>
  <c r="H57" i="1"/>
  <c r="G57" i="1" s="1"/>
  <c r="H69" i="1"/>
  <c r="G69" i="1" s="1"/>
  <c r="H66" i="1"/>
  <c r="J66" i="39" l="1"/>
  <c r="G66" i="1"/>
  <c r="J35" i="39"/>
  <c r="G35" i="1"/>
  <c r="J57" i="39"/>
  <c r="J61" i="39"/>
  <c r="H61" i="39" s="1"/>
  <c r="J69" i="39"/>
  <c r="I35" i="39" l="1"/>
  <c r="I69" i="39"/>
  <c r="H69" i="39"/>
  <c r="I57" i="39"/>
  <c r="H57" i="39"/>
  <c r="I66" i="39"/>
  <c r="I61" i="39"/>
  <c r="H62" i="48" l="1"/>
  <c r="G62" i="48" s="1"/>
  <c r="H69" i="48"/>
  <c r="G69" i="48" s="1"/>
  <c r="V69" i="39" l="1"/>
  <c r="V62" i="39"/>
  <c r="U69" i="39" l="1"/>
  <c r="T69" i="39"/>
  <c r="T50" i="39"/>
  <c r="T26" i="39"/>
  <c r="T54" i="39"/>
  <c r="T62" i="39"/>
  <c r="U62" i="39"/>
  <c r="H26" i="1" l="1"/>
  <c r="G26" i="1" s="1"/>
  <c r="H54" i="1"/>
  <c r="G54" i="1" s="1"/>
  <c r="H62" i="1"/>
  <c r="G62" i="1" s="1"/>
  <c r="H64" i="1"/>
  <c r="H71" i="1"/>
  <c r="J64" i="39" l="1"/>
  <c r="G64" i="1"/>
  <c r="J71" i="39"/>
  <c r="G71" i="1"/>
  <c r="J54" i="39"/>
  <c r="J62" i="39"/>
  <c r="J26" i="39"/>
  <c r="H26" i="39" l="1"/>
  <c r="I26" i="39"/>
  <c r="I71" i="39"/>
  <c r="H62" i="39"/>
  <c r="I62" i="39"/>
  <c r="H54" i="39"/>
  <c r="I54" i="39"/>
  <c r="I64" i="39"/>
  <c r="Q8" i="36" l="1"/>
  <c r="H111" i="48" l="1"/>
  <c r="H26" i="48"/>
  <c r="H50" i="48"/>
  <c r="H16" i="48"/>
  <c r="H101" i="48"/>
  <c r="H113" i="48"/>
  <c r="H79" i="48"/>
  <c r="H86" i="48"/>
  <c r="H54" i="48"/>
  <c r="H57" i="48"/>
  <c r="H98" i="48"/>
  <c r="H30" i="48"/>
  <c r="H61" i="48"/>
  <c r="H103" i="48"/>
  <c r="H80" i="48"/>
  <c r="H123" i="48"/>
  <c r="H25" i="48"/>
  <c r="H64" i="48"/>
  <c r="H105" i="48"/>
  <c r="H72" i="48"/>
  <c r="H3" i="48"/>
  <c r="H70" i="48"/>
  <c r="H36" i="48"/>
  <c r="H56" i="48"/>
  <c r="V113" i="39" l="1"/>
  <c r="U113" i="39" s="1"/>
  <c r="G113" i="48"/>
  <c r="V64" i="39"/>
  <c r="G64" i="48"/>
  <c r="G72" i="48"/>
  <c r="V72" i="39"/>
  <c r="U72" i="39" s="1"/>
  <c r="V50" i="39"/>
  <c r="U50" i="39" s="1"/>
  <c r="G50" i="48"/>
  <c r="G56" i="48"/>
  <c r="V56" i="39"/>
  <c r="U56" i="39" s="1"/>
  <c r="V57" i="39"/>
  <c r="U57" i="39" s="1"/>
  <c r="G57" i="48"/>
  <c r="V86" i="39"/>
  <c r="U86" i="39" s="1"/>
  <c r="G86" i="48"/>
  <c r="G16" i="48"/>
  <c r="H9" i="40"/>
  <c r="V16" i="39"/>
  <c r="V26" i="39"/>
  <c r="G26" i="48"/>
  <c r="V30" i="39"/>
  <c r="G30" i="48"/>
  <c r="V98" i="39"/>
  <c r="U98" i="39" s="1"/>
  <c r="G98" i="48"/>
  <c r="V79" i="39"/>
  <c r="G79" i="48"/>
  <c r="V54" i="39"/>
  <c r="U54" i="39" s="1"/>
  <c r="G54" i="48"/>
  <c r="V123" i="39"/>
  <c r="U123" i="39" s="1"/>
  <c r="G123" i="48"/>
  <c r="V70" i="39"/>
  <c r="U70" i="39" s="1"/>
  <c r="G70" i="48"/>
  <c r="V105" i="39"/>
  <c r="U105" i="39" s="1"/>
  <c r="G105" i="48"/>
  <c r="G103" i="48"/>
  <c r="H7" i="40"/>
  <c r="V103" i="39"/>
  <c r="G25" i="48"/>
  <c r="H10" i="40"/>
  <c r="V25" i="39"/>
  <c r="G36" i="48"/>
  <c r="V36" i="39"/>
  <c r="V101" i="39"/>
  <c r="U101" i="39" s="1"/>
  <c r="G101" i="48"/>
  <c r="G3" i="48"/>
  <c r="E3" i="36" s="1"/>
  <c r="V3" i="39"/>
  <c r="H8" i="40"/>
  <c r="G80" i="48"/>
  <c r="V80" i="39"/>
  <c r="G61" i="48"/>
  <c r="V61" i="39"/>
  <c r="H6" i="40"/>
  <c r="G111" i="48"/>
  <c r="V111" i="39"/>
  <c r="H5" i="40"/>
  <c r="U36" i="39" l="1"/>
  <c r="X10" i="36" s="1"/>
  <c r="Y10" i="36"/>
  <c r="T103" i="39"/>
  <c r="G7" i="40" s="1"/>
  <c r="U103" i="39"/>
  <c r="X4" i="36" s="1"/>
  <c r="Y4" i="36"/>
  <c r="Y7" i="36"/>
  <c r="U25" i="39"/>
  <c r="X7" i="36" s="1"/>
  <c r="T25" i="39"/>
  <c r="G10" i="40" s="1"/>
  <c r="Y8" i="36"/>
  <c r="U26" i="39"/>
  <c r="X8" i="36" s="1"/>
  <c r="Y2" i="36"/>
  <c r="T111" i="39"/>
  <c r="G5" i="40" s="1"/>
  <c r="U111" i="39"/>
  <c r="X2" i="36" s="1"/>
  <c r="U30" i="39"/>
  <c r="X11" i="36" s="1"/>
  <c r="Y11" i="36"/>
  <c r="U16" i="39"/>
  <c r="X6" i="36" s="1"/>
  <c r="T16" i="39"/>
  <c r="G9" i="40" s="1"/>
  <c r="Y6" i="36"/>
  <c r="T61" i="39"/>
  <c r="G6" i="40" s="1"/>
  <c r="Y3" i="36"/>
  <c r="U61" i="39"/>
  <c r="X3" i="36" s="1"/>
  <c r="U80" i="39"/>
  <c r="X13" i="36" s="1"/>
  <c r="Y13" i="36"/>
  <c r="U64" i="39"/>
  <c r="X12" i="36" s="1"/>
  <c r="Y12" i="36"/>
  <c r="Y9" i="36"/>
  <c r="U79" i="39"/>
  <c r="X9" i="36" s="1"/>
  <c r="T3" i="39"/>
  <c r="G8" i="40" s="1"/>
  <c r="Y5" i="36"/>
  <c r="U3" i="39"/>
  <c r="X5" i="36" s="1"/>
  <c r="K3" i="36" l="1"/>
  <c r="R28" i="36"/>
  <c r="O28" i="36"/>
  <c r="P28" i="36"/>
  <c r="W28" i="36"/>
  <c r="T28" i="36"/>
  <c r="Z28" i="36"/>
  <c r="U28" i="36"/>
  <c r="S28" i="36"/>
  <c r="Q28" i="36"/>
  <c r="X28" i="36"/>
  <c r="Y28" i="36"/>
  <c r="V28" i="36"/>
  <c r="H111" i="1" l="1"/>
  <c r="H108" i="1"/>
  <c r="H12" i="1"/>
  <c r="H44" i="1"/>
  <c r="H88" i="1"/>
  <c r="H84" i="1"/>
  <c r="G84" i="1" l="1"/>
  <c r="H4" i="40"/>
  <c r="J84" i="39"/>
  <c r="J88" i="39"/>
  <c r="G88" i="1"/>
  <c r="J108" i="39"/>
  <c r="G108" i="1"/>
  <c r="G111" i="1"/>
  <c r="J111" i="39"/>
  <c r="H2" i="40"/>
  <c r="J44" i="39"/>
  <c r="G44" i="1"/>
  <c r="G12" i="1"/>
  <c r="H3" i="40"/>
  <c r="J12" i="39"/>
  <c r="I12" i="39" l="1"/>
  <c r="Q3" i="36" s="1"/>
  <c r="R3" i="36"/>
  <c r="H12" i="39"/>
  <c r="G3" i="40" s="1"/>
  <c r="I44" i="39"/>
  <c r="Q7" i="36" s="1"/>
  <c r="R7" i="36"/>
  <c r="H111" i="39"/>
  <c r="G2" i="40" s="1"/>
  <c r="I111" i="39"/>
  <c r="Q2" i="36" s="1"/>
  <c r="R2" i="36"/>
  <c r="R6" i="36"/>
  <c r="I108" i="39"/>
  <c r="Q6" i="36" s="1"/>
  <c r="B3" i="36"/>
  <c r="R5" i="36"/>
  <c r="I88" i="39"/>
  <c r="Q5" i="36" s="1"/>
  <c r="H84" i="39"/>
  <c r="G4" i="40" s="1"/>
  <c r="R4" i="36"/>
  <c r="I84" i="39"/>
  <c r="Q4" i="36" s="1"/>
  <c r="H3" i="36" l="1"/>
  <c r="B28" i="36"/>
  <c r="C28" i="36"/>
  <c r="D28" i="36"/>
  <c r="L28" i="36"/>
  <c r="E28" i="36"/>
  <c r="J28" i="36"/>
  <c r="K28" i="36"/>
  <c r="G28" i="36"/>
  <c r="M28" i="36"/>
  <c r="F28" i="36"/>
  <c r="H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<sst xmlns="http://schemas.openxmlformats.org/spreadsheetml/2006/main" count="10309" uniqueCount="1971">
  <si>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</si>
  <si>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</si>
  <si>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</si>
  <si>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</si>
  <si>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</si>
  <si>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</si>
  <si>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</si>
  <si>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</si>
  <si>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</si>
  <si>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</si>
  <si>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</si>
  <si>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</si>
  <si>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</si>
  <si>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</si>
  <si>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</si>
  <si>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</si>
  <si>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</si>
  <si>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</si>
  <si>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</si>
  <si>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</si>
  <si>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</si>
  <si>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</si>
  <si>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A.J. Ewart</t>
  </si>
  <si>
    <t>0.17%</t>
  </si>
  <si>
    <t/>
  </si>
  <si>
    <t>Aaron Rai</t>
  </si>
  <si>
    <t>Aaron Wise</t>
  </si>
  <si>
    <t>0.05%</t>
  </si>
  <si>
    <t>Adam Hadwin</t>
  </si>
  <si>
    <t>Adam Schenk</t>
  </si>
  <si>
    <t>0.18%</t>
  </si>
  <si>
    <t>Adam Svensson</t>
  </si>
  <si>
    <t>0.22%</t>
  </si>
  <si>
    <t>Adrien Dumont de Chassart</t>
  </si>
  <si>
    <t>0.40%</t>
  </si>
  <si>
    <t>Adrien Saddier</t>
  </si>
  <si>
    <t>Alejandro Tosti</t>
  </si>
  <si>
    <t>0.02%</t>
  </si>
  <si>
    <t>Alex Smalley</t>
  </si>
  <si>
    <t>Andrew Putnam</t>
  </si>
  <si>
    <t>Austin Eckroat</t>
  </si>
  <si>
    <t>0.66%</t>
  </si>
  <si>
    <t>Austin Smotherman</t>
  </si>
  <si>
    <t>0.28%</t>
  </si>
  <si>
    <t>Beau Hossler</t>
  </si>
  <si>
    <t>Billy Horschel</t>
  </si>
  <si>
    <t>1.03%</t>
  </si>
  <si>
    <t>Blades Brown</t>
  </si>
  <si>
    <t>Brendon Todd</t>
  </si>
  <si>
    <t>Brice Garnett</t>
  </si>
  <si>
    <t>Brooks Koepka</t>
  </si>
  <si>
    <t>Cam Davis</t>
  </si>
  <si>
    <t>0.08%</t>
  </si>
  <si>
    <t>Camilo Villegas</t>
  </si>
  <si>
    <t>Chad Ramey</t>
  </si>
  <si>
    <t>0.56%</t>
  </si>
  <si>
    <t>Chandler Blanchet</t>
  </si>
  <si>
    <t>0.20%</t>
  </si>
  <si>
    <t>Chandler Phillips</t>
  </si>
  <si>
    <t>Charley Hoffman</t>
  </si>
  <si>
    <t>Chris Kirk</t>
  </si>
  <si>
    <t>Christiaan Bezuidenhout</t>
  </si>
  <si>
    <t>Christo Lamprecht</t>
  </si>
  <si>
    <t>0.10%</t>
  </si>
  <si>
    <t>Daniel Berger</t>
  </si>
  <si>
    <t>Daniel Brown (Oct1994)</t>
  </si>
  <si>
    <t>Danny Walker</t>
  </si>
  <si>
    <t>Danny Willett</t>
  </si>
  <si>
    <t>David Ford</t>
  </si>
  <si>
    <t>David Lipsky</t>
  </si>
  <si>
    <t>Davis Chatfield</t>
  </si>
  <si>
    <t>Davis Riley</t>
  </si>
  <si>
    <t>Davis Thompson</t>
  </si>
  <si>
    <t>Doug Ghim</t>
  </si>
  <si>
    <t>Dylan Wu</t>
  </si>
  <si>
    <t>0.52%</t>
  </si>
  <si>
    <t>Emiliano Grillo</t>
  </si>
  <si>
    <t>Eric Cole</t>
  </si>
  <si>
    <t>Erik Van Rooyen</t>
  </si>
  <si>
    <t>Garrick Higgo</t>
  </si>
  <si>
    <t>Gary Woodland</t>
  </si>
  <si>
    <t>Gordon Sargent</t>
  </si>
  <si>
    <t>Hank Lebioda</t>
  </si>
  <si>
    <t>0.13%</t>
  </si>
  <si>
    <t>Haotong Li</t>
  </si>
  <si>
    <t>1.09%</t>
  </si>
  <si>
    <t>Isaiah Salinda</t>
  </si>
  <si>
    <t>0.38%</t>
  </si>
  <si>
    <t>Jeffrey Kang</t>
  </si>
  <si>
    <t>Jesper Svensson</t>
  </si>
  <si>
    <t>0.61%</t>
  </si>
  <si>
    <t>Jimmy Stanger</t>
  </si>
  <si>
    <t>Joe Highsmith</t>
  </si>
  <si>
    <t>Joel Dahmen</t>
  </si>
  <si>
    <t>0.62%</t>
  </si>
  <si>
    <t>John Parry</t>
  </si>
  <si>
    <t>John VanDerLaan</t>
  </si>
  <si>
    <t>Johnny Keefer</t>
  </si>
  <si>
    <t>1.24%</t>
  </si>
  <si>
    <t>Jordan Smith</t>
  </si>
  <si>
    <t>Justin Hicks</t>
  </si>
  <si>
    <t>0.00%</t>
  </si>
  <si>
    <t>Justin Lower</t>
  </si>
  <si>
    <t>Karl Vilips</t>
  </si>
  <si>
    <t>Keita Nakajima</t>
  </si>
  <si>
    <t>0.43%</t>
  </si>
  <si>
    <t>Keith Mitchell</t>
  </si>
  <si>
    <t>Kensei Hirata</t>
  </si>
  <si>
    <t>0.16%</t>
  </si>
  <si>
    <t>Kevin Roy</t>
  </si>
  <si>
    <t>0.73%</t>
  </si>
  <si>
    <t>Kevin Streelman</t>
  </si>
  <si>
    <t>Kevin Yu</t>
  </si>
  <si>
    <t>Kris Ventura</t>
  </si>
  <si>
    <t>Kristoffer Reitan</t>
  </si>
  <si>
    <t>Kyoung-Hoon Lee</t>
  </si>
  <si>
    <t>Lee Hodges</t>
  </si>
  <si>
    <t>Luke Clanton</t>
  </si>
  <si>
    <t>0.33%</t>
  </si>
  <si>
    <t>Mac Meissner</t>
  </si>
  <si>
    <t>Mackenzie Hughes</t>
  </si>
  <si>
    <t>1.23%</t>
  </si>
  <si>
    <t>Marcelo Rozo</t>
  </si>
  <si>
    <t>0.04%</t>
  </si>
  <si>
    <t>Mark Hubbard</t>
  </si>
  <si>
    <t>Matt Kuchar</t>
  </si>
  <si>
    <t>Matt Wallace</t>
  </si>
  <si>
    <t>Matthieu Pavon</t>
  </si>
  <si>
    <t>Matti Schmid</t>
  </si>
  <si>
    <t>Max Homa</t>
  </si>
  <si>
    <t>Max McGreevy</t>
  </si>
  <si>
    <t>Michael Brennan</t>
  </si>
  <si>
    <t>Michael Thorbjornsen</t>
  </si>
  <si>
    <t>Neal Shipley</t>
  </si>
  <si>
    <t>Nick Dunlap</t>
  </si>
  <si>
    <t>0.06%</t>
  </si>
  <si>
    <t>Nico Echavarria</t>
  </si>
  <si>
    <t>Nicolai Hojgaard</t>
  </si>
  <si>
    <t>2.33%</t>
  </si>
  <si>
    <t>Patrick Fishburn</t>
  </si>
  <si>
    <t>Patton Kizzire</t>
  </si>
  <si>
    <t>Paul Waring</t>
  </si>
  <si>
    <t>Peter Malnati</t>
  </si>
  <si>
    <t>Pontus Nyholm</t>
  </si>
  <si>
    <t>Rafael Campos</t>
  </si>
  <si>
    <t>Rasmus Hojgaard</t>
  </si>
  <si>
    <t>Rasmus Neergaard-Petersen</t>
  </si>
  <si>
    <t>Ricky Castillo</t>
  </si>
  <si>
    <t>0.87%</t>
  </si>
  <si>
    <t>Rico Hoey</t>
  </si>
  <si>
    <t>1.28%</t>
  </si>
  <si>
    <t>Ryan Gerard</t>
  </si>
  <si>
    <t>Sam Ryder</t>
  </si>
  <si>
    <t>Sami Valimaki</t>
  </si>
  <si>
    <t>Seamus Power</t>
  </si>
  <si>
    <t>Seonghyeon Kim</t>
  </si>
  <si>
    <t>0.50%</t>
  </si>
  <si>
    <t>Shane Lowry</t>
  </si>
  <si>
    <t>Stephan Jaeger</t>
  </si>
  <si>
    <t>Steven Fisk</t>
  </si>
  <si>
    <t>0.75%</t>
  </si>
  <si>
    <t>Sudarshan Yellamaraju</t>
  </si>
  <si>
    <t>Takumi Kanaya</t>
  </si>
  <si>
    <t>Taylor Moore</t>
  </si>
  <si>
    <t>0.55%</t>
  </si>
  <si>
    <t>Thorbjorn Olesen</t>
  </si>
  <si>
    <t>1.89%</t>
  </si>
  <si>
    <t>Tom Kim</t>
  </si>
  <si>
    <t>Vince Whaley</t>
  </si>
  <si>
    <t>0.72%</t>
  </si>
  <si>
    <t>Webb Simpson</t>
  </si>
  <si>
    <t>Will Zalatoris</t>
  </si>
  <si>
    <t>1.41%</t>
  </si>
  <si>
    <t>William Mouw</t>
  </si>
  <si>
    <t>Zach Bauchou</t>
  </si>
  <si>
    <t>0.37%</t>
  </si>
  <si>
    <t>Zecheng Dou</t>
  </si>
  <si>
    <t>0.24%</t>
  </si>
  <si>
    <t>2.18%</t>
  </si>
  <si>
    <t>1.81%</t>
  </si>
  <si>
    <t>1.13%</t>
  </si>
  <si>
    <t>0.81%</t>
  </si>
  <si>
    <t>0.31%</t>
  </si>
  <si>
    <t>Brandt Snedeker</t>
  </si>
  <si>
    <t>0.29%</t>
  </si>
  <si>
    <t>1.07%</t>
  </si>
  <si>
    <t>Carson Young</t>
  </si>
  <si>
    <t>Chan Kim</t>
  </si>
  <si>
    <t>0.42%</t>
  </si>
  <si>
    <t>0.25%</t>
  </si>
  <si>
    <t>1.70%</t>
  </si>
  <si>
    <t>2.28%</t>
  </si>
  <si>
    <t>0.14%</t>
  </si>
  <si>
    <t>0.09%</t>
  </si>
  <si>
    <t>0.44%</t>
  </si>
  <si>
    <t>0.27%</t>
  </si>
  <si>
    <t>1.74%</t>
  </si>
  <si>
    <t>0.99%</t>
  </si>
  <si>
    <t>1.10%</t>
  </si>
  <si>
    <t>0.36%</t>
  </si>
  <si>
    <t>Frankie Capan</t>
  </si>
  <si>
    <t>1.16%</t>
  </si>
  <si>
    <t>Harry Higgs</t>
  </si>
  <si>
    <t>Jackson Suber</t>
  </si>
  <si>
    <t>0.77%</t>
  </si>
  <si>
    <t>0.69%</t>
  </si>
  <si>
    <t>1.11%</t>
  </si>
  <si>
    <t>1.37%</t>
  </si>
  <si>
    <t>1.80%</t>
  </si>
  <si>
    <t>2.38%</t>
  </si>
  <si>
    <t>0.92%</t>
  </si>
  <si>
    <t>Lanto Griffin</t>
  </si>
  <si>
    <t>0.82%</t>
  </si>
  <si>
    <t>1.33%</t>
  </si>
  <si>
    <t>0.45%</t>
  </si>
  <si>
    <t>0.68%</t>
  </si>
  <si>
    <t>1.90%</t>
  </si>
  <si>
    <t>1.62%</t>
  </si>
  <si>
    <t>1.85%</t>
  </si>
  <si>
    <t>0.30%</t>
  </si>
  <si>
    <t>1.01%</t>
  </si>
  <si>
    <t>2.46%</t>
  </si>
  <si>
    <t>0.35%</t>
  </si>
  <si>
    <t>2.50%</t>
  </si>
  <si>
    <t>1.43%</t>
  </si>
  <si>
    <t>3.43%</t>
  </si>
  <si>
    <t>6.33%</t>
  </si>
  <si>
    <t>1.51%</t>
  </si>
  <si>
    <t>0.88%</t>
  </si>
  <si>
    <t>0.32%</t>
  </si>
  <si>
    <t>2.10%</t>
  </si>
  <si>
    <t>1.71%</t>
  </si>
  <si>
    <t>TT Win</t>
  </si>
  <si>
    <t>0.70%</t>
  </si>
  <si>
    <t>1.98%</t>
  </si>
  <si>
    <t>0.11%</t>
  </si>
  <si>
    <t>1.00%</t>
  </si>
  <si>
    <t>0.23%</t>
  </si>
  <si>
    <t>0.79%</t>
  </si>
  <si>
    <t>0.90%</t>
  </si>
  <si>
    <t>0.97%</t>
  </si>
  <si>
    <t>0.26%</t>
  </si>
  <si>
    <t>0.71%</t>
  </si>
  <si>
    <t>1.19%</t>
  </si>
  <si>
    <t>0.95%</t>
  </si>
  <si>
    <t>1.48%</t>
  </si>
  <si>
    <t>0.84%</t>
  </si>
  <si>
    <t>0.39%</t>
  </si>
  <si>
    <t>1.78%</t>
  </si>
  <si>
    <t>0.83%</t>
  </si>
  <si>
    <t>0.53%</t>
  </si>
  <si>
    <t>0.85%</t>
  </si>
  <si>
    <t>0.57%</t>
  </si>
  <si>
    <t>0.15%</t>
  </si>
  <si>
    <t>1.35%</t>
  </si>
  <si>
    <t>0.51%</t>
  </si>
  <si>
    <t>0.58%</t>
  </si>
  <si>
    <t>0.91%</t>
  </si>
  <si>
    <t>0.47%</t>
  </si>
  <si>
    <t>1.15%</t>
  </si>
  <si>
    <t>1.50%</t>
  </si>
  <si>
    <t>1.67%</t>
  </si>
  <si>
    <t>1.73%</t>
  </si>
  <si>
    <t>0.96%</t>
  </si>
  <si>
    <t>1.99%</t>
  </si>
  <si>
    <t>0.65%</t>
  </si>
  <si>
    <t>0.46%</t>
  </si>
  <si>
    <t>1.42%</t>
  </si>
  <si>
    <t>1.72%</t>
  </si>
  <si>
    <t>0.94%</t>
  </si>
  <si>
    <t>0.74%</t>
  </si>
  <si>
    <t>0.41%</t>
  </si>
  <si>
    <t>1.38%</t>
  </si>
  <si>
    <t>2.04%</t>
  </si>
  <si>
    <t>0.49%</t>
  </si>
  <si>
    <t>1.64%</t>
  </si>
  <si>
    <t>1.05%</t>
  </si>
  <si>
    <t>1.14%</t>
  </si>
  <si>
    <t>0.80%</t>
  </si>
  <si>
    <t>0.64%</t>
  </si>
  <si>
    <t>3.39%</t>
  </si>
  <si>
    <t>0.60%</t>
  </si>
  <si>
    <t>1.66%</t>
  </si>
  <si>
    <t>1.30%</t>
  </si>
  <si>
    <t>0.78%</t>
  </si>
  <si>
    <t>0.59%</t>
  </si>
  <si>
    <t>1.27%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</si>
  <si>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</si>
  <si>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</si>
  <si>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</si>
  <si>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</si>
  <si>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</si>
  <si>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</si>
  <si>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</si>
  <si>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</si>
  <si>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</si>
  <si>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</si>
  <si>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</si>
  <si>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</si>
  <si>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</si>
  <si>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</si>
  <si>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</si>
  <si>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</si>
  <si>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</si>
  <si>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</si>
  <si>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</si>
  <si>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</si>
  <si>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</si>
  <si>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</si>
  <si>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</si>
  <si>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</si>
  <si>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</si>
  <si>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</si>
  <si>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</si>
  <si>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</si>
  <si>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</si>
  <si>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</si>
  <si>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</si>
  <si>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</si>
  <si>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</si>
  <si>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</si>
  <si>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</si>
  <si>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</si>
  <si>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Giza Open</t>
  </si>
  <si>
    <t>NewGiza</t>
  </si>
  <si>
    <t>Egypt</t>
  </si>
  <si>
    <t>Alps</t>
  </si>
  <si>
    <t>Romano</t>
  </si>
  <si>
    <t>Andrea</t>
  </si>
  <si>
    <t>Galiano Aguilar</t>
  </si>
  <si>
    <t>Mario</t>
  </si>
  <si>
    <t>Moran</t>
  </si>
  <si>
    <t>Robert</t>
  </si>
  <si>
    <t>Alperi Lopez</t>
  </si>
  <si>
    <t>Pablo</t>
  </si>
  <si>
    <t>Kedochim</t>
  </si>
  <si>
    <t>Benjamin</t>
  </si>
  <si>
    <t>Leray</t>
  </si>
  <si>
    <t>Alexis</t>
  </si>
  <si>
    <t>Rousaud</t>
  </si>
  <si>
    <t>Eduard</t>
  </si>
  <si>
    <t>Brown</t>
  </si>
  <si>
    <t>Barclay</t>
  </si>
  <si>
    <t>Hacker</t>
  </si>
  <si>
    <t>Josef</t>
  </si>
  <si>
    <t>Hole</t>
  </si>
  <si>
    <t>Augustin</t>
  </si>
  <si>
    <t>Morales</t>
  </si>
  <si>
    <t>Alvaro</t>
  </si>
  <si>
    <t>Calles Roman</t>
  </si>
  <si>
    <t>Javier</t>
  </si>
  <si>
    <t>Gueant</t>
  </si>
  <si>
    <t>Tom</t>
  </si>
  <si>
    <t>Legros</t>
  </si>
  <si>
    <t>Maxime</t>
  </si>
  <si>
    <t>Nardini</t>
  </si>
  <si>
    <t>Alessandro</t>
  </si>
  <si>
    <t>Nodari</t>
  </si>
  <si>
    <t>Fuchs</t>
  </si>
  <si>
    <t>Alexandre</t>
  </si>
  <si>
    <t>Memeo</t>
  </si>
  <si>
    <t>Luca</t>
  </si>
  <si>
    <t>Soriano</t>
  </si>
  <si>
    <t>Adrian</t>
  </si>
  <si>
    <t>Vandermoten</t>
  </si>
  <si>
    <t>Brizard</t>
  </si>
  <si>
    <t>Theo</t>
  </si>
  <si>
    <t>Fallotico</t>
  </si>
  <si>
    <t>Lucas</t>
  </si>
  <si>
    <t>Murphy</t>
  </si>
  <si>
    <t>Sam</t>
  </si>
  <si>
    <t>Perna</t>
  </si>
  <si>
    <t>Gianluca</t>
  </si>
  <si>
    <t>Trehet</t>
  </si>
  <si>
    <t>Victor</t>
  </si>
  <si>
    <t>Aguilera</t>
  </si>
  <si>
    <t>Alejandro</t>
  </si>
  <si>
    <t>Arcaya</t>
  </si>
  <si>
    <t>Ignacio</t>
  </si>
  <si>
    <t>Buchi</t>
  </si>
  <si>
    <t>Davide</t>
  </si>
  <si>
    <t>Cavalli</t>
  </si>
  <si>
    <t>Le Tennier</t>
  </si>
  <si>
    <t>Ewan</t>
  </si>
  <si>
    <t>Andre</t>
  </si>
  <si>
    <t>Mathis</t>
  </si>
  <si>
    <t>Bergamaschi</t>
  </si>
  <si>
    <t>Filippo</t>
  </si>
  <si>
    <t>Boeris</t>
  </si>
  <si>
    <t>Pietro</t>
  </si>
  <si>
    <t>Ferrandez</t>
  </si>
  <si>
    <t>Gregorio</t>
  </si>
  <si>
    <t>Barbe</t>
  </si>
  <si>
    <t>Dallanegra</t>
  </si>
  <si>
    <t>Elia</t>
  </si>
  <si>
    <t>Franquet</t>
  </si>
  <si>
    <t>Paul</t>
  </si>
  <si>
    <t>Ferchaud</t>
  </si>
  <si>
    <t>Hermes</t>
  </si>
  <si>
    <t>Keunen</t>
  </si>
  <si>
    <t>Lars</t>
  </si>
  <si>
    <t>Livio</t>
  </si>
  <si>
    <t>Federico</t>
  </si>
  <si>
    <t>Sturdza</t>
  </si>
  <si>
    <t>Maximilien</t>
  </si>
  <si>
    <t>Grossi</t>
  </si>
  <si>
    <t>Vazquez Muinos</t>
  </si>
  <si>
    <t>Anton</t>
  </si>
  <si>
    <t>Frestel</t>
  </si>
  <si>
    <t>Thibault</t>
  </si>
  <si>
    <t>Hernandez Cabezuela</t>
  </si>
  <si>
    <t>Nagiev</t>
  </si>
  <si>
    <t>David</t>
  </si>
  <si>
    <t>Dietzel</t>
  </si>
  <si>
    <t>Brandon</t>
  </si>
  <si>
    <t>Krammer</t>
  </si>
  <si>
    <t>Felix</t>
  </si>
  <si>
    <t>Quinquilla</t>
  </si>
  <si>
    <t>Agusti</t>
  </si>
  <si>
    <t>d</t>
  </si>
  <si>
    <t>Bernardi</t>
  </si>
  <si>
    <t>Eugenio</t>
  </si>
  <si>
    <t>mc</t>
  </si>
  <si>
    <t>Brandt</t>
  </si>
  <si>
    <t>Hugo</t>
  </si>
  <si>
    <t>Essam</t>
  </si>
  <si>
    <t>Mason</t>
  </si>
  <si>
    <t>Michetti</t>
  </si>
  <si>
    <t>Flavio</t>
  </si>
  <si>
    <t>Morugan</t>
  </si>
  <si>
    <t>Manuel</t>
  </si>
  <si>
    <t>Naveau</t>
  </si>
  <si>
    <t>Gabriel</t>
  </si>
  <si>
    <t>Asti</t>
  </si>
  <si>
    <t>Carlo Maria</t>
  </si>
  <si>
    <t>Bardou</t>
  </si>
  <si>
    <t>Mateo</t>
  </si>
  <si>
    <t>Calvet</t>
  </si>
  <si>
    <t>Nicolas</t>
  </si>
  <si>
    <t>Civello</t>
  </si>
  <si>
    <t>Delmas</t>
  </si>
  <si>
    <t>Thomas</t>
  </si>
  <si>
    <t>Dominguez</t>
  </si>
  <si>
    <t>Alberto</t>
  </si>
  <si>
    <t>Foley</t>
  </si>
  <si>
    <t>Hugh</t>
  </si>
  <si>
    <t>Gonzalez Rodriguez</t>
  </si>
  <si>
    <t>Luis Carlos</t>
  </si>
  <si>
    <t>Margolis</t>
  </si>
  <si>
    <t>Pardo Benitez</t>
  </si>
  <si>
    <t>Jose Manuel</t>
  </si>
  <si>
    <t>Serra Busquet</t>
  </si>
  <si>
    <t>Josep Maria</t>
  </si>
  <si>
    <t>Smith</t>
  </si>
  <si>
    <t>Archie</t>
  </si>
  <si>
    <t>Veyret</t>
  </si>
  <si>
    <t>Ameil-Planchin</t>
  </si>
  <si>
    <t>Arthur</t>
  </si>
  <si>
    <t>Bauduin</t>
  </si>
  <si>
    <t>Alexander</t>
  </si>
  <si>
    <t>Garcia Broto</t>
  </si>
  <si>
    <t>Guerin-Pozzalo</t>
  </si>
  <si>
    <t>Ylan</t>
  </si>
  <si>
    <t>Lang</t>
  </si>
  <si>
    <t>Fabian</t>
  </si>
  <si>
    <t>Leal</t>
  </si>
  <si>
    <t>Gonzalo</t>
  </si>
  <si>
    <t>Manica</t>
  </si>
  <si>
    <t>Manfredi</t>
  </si>
  <si>
    <t>Noseda</t>
  </si>
  <si>
    <t>Vazquez Martin</t>
  </si>
  <si>
    <t>Esteban</t>
  </si>
  <si>
    <t>Ballesteros, Jr.</t>
  </si>
  <si>
    <t>Bonnet</t>
  </si>
  <si>
    <t>Adrien</t>
  </si>
  <si>
    <t>Boulet</t>
  </si>
  <si>
    <t>Florioli</t>
  </si>
  <si>
    <t>Marco</t>
  </si>
  <si>
    <t>Lecomte</t>
  </si>
  <si>
    <t>Legendre</t>
  </si>
  <si>
    <t>Nathan</t>
  </si>
  <si>
    <t>Mac Canna</t>
  </si>
  <si>
    <t>Cathal</t>
  </si>
  <si>
    <t>Manzoni</t>
  </si>
  <si>
    <t>Diego</t>
  </si>
  <si>
    <t>Radig</t>
  </si>
  <si>
    <t>Rigotti</t>
  </si>
  <si>
    <t>Leonardo</t>
  </si>
  <si>
    <t>Roussel</t>
  </si>
  <si>
    <t>Robin</t>
  </si>
  <si>
    <t>Scaramastra</t>
  </si>
  <si>
    <t>Alessio</t>
  </si>
  <si>
    <t>Ajolfi</t>
  </si>
  <si>
    <t>Tommaso</t>
  </si>
  <si>
    <t>Auboin</t>
  </si>
  <si>
    <t>Antoine</t>
  </si>
  <si>
    <t>Comotti</t>
  </si>
  <si>
    <t>Mattia</t>
  </si>
  <si>
    <t>Koch</t>
  </si>
  <si>
    <t>Lenny</t>
  </si>
  <si>
    <t>Giovanni</t>
  </si>
  <si>
    <t>Zubov</t>
  </si>
  <si>
    <t>Egor</t>
  </si>
  <si>
    <t>Buttarazzi</t>
  </si>
  <si>
    <t>Romain</t>
  </si>
  <si>
    <t>Guitton</t>
  </si>
  <si>
    <t>Matheo</t>
  </si>
  <si>
    <t>Maicas</t>
  </si>
  <si>
    <t>Jorge</t>
  </si>
  <si>
    <t>Engel</t>
  </si>
  <si>
    <t>Martin</t>
  </si>
  <si>
    <t>Pardo Rodriguez</t>
  </si>
  <si>
    <t>Ruben</t>
  </si>
  <si>
    <t>Ravizza</t>
  </si>
  <si>
    <t>Recrosio</t>
  </si>
  <si>
    <t>Savill</t>
  </si>
  <si>
    <t>Severa</t>
  </si>
  <si>
    <t>Nicolo</t>
  </si>
  <si>
    <t>Casartelli</t>
  </si>
  <si>
    <t>Lorenzo</t>
  </si>
  <si>
    <t>El Shafei</t>
  </si>
  <si>
    <t>Abdel Monem</t>
  </si>
  <si>
    <t>Wittgruber</t>
  </si>
  <si>
    <t>Valentin</t>
  </si>
  <si>
    <t>Zanichelli</t>
  </si>
  <si>
    <t>Giulio</t>
  </si>
  <si>
    <t>Alves</t>
  </si>
  <si>
    <t>Vasco</t>
  </si>
  <si>
    <t>Coenraad</t>
  </si>
  <si>
    <t>Beau</t>
  </si>
  <si>
    <t>Salama</t>
  </si>
  <si>
    <t>Alieldin</t>
  </si>
  <si>
    <t>Iacovitti</t>
  </si>
  <si>
    <t>Poupaert</t>
  </si>
  <si>
    <t>Riveiro</t>
  </si>
  <si>
    <t>Bleier</t>
  </si>
  <si>
    <t>Christoph</t>
  </si>
  <si>
    <t>Ezzat</t>
  </si>
  <si>
    <t>Ibrahim</t>
  </si>
  <si>
    <t>Zanichelli Von Jenis</t>
  </si>
  <si>
    <t>Fahmy</t>
  </si>
  <si>
    <t>Aly</t>
  </si>
  <si>
    <t>Pelissier</t>
  </si>
  <si>
    <t>Florian</t>
  </si>
  <si>
    <t>w</t>
  </si>
  <si>
    <t>Red Sea Little Venice Open</t>
  </si>
  <si>
    <t>Sokhna - B&amp;C</t>
  </si>
  <si>
    <t>Prost</t>
  </si>
  <si>
    <t>Mathieu</t>
  </si>
  <si>
    <t>Teule</t>
  </si>
  <si>
    <t>Eudald</t>
  </si>
  <si>
    <t>Fazzone</t>
  </si>
  <si>
    <t>Paolo</t>
  </si>
  <si>
    <t>Ceriani</t>
  </si>
  <si>
    <t>Bruno</t>
  </si>
  <si>
    <t>New Zealand Open</t>
  </si>
  <si>
    <t>Millbrook</t>
  </si>
  <si>
    <t>New Zealand</t>
  </si>
  <si>
    <t>Australasian</t>
  </si>
  <si>
    <t>Asian PGA</t>
  </si>
  <si>
    <t>Hillier</t>
  </si>
  <si>
    <t>Daniel</t>
  </si>
  <si>
    <t>Herbert</t>
  </si>
  <si>
    <t>Ikemura</t>
  </si>
  <si>
    <t>Tomoyo</t>
  </si>
  <si>
    <t>Mountcastle</t>
  </si>
  <si>
    <t>Kerry</t>
  </si>
  <si>
    <t>Smyth</t>
  </si>
  <si>
    <t>Travis</t>
  </si>
  <si>
    <t>Lindh</t>
  </si>
  <si>
    <t>Charlie</t>
  </si>
  <si>
    <t>Ormsby</t>
  </si>
  <si>
    <t>Wade</t>
  </si>
  <si>
    <t>Yonezawa</t>
  </si>
  <si>
    <t>Ren</t>
  </si>
  <si>
    <t>Kataoka</t>
  </si>
  <si>
    <t>Naoyuki</t>
  </si>
  <si>
    <t>Hendry</t>
  </si>
  <si>
    <t>Michael</t>
  </si>
  <si>
    <t>Kinoshita</t>
  </si>
  <si>
    <t>Ryosuke</t>
  </si>
  <si>
    <t>Mackenzie</t>
  </si>
  <si>
    <t>Jay</t>
  </si>
  <si>
    <t>Nakano</t>
  </si>
  <si>
    <t>Rintaro</t>
  </si>
  <si>
    <t>Choi</t>
  </si>
  <si>
    <t>Chan</t>
  </si>
  <si>
    <t>Jones</t>
  </si>
  <si>
    <t>Kawamoto</t>
  </si>
  <si>
    <t>Riki</t>
  </si>
  <si>
    <t>Kim</t>
  </si>
  <si>
    <t>Hongtaek</t>
  </si>
  <si>
    <t>Rankin</t>
  </si>
  <si>
    <t>Brett</t>
  </si>
  <si>
    <t>Barron</t>
  </si>
  <si>
    <t>Haydn</t>
  </si>
  <si>
    <t>Kobori</t>
  </si>
  <si>
    <t>Kazuma</t>
  </si>
  <si>
    <t>Miya</t>
  </si>
  <si>
    <t>Yuki</t>
  </si>
  <si>
    <t>Na</t>
  </si>
  <si>
    <t>Kevin</t>
  </si>
  <si>
    <t>Luck</t>
  </si>
  <si>
    <t>Curtis</t>
  </si>
  <si>
    <t>Maguire</t>
  </si>
  <si>
    <t>M.J.</t>
  </si>
  <si>
    <t>Truslow</t>
  </si>
  <si>
    <t>Austen</t>
  </si>
  <si>
    <t>Watney</t>
  </si>
  <si>
    <t>Nick</t>
  </si>
  <si>
    <t>Crowe</t>
  </si>
  <si>
    <t>Harrison</t>
  </si>
  <si>
    <t>McKinney</t>
  </si>
  <si>
    <t>Connor</t>
  </si>
  <si>
    <t>O'Donovan</t>
  </si>
  <si>
    <t>Declan</t>
  </si>
  <si>
    <t>Thompson</t>
  </si>
  <si>
    <t>Jack</t>
  </si>
  <si>
    <t>Alker</t>
  </si>
  <si>
    <t>Steven</t>
  </si>
  <si>
    <t>Brazel</t>
  </si>
  <si>
    <t>Mun</t>
  </si>
  <si>
    <t>Doyeob</t>
  </si>
  <si>
    <t>Sanchez</t>
  </si>
  <si>
    <t>Matias</t>
  </si>
  <si>
    <t>Shin</t>
  </si>
  <si>
    <t>Sanghun</t>
  </si>
  <si>
    <t>Campbell</t>
  </si>
  <si>
    <t>Ben</t>
  </si>
  <si>
    <t>Fairfax</t>
  </si>
  <si>
    <t>Gavin</t>
  </si>
  <si>
    <t>Higa</t>
  </si>
  <si>
    <t>Kazuki</t>
  </si>
  <si>
    <t>Horikawa</t>
  </si>
  <si>
    <t>Mikumu</t>
  </si>
  <si>
    <t>Kennedy</t>
  </si>
  <si>
    <t>Brad</t>
  </si>
  <si>
    <t>Kosaihira</t>
  </si>
  <si>
    <t>Yuwa</t>
  </si>
  <si>
    <t>Ok</t>
  </si>
  <si>
    <t>Taehoon</t>
  </si>
  <si>
    <t>Quiban</t>
  </si>
  <si>
    <t>Justin</t>
  </si>
  <si>
    <t>Dobbelaar</t>
  </si>
  <si>
    <t>Louis</t>
  </si>
  <si>
    <t>Hodge</t>
  </si>
  <si>
    <t>Tyler</t>
  </si>
  <si>
    <t>Nabetani</t>
  </si>
  <si>
    <t>Taichi</t>
  </si>
  <si>
    <t>Shimizu</t>
  </si>
  <si>
    <t>Taisei</t>
  </si>
  <si>
    <t>Tangkamolprasert</t>
  </si>
  <si>
    <t>Pavit</t>
  </si>
  <si>
    <t>Akutsu</t>
  </si>
  <si>
    <t>Mikiya</t>
  </si>
  <si>
    <t>Crawford</t>
  </si>
  <si>
    <t>Cory</t>
  </si>
  <si>
    <t>Rottluff</t>
  </si>
  <si>
    <t>Maximilian</t>
  </si>
  <si>
    <t>Sinnott</t>
  </si>
  <si>
    <t>Todd</t>
  </si>
  <si>
    <t>Buchanan</t>
  </si>
  <si>
    <t>Hydes</t>
  </si>
  <si>
    <t>James</t>
  </si>
  <si>
    <t>Bio</t>
  </si>
  <si>
    <t>Andrew</t>
  </si>
  <si>
    <t>Voke</t>
  </si>
  <si>
    <t>Conran</t>
  </si>
  <si>
    <t>Hosono</t>
  </si>
  <si>
    <t>Yusaku</t>
  </si>
  <si>
    <t>Yoshida</t>
  </si>
  <si>
    <t>Taiki</t>
  </si>
  <si>
    <t>Mark</t>
  </si>
  <si>
    <t>Kochhar</t>
  </si>
  <si>
    <t>Karandeep</t>
  </si>
  <si>
    <t>McLeod</t>
  </si>
  <si>
    <t>Jake</t>
  </si>
  <si>
    <t>Shimoke</t>
  </si>
  <si>
    <t>Suguru</t>
  </si>
  <si>
    <t>Wilkinson</t>
  </si>
  <si>
    <t>Tim</t>
  </si>
  <si>
    <t>Barbieri</t>
  </si>
  <si>
    <t>Proverbs</t>
  </si>
  <si>
    <t>Blake</t>
  </si>
  <si>
    <t>Brereton</t>
  </si>
  <si>
    <t>Darcy</t>
  </si>
  <si>
    <t>Toledo</t>
  </si>
  <si>
    <t>Jose</t>
  </si>
  <si>
    <t>Antcliff</t>
  </si>
  <si>
    <t>Maverick</t>
  </si>
  <si>
    <t>Barker</t>
  </si>
  <si>
    <t>Lachlan</t>
  </si>
  <si>
    <t>Bruyeres</t>
  </si>
  <si>
    <t>William</t>
  </si>
  <si>
    <t>Phoenix</t>
  </si>
  <si>
    <t>Doull</t>
  </si>
  <si>
    <t>Jordan</t>
  </si>
  <si>
    <t>Edgar</t>
  </si>
  <si>
    <t>Josh</t>
  </si>
  <si>
    <t>Henson</t>
  </si>
  <si>
    <t>Berry</t>
  </si>
  <si>
    <t>Hur</t>
  </si>
  <si>
    <t>Inhoi</t>
  </si>
  <si>
    <t>Kang</t>
  </si>
  <si>
    <t>Ricky</t>
  </si>
  <si>
    <t>Klein</t>
  </si>
  <si>
    <t>Douglas</t>
  </si>
  <si>
    <t>Koepka</t>
  </si>
  <si>
    <t>Chase</t>
  </si>
  <si>
    <t>Pickin</t>
  </si>
  <si>
    <t>Jye</t>
  </si>
  <si>
    <t>Vongchaisit</t>
  </si>
  <si>
    <t>Sarut</t>
  </si>
  <si>
    <t>Wood</t>
  </si>
  <si>
    <t>Yuan</t>
  </si>
  <si>
    <t>Zheng</t>
  </si>
  <si>
    <t>Jimmy</t>
  </si>
  <si>
    <t>Bittle</t>
  </si>
  <si>
    <t>Kit</t>
  </si>
  <si>
    <t>Carter</t>
  </si>
  <si>
    <t>Jak</t>
  </si>
  <si>
    <t>Edwards</t>
  </si>
  <si>
    <t>Jared</t>
  </si>
  <si>
    <t>Foos</t>
  </si>
  <si>
    <t>Dominic</t>
  </si>
  <si>
    <t>Guan</t>
  </si>
  <si>
    <t>Jeffrey</t>
  </si>
  <si>
    <t>Hakhyung</t>
  </si>
  <si>
    <t>Morgan</t>
  </si>
  <si>
    <t>Jed</t>
  </si>
  <si>
    <t>Papadatos</t>
  </si>
  <si>
    <t>Dimitrios</t>
  </si>
  <si>
    <t>Peake</t>
  </si>
  <si>
    <t>Ryan</t>
  </si>
  <si>
    <t>Piot</t>
  </si>
  <si>
    <t>Sato</t>
  </si>
  <si>
    <t>Taihei</t>
  </si>
  <si>
    <t>Simpson</t>
  </si>
  <si>
    <t>Snyman</t>
  </si>
  <si>
    <t>Ian</t>
  </si>
  <si>
    <t>Sampson</t>
  </si>
  <si>
    <t>Bland</t>
  </si>
  <si>
    <t>Adam</t>
  </si>
  <si>
    <t>Charoenkul</t>
  </si>
  <si>
    <t>Gunn</t>
  </si>
  <si>
    <t>Croker</t>
  </si>
  <si>
    <t>Quinnton</t>
  </si>
  <si>
    <t>Hart</t>
  </si>
  <si>
    <t>Ieremia</t>
  </si>
  <si>
    <t>Denzel</t>
  </si>
  <si>
    <t>Iwata</t>
  </si>
  <si>
    <t>Hiroshi</t>
  </si>
  <si>
    <t>Kho</t>
  </si>
  <si>
    <t>Shogenji</t>
  </si>
  <si>
    <t>Tatsunori</t>
  </si>
  <si>
    <t>Mako</t>
  </si>
  <si>
    <t>Wang</t>
  </si>
  <si>
    <t>Wei-Hsuan</t>
  </si>
  <si>
    <t>Christopher</t>
  </si>
  <si>
    <t>Catlin</t>
  </si>
  <si>
    <t>John</t>
  </si>
  <si>
    <t>Chang</t>
  </si>
  <si>
    <t>Ervin</t>
  </si>
  <si>
    <t>Florimo</t>
  </si>
  <si>
    <t>Will</t>
  </si>
  <si>
    <t>Gale</t>
  </si>
  <si>
    <t>Geary</t>
  </si>
  <si>
    <t>Henkel</t>
  </si>
  <si>
    <t>Hong</t>
  </si>
  <si>
    <t>Soonsang</t>
  </si>
  <si>
    <t>Brendan</t>
  </si>
  <si>
    <t>Marchesani</t>
  </si>
  <si>
    <t>Moore</t>
  </si>
  <si>
    <t>Cooper</t>
  </si>
  <si>
    <t>Morishita</t>
  </si>
  <si>
    <t>Kyo</t>
  </si>
  <si>
    <t>Murray</t>
  </si>
  <si>
    <t>Zach</t>
  </si>
  <si>
    <t>Quayle</t>
  </si>
  <si>
    <t>Anthony</t>
  </si>
  <si>
    <t>Stanley</t>
  </si>
  <si>
    <t>Kyle</t>
  </si>
  <si>
    <t>Stubbs</t>
  </si>
  <si>
    <t>Jasper</t>
  </si>
  <si>
    <t>Watt</t>
  </si>
  <si>
    <t>Brady</t>
  </si>
  <si>
    <t>Ford</t>
  </si>
  <si>
    <t>Jayden</t>
  </si>
  <si>
    <t>Hawkes</t>
  </si>
  <si>
    <t>Simon</t>
  </si>
  <si>
    <t>Kale</t>
  </si>
  <si>
    <t>Mitchell</t>
  </si>
  <si>
    <t>Katsumata</t>
  </si>
  <si>
    <t>Ryo</t>
  </si>
  <si>
    <t>Lee</t>
  </si>
  <si>
    <t>Dongmin</t>
  </si>
  <si>
    <t>Sungho</t>
  </si>
  <si>
    <t>Bateman</t>
  </si>
  <si>
    <t>Harry</t>
  </si>
  <si>
    <t>Griffin</t>
  </si>
  <si>
    <t>Matthew</t>
  </si>
  <si>
    <t>Cameron</t>
  </si>
  <si>
    <t>Kapur</t>
  </si>
  <si>
    <t>Shiv</t>
  </si>
  <si>
    <t>Harlock</t>
  </si>
  <si>
    <t>Munro</t>
  </si>
  <si>
    <t>Norris</t>
  </si>
  <si>
    <t>Jason</t>
  </si>
  <si>
    <t>Zunic</t>
  </si>
  <si>
    <t>Bai</t>
  </si>
  <si>
    <t>Zhengkai</t>
  </si>
  <si>
    <t>Evans</t>
  </si>
  <si>
    <t>Tighe</t>
  </si>
  <si>
    <t>Lincoln</t>
  </si>
  <si>
    <t>Toeke</t>
  </si>
  <si>
    <t>Gardner</t>
  </si>
  <si>
    <t>Dylan</t>
  </si>
  <si>
    <t>Oiwa</t>
  </si>
  <si>
    <t>Ryuichi</t>
  </si>
  <si>
    <t>Turnbull</t>
  </si>
  <si>
    <t>Robby</t>
  </si>
  <si>
    <t>Meenhorst</t>
  </si>
  <si>
    <t>Kwon</t>
  </si>
  <si>
    <t>Luke</t>
  </si>
  <si>
    <t>Lamb</t>
  </si>
  <si>
    <t>Corey</t>
  </si>
  <si>
    <t>Porter</t>
  </si>
  <si>
    <t>Charles</t>
  </si>
  <si>
    <t>Malec</t>
  </si>
  <si>
    <t>Chris</t>
  </si>
  <si>
    <t>Eccles</t>
  </si>
  <si>
    <t>Yunseok</t>
  </si>
  <si>
    <t>Argentina Open</t>
  </si>
  <si>
    <t>Jockey Club</t>
  </si>
  <si>
    <t>Argentina</t>
  </si>
  <si>
    <t>Korn Ferry</t>
  </si>
  <si>
    <t>Docherty</t>
  </si>
  <si>
    <t>Alistair</t>
  </si>
  <si>
    <t>Korte</t>
  </si>
  <si>
    <t>Noh</t>
  </si>
  <si>
    <t>Seung-Yul</t>
  </si>
  <si>
    <t>Montgomery</t>
  </si>
  <si>
    <t>Taylor</t>
  </si>
  <si>
    <t>Tuten</t>
  </si>
  <si>
    <t>Shad</t>
  </si>
  <si>
    <t>Kohles</t>
  </si>
  <si>
    <t>Tyson</t>
  </si>
  <si>
    <t>Oliva</t>
  </si>
  <si>
    <t>Segundo</t>
  </si>
  <si>
    <t>Eichhorn</t>
  </si>
  <si>
    <t>Hunter</t>
  </si>
  <si>
    <t>Gilligan</t>
  </si>
  <si>
    <t>Maichon</t>
  </si>
  <si>
    <t>Phichaksn</t>
  </si>
  <si>
    <t>Sewell</t>
  </si>
  <si>
    <t>Chad</t>
  </si>
  <si>
    <t>Sherwood</t>
  </si>
  <si>
    <t>Cole</t>
  </si>
  <si>
    <t>Van Paris</t>
  </si>
  <si>
    <t>Jackson</t>
  </si>
  <si>
    <t>Bacha</t>
  </si>
  <si>
    <t>Carson</t>
  </si>
  <si>
    <t>Burgoon</t>
  </si>
  <si>
    <t>Bronson</t>
  </si>
  <si>
    <t>Fernandez Valdes</t>
  </si>
  <si>
    <t>Sugiura</t>
  </si>
  <si>
    <t>Yuta</t>
  </si>
  <si>
    <t>Gibson</t>
  </si>
  <si>
    <t>Rhein</t>
  </si>
  <si>
    <t>Scott</t>
  </si>
  <si>
    <t>Sandy</t>
  </si>
  <si>
    <t>Suh</t>
  </si>
  <si>
    <t>Holt</t>
  </si>
  <si>
    <t>Knox</t>
  </si>
  <si>
    <t>Russell</t>
  </si>
  <si>
    <t>Weiler</t>
  </si>
  <si>
    <t>Joe</t>
  </si>
  <si>
    <t>Andersen</t>
  </si>
  <si>
    <t>Champ</t>
  </si>
  <si>
    <t>Chandler</t>
  </si>
  <si>
    <t>Del Solar</t>
  </si>
  <si>
    <t>Cristobal</t>
  </si>
  <si>
    <t>Johnson</t>
  </si>
  <si>
    <t>Macdonald</t>
  </si>
  <si>
    <t>Stuart</t>
  </si>
  <si>
    <t>Sloan</t>
  </si>
  <si>
    <t>Roger</t>
  </si>
  <si>
    <t>Suri</t>
  </si>
  <si>
    <t>Julian</t>
  </si>
  <si>
    <t>Rayhan</t>
  </si>
  <si>
    <t>Carl</t>
  </si>
  <si>
    <t>Carr</t>
  </si>
  <si>
    <t>Gomez</t>
  </si>
  <si>
    <t>Hale</t>
  </si>
  <si>
    <t>Blaine</t>
  </si>
  <si>
    <t>Moldovan</t>
  </si>
  <si>
    <t>Maxwell</t>
  </si>
  <si>
    <t>Shore</t>
  </si>
  <si>
    <t>Davis</t>
  </si>
  <si>
    <t>Trace</t>
  </si>
  <si>
    <t>White</t>
  </si>
  <si>
    <t>Anderson</t>
  </si>
  <si>
    <t>Meisel</t>
  </si>
  <si>
    <t>Marshall</t>
  </si>
  <si>
    <t>Nimmer</t>
  </si>
  <si>
    <t>Bryson</t>
  </si>
  <si>
    <t>Velo</t>
  </si>
  <si>
    <t>Cappelen</t>
  </si>
  <si>
    <t>Sebastian</t>
  </si>
  <si>
    <t>Contini</t>
  </si>
  <si>
    <t>Furr</t>
  </si>
  <si>
    <t>Wilson</t>
  </si>
  <si>
    <t>Gabrelcik</t>
  </si>
  <si>
    <t>Marshall Butler</t>
  </si>
  <si>
    <t>Pak</t>
  </si>
  <si>
    <t>Gandon</t>
  </si>
  <si>
    <t>Jeremy</t>
  </si>
  <si>
    <t>Marzilio</t>
  </si>
  <si>
    <t>Vicente</t>
  </si>
  <si>
    <t>Merritt</t>
  </si>
  <si>
    <t>Troy</t>
  </si>
  <si>
    <t>Stewart</t>
  </si>
  <si>
    <t>Dillon</t>
  </si>
  <si>
    <t>Higgins</t>
  </si>
  <si>
    <t>Robbie</t>
  </si>
  <si>
    <t>List</t>
  </si>
  <si>
    <t>Oppenheim</t>
  </si>
  <si>
    <t>Rob</t>
  </si>
  <si>
    <t>Stegmaier</t>
  </si>
  <si>
    <t>NeSmith</t>
  </si>
  <si>
    <t>Matt</t>
  </si>
  <si>
    <t>Redman</t>
  </si>
  <si>
    <t>Doc</t>
  </si>
  <si>
    <t>Samuel</t>
  </si>
  <si>
    <t>Dossey</t>
  </si>
  <si>
    <t>Ishikawa</t>
  </si>
  <si>
    <t>Meissner</t>
  </si>
  <si>
    <t>VanArragon</t>
  </si>
  <si>
    <t>Caleb</t>
  </si>
  <si>
    <t>Burnett</t>
  </si>
  <si>
    <t>Kozan</t>
  </si>
  <si>
    <t>Roberts</t>
  </si>
  <si>
    <t>Sargent</t>
  </si>
  <si>
    <t>Billy Tom</t>
  </si>
  <si>
    <t>Springer</t>
  </si>
  <si>
    <t>Hayden</t>
  </si>
  <si>
    <t>Whitney</t>
  </si>
  <si>
    <t>Wu</t>
  </si>
  <si>
    <t>Infanti</t>
  </si>
  <si>
    <t>Nicholas</t>
  </si>
  <si>
    <t>Blaum</t>
  </si>
  <si>
    <t>Bramlett</t>
  </si>
  <si>
    <t>Joseph</t>
  </si>
  <si>
    <t>Cocha</t>
  </si>
  <si>
    <t>Tommy</t>
  </si>
  <si>
    <t>Coody</t>
  </si>
  <si>
    <t>Parker</t>
  </si>
  <si>
    <t>Creighton</t>
  </si>
  <si>
    <t>Myles</t>
  </si>
  <si>
    <t>Guthrie</t>
  </si>
  <si>
    <t>Gutschewski</t>
  </si>
  <si>
    <t>Hammer</t>
  </si>
  <si>
    <t>McCormick</t>
  </si>
  <si>
    <t>McCumber</t>
  </si>
  <si>
    <t>Menante</t>
  </si>
  <si>
    <t>Reavie</t>
  </si>
  <si>
    <t>Chez</t>
  </si>
  <si>
    <t>Sullivan</t>
  </si>
  <si>
    <t>Thornberry</t>
  </si>
  <si>
    <t>Braden</t>
  </si>
  <si>
    <t>Xiong</t>
  </si>
  <si>
    <t>Norman</t>
  </si>
  <si>
    <t>Buckley</t>
  </si>
  <si>
    <t>Duncan</t>
  </si>
  <si>
    <t>Hardy</t>
  </si>
  <si>
    <t>Hruby</t>
  </si>
  <si>
    <t>Petr</t>
  </si>
  <si>
    <t>Humphrey</t>
  </si>
  <si>
    <t>Knowles</t>
  </si>
  <si>
    <t>Philip</t>
  </si>
  <si>
    <t>Rick</t>
  </si>
  <si>
    <t>Leach</t>
  </si>
  <si>
    <t>Westmoreland</t>
  </si>
  <si>
    <t>Botha</t>
  </si>
  <si>
    <t>Barend</t>
  </si>
  <si>
    <t>Byrd</t>
  </si>
  <si>
    <t>Jonathan</t>
  </si>
  <si>
    <t>Greaser</t>
  </si>
  <si>
    <t>Austin</t>
  </si>
  <si>
    <t>Kuest</t>
  </si>
  <si>
    <t>Peter</t>
  </si>
  <si>
    <t>Levin</t>
  </si>
  <si>
    <t>Spencer</t>
  </si>
  <si>
    <t>McAllister</t>
  </si>
  <si>
    <t>Logan</t>
  </si>
  <si>
    <t>McCarthy</t>
  </si>
  <si>
    <t>Dan</t>
  </si>
  <si>
    <t>Salzer</t>
  </si>
  <si>
    <t>Christian</t>
  </si>
  <si>
    <t>Shelton</t>
  </si>
  <si>
    <t>Wolfe</t>
  </si>
  <si>
    <t>Atkins</t>
  </si>
  <si>
    <t>Card</t>
  </si>
  <si>
    <t>Galletti</t>
  </si>
  <si>
    <t>Grider</t>
  </si>
  <si>
    <t>Hitt</t>
  </si>
  <si>
    <t>Ledesma</t>
  </si>
  <si>
    <t>Nelson</t>
  </si>
  <si>
    <t>Nesbitt</t>
  </si>
  <si>
    <t>Drew</t>
  </si>
  <si>
    <t>Nunez</t>
  </si>
  <si>
    <t>Augusto</t>
  </si>
  <si>
    <t>Summerhays</t>
  </si>
  <si>
    <t>Preston</t>
  </si>
  <si>
    <t>Winstead</t>
  </si>
  <si>
    <t>Trey</t>
  </si>
  <si>
    <t>Cannon</t>
  </si>
  <si>
    <t>Cone</t>
  </si>
  <si>
    <t>Trevor</t>
  </si>
  <si>
    <t>Dougherty</t>
  </si>
  <si>
    <t>Francoeur</t>
  </si>
  <si>
    <t>Feagles</t>
  </si>
  <si>
    <t>Fischer</t>
  </si>
  <si>
    <t>Zack</t>
  </si>
  <si>
    <t>Montenegro</t>
  </si>
  <si>
    <t>Marcos</t>
  </si>
  <si>
    <t>Onishi</t>
  </si>
  <si>
    <t>Kaito</t>
  </si>
  <si>
    <t>Phillips</t>
  </si>
  <si>
    <t>Trent</t>
  </si>
  <si>
    <t>Romero</t>
  </si>
  <si>
    <t>Franco</t>
  </si>
  <si>
    <t>Wolcott</t>
  </si>
  <si>
    <t>Blick</t>
  </si>
  <si>
    <t>Cody</t>
  </si>
  <si>
    <t>Creel</t>
  </si>
  <si>
    <t>Joshua</t>
  </si>
  <si>
    <t>Hastings</t>
  </si>
  <si>
    <t>Gordon</t>
  </si>
  <si>
    <t>Grey</t>
  </si>
  <si>
    <t>J.J.</t>
  </si>
  <si>
    <t>Hitchner</t>
  </si>
  <si>
    <t>Derek</t>
  </si>
  <si>
    <t>Kocher</t>
  </si>
  <si>
    <t>Ortiz</t>
  </si>
  <si>
    <t>Song</t>
  </si>
  <si>
    <t>Riedel</t>
  </si>
  <si>
    <t>Van Horne</t>
  </si>
  <si>
    <t>Ashton</t>
  </si>
  <si>
    <t>Godoy</t>
  </si>
  <si>
    <t>Maximiliano</t>
  </si>
  <si>
    <t>Williams</t>
  </si>
  <si>
    <t>Matthews</t>
  </si>
  <si>
    <t>Lewis</t>
  </si>
  <si>
    <t>Bryce</t>
  </si>
  <si>
    <t>Al Houara Classic</t>
  </si>
  <si>
    <t>Al Houara</t>
  </si>
  <si>
    <t>Morocco</t>
  </si>
  <si>
    <t>MENA</t>
  </si>
  <si>
    <t>Pagdin</t>
  </si>
  <si>
    <t>Pineau</t>
  </si>
  <si>
    <t>Pierre</t>
  </si>
  <si>
    <t>Power</t>
  </si>
  <si>
    <t>Eroshenko</t>
  </si>
  <si>
    <t>Alex</t>
  </si>
  <si>
    <t>Floydd</t>
  </si>
  <si>
    <t>Joy</t>
  </si>
  <si>
    <t>Cristoni</t>
  </si>
  <si>
    <t>Matteo</t>
  </si>
  <si>
    <t>McBride</t>
  </si>
  <si>
    <t>Pavoucek</t>
  </si>
  <si>
    <t>Dominik</t>
  </si>
  <si>
    <t>Sandin</t>
  </si>
  <si>
    <t>Wrisdale</t>
  </si>
  <si>
    <t>Zemmer</t>
  </si>
  <si>
    <t>Aron</t>
  </si>
  <si>
    <t>Zuska</t>
  </si>
  <si>
    <t>Jiri</t>
  </si>
  <si>
    <t>Bell</t>
  </si>
  <si>
    <t>Hague</t>
  </si>
  <si>
    <t>Davies</t>
  </si>
  <si>
    <t>Denk</t>
  </si>
  <si>
    <t>Syed</t>
  </si>
  <si>
    <t>Aadam</t>
  </si>
  <si>
    <t>Dana</t>
  </si>
  <si>
    <t>Haiko</t>
  </si>
  <si>
    <t>Hernandez Lirola</t>
  </si>
  <si>
    <t>Emilio</t>
  </si>
  <si>
    <t>Oliver</t>
  </si>
  <si>
    <t>Garcia Garoz</t>
  </si>
  <si>
    <t>Sheppard</t>
  </si>
  <si>
    <t>Henry</t>
  </si>
  <si>
    <t>Knipes</t>
  </si>
  <si>
    <t>Zotov</t>
  </si>
  <si>
    <t>Attieh</t>
  </si>
  <si>
    <t>Khalid</t>
  </si>
  <si>
    <t>Ellis</t>
  </si>
  <si>
    <t>Jean-Noel</t>
  </si>
  <si>
    <t>OHagan</t>
  </si>
  <si>
    <t>Aidan</t>
  </si>
  <si>
    <t>Juan</t>
  </si>
  <si>
    <t>Ayres</t>
  </si>
  <si>
    <t>Cocheteux</t>
  </si>
  <si>
    <t>Elias</t>
  </si>
  <si>
    <t>Hutchinson</t>
  </si>
  <si>
    <t>Lundh</t>
  </si>
  <si>
    <t>Parlby</t>
  </si>
  <si>
    <t>Freddie</t>
  </si>
  <si>
    <t>Sloman</t>
  </si>
  <si>
    <t>Addabbo</t>
  </si>
  <si>
    <t>Ludovico</t>
  </si>
  <si>
    <t>Angles</t>
  </si>
  <si>
    <t>Pep</t>
  </si>
  <si>
    <t>Lguirati</t>
  </si>
  <si>
    <t>Ayoub</t>
  </si>
  <si>
    <t>Martini</t>
  </si>
  <si>
    <t>Ashfield</t>
  </si>
  <si>
    <t>Bertinotti</t>
  </si>
  <si>
    <t>Gaston</t>
  </si>
  <si>
    <t>Boucher</t>
  </si>
  <si>
    <t>Marc</t>
  </si>
  <si>
    <t>Esposito</t>
  </si>
  <si>
    <t>Esteve Rigaill</t>
  </si>
  <si>
    <t>Green</t>
  </si>
  <si>
    <t>Galven</t>
  </si>
  <si>
    <t>Harbinson</t>
  </si>
  <si>
    <t>Brody</t>
  </si>
  <si>
    <t>Obtmeier</t>
  </si>
  <si>
    <t>Canizares</t>
  </si>
  <si>
    <t>Suk</t>
  </si>
  <si>
    <t>Cyril</t>
  </si>
  <si>
    <t>Vecchi Fossa</t>
  </si>
  <si>
    <t>Jacopo</t>
  </si>
  <si>
    <t>Fernandez</t>
  </si>
  <si>
    <t>Raouzi</t>
  </si>
  <si>
    <t>Othman</t>
  </si>
  <si>
    <t>Rudd</t>
  </si>
  <si>
    <t>Bernadet</t>
  </si>
  <si>
    <t>Ssouadi</t>
  </si>
  <si>
    <t>Buendia</t>
  </si>
  <si>
    <t>Alfonso</t>
  </si>
  <si>
    <t>Orlov</t>
  </si>
  <si>
    <t>Vladimir</t>
  </si>
  <si>
    <t>Danielson</t>
  </si>
  <si>
    <t>Hunt</t>
  </si>
  <si>
    <t>Toby</t>
  </si>
  <si>
    <t>Piaget</t>
  </si>
  <si>
    <t>Sandro</t>
  </si>
  <si>
    <t>Strandberg</t>
  </si>
  <si>
    <t>Calle</t>
  </si>
  <si>
    <t>Rodriguez Andreu</t>
  </si>
  <si>
    <t>Slorach</t>
  </si>
  <si>
    <t>Thornton</t>
  </si>
  <si>
    <t>Chesters</t>
  </si>
  <si>
    <t>Ashley</t>
  </si>
  <si>
    <t>Mejia</t>
  </si>
  <si>
    <t>Buttironi</t>
  </si>
  <si>
    <t>Jonasson</t>
  </si>
  <si>
    <t>Erik</t>
  </si>
  <si>
    <t>Firdaus</t>
  </si>
  <si>
    <t>Zubair</t>
  </si>
  <si>
    <t>Fournier</t>
  </si>
  <si>
    <t>Dorian</t>
  </si>
  <si>
    <t>Id Omar</t>
  </si>
  <si>
    <t>Kidd</t>
  </si>
  <si>
    <t>Sikora</t>
  </si>
  <si>
    <t>Jonathan Jasper</t>
  </si>
  <si>
    <t>Hernandez Agullo</t>
  </si>
  <si>
    <t>Sanjust</t>
  </si>
  <si>
    <t>Rocco</t>
  </si>
  <si>
    <t>Colombel</t>
  </si>
  <si>
    <t>Dutton</t>
  </si>
  <si>
    <t>Marcus</t>
  </si>
  <si>
    <t>Elkhadri</t>
  </si>
  <si>
    <t>Aissa</t>
  </si>
  <si>
    <t>Netzel</t>
  </si>
  <si>
    <t>Dean</t>
  </si>
  <si>
    <t>Tan</t>
  </si>
  <si>
    <t>Silvester</t>
  </si>
  <si>
    <t>Deus</t>
  </si>
  <si>
    <t>Willy</t>
  </si>
  <si>
    <t>Mahmah</t>
  </si>
  <si>
    <t>Karim</t>
  </si>
  <si>
    <t>Cavina</t>
  </si>
  <si>
    <t>Riccardo</t>
  </si>
  <si>
    <t>Nakrou</t>
  </si>
  <si>
    <t>Issam</t>
  </si>
  <si>
    <t>Cusumano</t>
  </si>
  <si>
    <t>Carlo</t>
  </si>
  <si>
    <t>Decottignies-Lafon</t>
  </si>
  <si>
    <t>Infinitum Championship</t>
  </si>
  <si>
    <t>Infinitum (Lakes)</t>
  </si>
  <si>
    <t>Spain</t>
  </si>
  <si>
    <t>Nordic Golf League</t>
  </si>
  <si>
    <t>Ege</t>
  </si>
  <si>
    <t>Mats</t>
  </si>
  <si>
    <t>Baumgartner</t>
  </si>
  <si>
    <t>Jonas</t>
  </si>
  <si>
    <t>Jacobsen</t>
  </si>
  <si>
    <t>Sandborg</t>
  </si>
  <si>
    <t>Jesper</t>
  </si>
  <si>
    <t>Ji</t>
  </si>
  <si>
    <t>Jerry</t>
  </si>
  <si>
    <t>Lundgren</t>
  </si>
  <si>
    <t>Robbins</t>
  </si>
  <si>
    <t>Axelsen</t>
  </si>
  <si>
    <t>Host</t>
  </si>
  <si>
    <t>August Thor</t>
  </si>
  <si>
    <t>Johannessen</t>
  </si>
  <si>
    <t>Kristian Krogh</t>
  </si>
  <si>
    <t>Nyland</t>
  </si>
  <si>
    <t>Kasper</t>
  </si>
  <si>
    <t>Sekne</t>
  </si>
  <si>
    <t>Herman Wibe</t>
  </si>
  <si>
    <t>Tiden</t>
  </si>
  <si>
    <t>Albin</t>
  </si>
  <si>
    <t>Bradhering</t>
  </si>
  <si>
    <t>Fabius Will</t>
  </si>
  <si>
    <t>Molinari</t>
  </si>
  <si>
    <t>Edoardo</t>
  </si>
  <si>
    <t>Soborg</t>
  </si>
  <si>
    <t>Bjorn la Cour</t>
  </si>
  <si>
    <t>Lithander</t>
  </si>
  <si>
    <t>Nyfjall</t>
  </si>
  <si>
    <t>Gillberg</t>
  </si>
  <si>
    <t>Settemsdal</t>
  </si>
  <si>
    <t>Bekirian</t>
  </si>
  <si>
    <t>Jean</t>
  </si>
  <si>
    <t>Bergsson</t>
  </si>
  <si>
    <t>Hlynur</t>
  </si>
  <si>
    <t>Broholt Lind</t>
  </si>
  <si>
    <t>Soren</t>
  </si>
  <si>
    <t>Jorgensen</t>
  </si>
  <si>
    <t>Oliver Hundeboll</t>
  </si>
  <si>
    <t>Madsen</t>
  </si>
  <si>
    <t>Morten Orum</t>
  </si>
  <si>
    <t>Ruuska</t>
  </si>
  <si>
    <t>Lauri</t>
  </si>
  <si>
    <t>Wennerlof</t>
  </si>
  <si>
    <t>Hoetmer</t>
  </si>
  <si>
    <t>Thom</t>
  </si>
  <si>
    <t>Honkala</t>
  </si>
  <si>
    <t>Laage</t>
  </si>
  <si>
    <t>Mads</t>
  </si>
  <si>
    <t>Sigurbrandsson</t>
  </si>
  <si>
    <t>Dagbjatur</t>
  </si>
  <si>
    <t>Sigurdsson</t>
  </si>
  <si>
    <t>Logi</t>
  </si>
  <si>
    <t>Petersen</t>
  </si>
  <si>
    <t>Pilgaard</t>
  </si>
  <si>
    <t>Magnus</t>
  </si>
  <si>
    <t>Salander</t>
  </si>
  <si>
    <t>Gustav</t>
  </si>
  <si>
    <t>Tuohimaa</t>
  </si>
  <si>
    <t>Tyko</t>
  </si>
  <si>
    <t>Eriksson (Dec2003)</t>
  </si>
  <si>
    <t>Ludvig</t>
  </si>
  <si>
    <t>Fransson</t>
  </si>
  <si>
    <t>Calum</t>
  </si>
  <si>
    <t>Andersson</t>
  </si>
  <si>
    <t>Hagborg Asp</t>
  </si>
  <si>
    <t>Hessing</t>
  </si>
  <si>
    <t>Kahlos</t>
  </si>
  <si>
    <t>Juuso</t>
  </si>
  <si>
    <t>Svensson</t>
  </si>
  <si>
    <t>Halonen</t>
  </si>
  <si>
    <t>Saku</t>
  </si>
  <si>
    <t>Nielsen</t>
  </si>
  <si>
    <t>Jamie Tofte</t>
  </si>
  <si>
    <t>Saulo</t>
  </si>
  <si>
    <t>Ilari</t>
  </si>
  <si>
    <t>Hellman</t>
  </si>
  <si>
    <t>Jamsa</t>
  </si>
  <si>
    <t>Jaapo</t>
  </si>
  <si>
    <t>Ballard</t>
  </si>
  <si>
    <t>Mathias</t>
  </si>
  <si>
    <t>Bjorken</t>
  </si>
  <si>
    <t>Bjorlow</t>
  </si>
  <si>
    <t>Christensen</t>
  </si>
  <si>
    <t>Tiger</t>
  </si>
  <si>
    <t>Hallinger</t>
  </si>
  <si>
    <t>Heller</t>
  </si>
  <si>
    <t>Hietala</t>
  </si>
  <si>
    <t>Hjort</t>
  </si>
  <si>
    <t>Karlsson</t>
  </si>
  <si>
    <t>Koivu</t>
  </si>
  <si>
    <t>Larsen</t>
  </si>
  <si>
    <t>Mads Viemose</t>
  </si>
  <si>
    <t>Monier</t>
  </si>
  <si>
    <t>Wesley</t>
  </si>
  <si>
    <t>Rasmussen</t>
  </si>
  <si>
    <t>Mads Fugl</t>
  </si>
  <si>
    <t>Simberg</t>
  </si>
  <si>
    <t>Casper</t>
  </si>
  <si>
    <t>Simonsen</t>
  </si>
  <si>
    <t>Sorensen</t>
  </si>
  <si>
    <t>Jonas Lykke</t>
  </si>
  <si>
    <t>Van Der Weele</t>
  </si>
  <si>
    <t>Kiet</t>
  </si>
  <si>
    <t>Waineby</t>
  </si>
  <si>
    <t>Walter</t>
  </si>
  <si>
    <t>Wochner</t>
  </si>
  <si>
    <t>Axell</t>
  </si>
  <si>
    <t>Johannes</t>
  </si>
  <si>
    <t>Goth-Rasmussen</t>
  </si>
  <si>
    <t>Roddik</t>
  </si>
  <si>
    <t>Suhr</t>
  </si>
  <si>
    <t>Svendsen</t>
  </si>
  <si>
    <t>August H. Sidal</t>
  </si>
  <si>
    <t>Tyminski</t>
  </si>
  <si>
    <t>Nikolas</t>
  </si>
  <si>
    <t>Yamac</t>
  </si>
  <si>
    <t>Taner</t>
  </si>
  <si>
    <t>Ahlgren</t>
  </si>
  <si>
    <t>Wilhelm</t>
  </si>
  <si>
    <t>Bendix</t>
  </si>
  <si>
    <t>Filip</t>
  </si>
  <si>
    <t>Blomqvist</t>
  </si>
  <si>
    <t>Bressum</t>
  </si>
  <si>
    <t>Kristian Hjort</t>
  </si>
  <si>
    <t>Eden</t>
  </si>
  <si>
    <t>Tobias</t>
  </si>
  <si>
    <t>Feldborg</t>
  </si>
  <si>
    <t>Fogel</t>
  </si>
  <si>
    <t>Frimodt</t>
  </si>
  <si>
    <t>Karlsen</t>
  </si>
  <si>
    <t>Tom Roed</t>
  </si>
  <si>
    <t>Nikku</t>
  </si>
  <si>
    <t>Oskari</t>
  </si>
  <si>
    <t>Ostergaard</t>
  </si>
  <si>
    <t>Magnus A.</t>
  </si>
  <si>
    <t>Poulsen</t>
  </si>
  <si>
    <t>Theis</t>
  </si>
  <si>
    <t>Rosendahl</t>
  </si>
  <si>
    <t>Thysted</t>
  </si>
  <si>
    <t>Jens Kristian</t>
  </si>
  <si>
    <t>Tingsted Blum</t>
  </si>
  <si>
    <t>Emil</t>
  </si>
  <si>
    <t>Wallin</t>
  </si>
  <si>
    <t>Isac</t>
  </si>
  <si>
    <t>Wennstam</t>
  </si>
  <si>
    <t>Ambrosius</t>
  </si>
  <si>
    <t>Oskar</t>
  </si>
  <si>
    <t>Andersson (Jun2001)</t>
  </si>
  <si>
    <t>Hansen</t>
  </si>
  <si>
    <t>Joachim B.</t>
  </si>
  <si>
    <t>Juliusson</t>
  </si>
  <si>
    <t>Aron Snaer</t>
  </si>
  <si>
    <t>Kewalramani</t>
  </si>
  <si>
    <t>Vater</t>
  </si>
  <si>
    <t>Valdemar</t>
  </si>
  <si>
    <t>Von Reedtz</t>
  </si>
  <si>
    <t>Birkelund</t>
  </si>
  <si>
    <t>Frederik</t>
  </si>
  <si>
    <t>Chirband</t>
  </si>
  <si>
    <t>Junes Jeremias</t>
  </si>
  <si>
    <t>Edberg</t>
  </si>
  <si>
    <t>Fosaas</t>
  </si>
  <si>
    <t>Carl Didrik M.</t>
  </si>
  <si>
    <t>Grant</t>
  </si>
  <si>
    <t>Stephen</t>
  </si>
  <si>
    <t>Holmberg</t>
  </si>
  <si>
    <t>Rasmus</t>
  </si>
  <si>
    <t>Kulmala</t>
  </si>
  <si>
    <t>Arttu</t>
  </si>
  <si>
    <t>Nordstrom</t>
  </si>
  <si>
    <t>Jakob Baha</t>
  </si>
  <si>
    <t>Syr</t>
  </si>
  <si>
    <t>Sebastian Eidsaether</t>
  </si>
  <si>
    <t>Hardin</t>
  </si>
  <si>
    <t>Sabria</t>
  </si>
  <si>
    <t>Geurts</t>
  </si>
  <si>
    <t>Bob</t>
  </si>
  <si>
    <t>Kipling</t>
  </si>
  <si>
    <t>Nicolai</t>
  </si>
  <si>
    <t>Max</t>
  </si>
  <si>
    <t>Kristoffer</t>
  </si>
  <si>
    <t>Mostrom</t>
  </si>
  <si>
    <t>Scorzato</t>
  </si>
  <si>
    <t>Tyry</t>
  </si>
  <si>
    <t>Nikke</t>
  </si>
  <si>
    <t>Lund-Ravn</t>
  </si>
  <si>
    <t>Magnusson</t>
  </si>
  <si>
    <t>Lukas</t>
  </si>
  <si>
    <t>Johan</t>
  </si>
  <si>
    <t>Bohnet</t>
  </si>
  <si>
    <t>Julien</t>
  </si>
  <si>
    <t>Bring</t>
  </si>
  <si>
    <t>Christoffer</t>
  </si>
  <si>
    <t>Eriksson (Jan2001)</t>
  </si>
  <si>
    <t>Kakko</t>
  </si>
  <si>
    <t>Roope</t>
  </si>
  <si>
    <t>Agerschou</t>
  </si>
  <si>
    <t>Jacob Worm</t>
  </si>
  <si>
    <t>Eskola</t>
  </si>
  <si>
    <t>Vihtori</t>
  </si>
  <si>
    <t>Lykkeberg</t>
  </si>
  <si>
    <t>Bertil Johan</t>
  </si>
  <si>
    <t>Stefansson</t>
  </si>
  <si>
    <t>Svanberg</t>
  </si>
  <si>
    <t>Steinarsson</t>
  </si>
  <si>
    <t>Daniel Isak</t>
  </si>
  <si>
    <t>Ellila</t>
  </si>
  <si>
    <t>Makinen</t>
  </si>
  <si>
    <t>Miikka</t>
  </si>
  <si>
    <t>Richardson</t>
  </si>
  <si>
    <t>Altonen</t>
  </si>
  <si>
    <t>Joachim</t>
  </si>
  <si>
    <t>Photin Hansen</t>
  </si>
  <si>
    <t>Christian Arly</t>
  </si>
  <si>
    <t>Vallestad</t>
  </si>
  <si>
    <t>Sander</t>
  </si>
  <si>
    <t>Back Christiansen</t>
  </si>
  <si>
    <t>Pelle</t>
  </si>
  <si>
    <t>Ulvang</t>
  </si>
  <si>
    <t>Wahlund</t>
  </si>
  <si>
    <t>Clausen</t>
  </si>
  <si>
    <t>Peter Guldahl</t>
  </si>
  <si>
    <t>Arnason</t>
  </si>
  <si>
    <t>Olafur Marel</t>
  </si>
  <si>
    <t>Pedersen</t>
  </si>
  <si>
    <t>Hellstrom</t>
  </si>
  <si>
    <t>Noa</t>
  </si>
  <si>
    <t>Lambros</t>
  </si>
  <si>
    <t>Olsen</t>
  </si>
  <si>
    <t>Cornelius Sejer</t>
  </si>
  <si>
    <t>Pietila</t>
  </si>
  <si>
    <t>Schepp</t>
  </si>
  <si>
    <t>Mika</t>
  </si>
  <si>
    <t>Yilmaz</t>
  </si>
  <si>
    <t>Dersim</t>
  </si>
  <si>
    <t>Kolle</t>
  </si>
  <si>
    <t>Luis</t>
  </si>
  <si>
    <t>Van Hauen Hillersborg</t>
  </si>
  <si>
    <t>August</t>
  </si>
  <si>
    <t>Kjeldsen</t>
  </si>
  <si>
    <t>Infinitum Ecco Masters</t>
  </si>
  <si>
    <t>Kleen</t>
  </si>
  <si>
    <t>Algot</t>
  </si>
  <si>
    <t>Safak</t>
  </si>
  <si>
    <t>Emre</t>
  </si>
  <si>
    <t>Cognizant Classic</t>
  </si>
  <si>
    <t>PGA National</t>
  </si>
  <si>
    <t>Florida</t>
  </si>
  <si>
    <t>PGA</t>
  </si>
  <si>
    <t>Echavarria</t>
  </si>
  <si>
    <t>Nico</t>
  </si>
  <si>
    <t>Lowry</t>
  </si>
  <si>
    <t>Shane</t>
  </si>
  <si>
    <t>Smotherman</t>
  </si>
  <si>
    <t>Castillo</t>
  </si>
  <si>
    <t>Hojgaard</t>
  </si>
  <si>
    <t>Keith</t>
  </si>
  <si>
    <t>Mouw</t>
  </si>
  <si>
    <t>Dahmen</t>
  </si>
  <si>
    <t>Joel</t>
  </si>
  <si>
    <t>Brooks</t>
  </si>
  <si>
    <t>Schmid</t>
  </si>
  <si>
    <t>Matti</t>
  </si>
  <si>
    <t>Ewart</t>
  </si>
  <si>
    <t>A.J.</t>
  </si>
  <si>
    <t>Homa</t>
  </si>
  <si>
    <t>Kizzire</t>
  </si>
  <si>
    <t>Patton</t>
  </si>
  <si>
    <t>Nyholm</t>
  </si>
  <si>
    <t>Pontus</t>
  </si>
  <si>
    <t>Dou</t>
  </si>
  <si>
    <t>Zecheng</t>
  </si>
  <si>
    <t>Kanaya</t>
  </si>
  <si>
    <t>Takumi</t>
  </si>
  <si>
    <t>Pavon</t>
  </si>
  <si>
    <t>Matthieu</t>
  </si>
  <si>
    <t>Ramey</t>
  </si>
  <si>
    <t>Reitan</t>
  </si>
  <si>
    <t>Yellamaraju</t>
  </si>
  <si>
    <t>Sudarshan</t>
  </si>
  <si>
    <t>Bauchou</t>
  </si>
  <si>
    <t>Dumont de Chassart</t>
  </si>
  <si>
    <t>Gerard</t>
  </si>
  <si>
    <t>Hossler</t>
  </si>
  <si>
    <t>Hubbard</t>
  </si>
  <si>
    <t>Hughes</t>
  </si>
  <si>
    <t>Rai</t>
  </si>
  <si>
    <t>Aaron</t>
  </si>
  <si>
    <t>Roy</t>
  </si>
  <si>
    <t>Berger</t>
  </si>
  <si>
    <t>Li</t>
  </si>
  <si>
    <t>Haotong</t>
  </si>
  <si>
    <t>Stanger</t>
  </si>
  <si>
    <t>Streelman</t>
  </si>
  <si>
    <t>Bezuidenhout</t>
  </si>
  <si>
    <t>Christiaan</t>
  </si>
  <si>
    <t>Eric</t>
  </si>
  <si>
    <t>Fisk</t>
  </si>
  <si>
    <t>Brown (Oct1994)</t>
  </si>
  <si>
    <t>Eckroat</t>
  </si>
  <si>
    <t>Fishburn</t>
  </si>
  <si>
    <t>Patrick</t>
  </si>
  <si>
    <t>Higgo</t>
  </si>
  <si>
    <t>Garrick</t>
  </si>
  <si>
    <t>Hodges</t>
  </si>
  <si>
    <t>Lebioda</t>
  </si>
  <si>
    <t>Hank</t>
  </si>
  <si>
    <t>McGreevy</t>
  </si>
  <si>
    <t>Neergaard-Petersen</t>
  </si>
  <si>
    <t>Olesen</t>
  </si>
  <si>
    <t>Thorbjorn</t>
  </si>
  <si>
    <t>Silverman</t>
  </si>
  <si>
    <t>Walker</t>
  </si>
  <si>
    <t>Danny</t>
  </si>
  <si>
    <t>Wallace</t>
  </si>
  <si>
    <t>Brennan</t>
  </si>
  <si>
    <t>Seamus</t>
  </si>
  <si>
    <t>Smalley</t>
  </si>
  <si>
    <t>Young</t>
  </si>
  <si>
    <t>Grillo</t>
  </si>
  <si>
    <t>Emiliano</t>
  </si>
  <si>
    <t>Saddier</t>
  </si>
  <si>
    <t>Schenk</t>
  </si>
  <si>
    <t>Horschel</t>
  </si>
  <si>
    <t>Billy</t>
  </si>
  <si>
    <t>Parry</t>
  </si>
  <si>
    <t>Suber</t>
  </si>
  <si>
    <t>Highsmith</t>
  </si>
  <si>
    <t>Blanchet</t>
  </si>
  <si>
    <t>Clanton</t>
  </si>
  <si>
    <t>Ghim</t>
  </si>
  <si>
    <t>Doug</t>
  </si>
  <si>
    <t>Lanto</t>
  </si>
  <si>
    <t>Lipsky</t>
  </si>
  <si>
    <t>Mac</t>
  </si>
  <si>
    <t>Riley</t>
  </si>
  <si>
    <t>Ryder</t>
  </si>
  <si>
    <t>Webb</t>
  </si>
  <si>
    <t>Thorbjornsen</t>
  </si>
  <si>
    <t>Ventura</t>
  </si>
  <si>
    <t>Kris</t>
  </si>
  <si>
    <t>Yu</t>
  </si>
  <si>
    <t>Chatfield</t>
  </si>
  <si>
    <t>Jaeger</t>
  </si>
  <si>
    <t>Stephan</t>
  </si>
  <si>
    <t>Kirk</t>
  </si>
  <si>
    <t>Kuchar</t>
  </si>
  <si>
    <t>Malnati</t>
  </si>
  <si>
    <t>Shipley</t>
  </si>
  <si>
    <t>Neal</t>
  </si>
  <si>
    <t>Van Rooyen</t>
  </si>
  <si>
    <t>VanDerLaan</t>
  </si>
  <si>
    <t>Waring</t>
  </si>
  <si>
    <t>Whaley</t>
  </si>
  <si>
    <t>Vince</t>
  </si>
  <si>
    <t>Woodland</t>
  </si>
  <si>
    <t>Gary</t>
  </si>
  <si>
    <t>Garnett</t>
  </si>
  <si>
    <t>Brice</t>
  </si>
  <si>
    <t>Hadwin</t>
  </si>
  <si>
    <t>Keefer</t>
  </si>
  <si>
    <t>Johnny</t>
  </si>
  <si>
    <t>Lower</t>
  </si>
  <si>
    <t>Putnam</t>
  </si>
  <si>
    <t>Villegas</t>
  </si>
  <si>
    <t>Camilo</t>
  </si>
  <si>
    <t>Willett</t>
  </si>
  <si>
    <t>Hoffman</t>
  </si>
  <si>
    <t>Charley</t>
  </si>
  <si>
    <t>Seonghyeon</t>
  </si>
  <si>
    <t>Snedeker</t>
  </si>
  <si>
    <t>Blades</t>
  </si>
  <si>
    <t>Dunlap</t>
  </si>
  <si>
    <t>Hirata</t>
  </si>
  <si>
    <t>Kensei</t>
  </si>
  <si>
    <t>Vilips</t>
  </si>
  <si>
    <t>Karl</t>
  </si>
  <si>
    <t>Hicks</t>
  </si>
  <si>
    <t>Higgs</t>
  </si>
  <si>
    <t>Lamprecht</t>
  </si>
  <si>
    <t>Christo</t>
  </si>
  <si>
    <t>Kyoung-Hoon</t>
  </si>
  <si>
    <t>Wise</t>
  </si>
  <si>
    <t>Hoey</t>
  </si>
  <si>
    <t>Rico</t>
  </si>
  <si>
    <t>Rozo</t>
  </si>
  <si>
    <t>Marcelo</t>
  </si>
  <si>
    <t>Brendon</t>
  </si>
  <si>
    <t>Campos</t>
  </si>
  <si>
    <t>Rafael</t>
  </si>
  <si>
    <t>Valimaki</t>
  </si>
  <si>
    <t>Sami</t>
  </si>
  <si>
    <t>Capan</t>
  </si>
  <si>
    <t>Frankie</t>
  </si>
  <si>
    <t>Cam</t>
  </si>
  <si>
    <t>Salinda</t>
  </si>
  <si>
    <t>Isaiah</t>
  </si>
  <si>
    <t>Tosti</t>
  </si>
  <si>
    <t>Nakajima</t>
  </si>
  <si>
    <t>Keita</t>
  </si>
  <si>
    <t>Golf Mad Challenge</t>
  </si>
  <si>
    <t>Lykia Links</t>
  </si>
  <si>
    <t>Turkey</t>
  </si>
  <si>
    <t>Pro Golf</t>
  </si>
  <si>
    <t>Pedryc</t>
  </si>
  <si>
    <t>Bonte</t>
  </si>
  <si>
    <t>Kouwenaar</t>
  </si>
  <si>
    <t>Koen</t>
  </si>
  <si>
    <t>Meyer</t>
  </si>
  <si>
    <t>Velten</t>
  </si>
  <si>
    <t>Owen</t>
  </si>
  <si>
    <t>Schmitt</t>
  </si>
  <si>
    <t>Antonisse</t>
  </si>
  <si>
    <t>Dario</t>
  </si>
  <si>
    <t>Benner</t>
  </si>
  <si>
    <t>Dobrunz</t>
  </si>
  <si>
    <t>Nils</t>
  </si>
  <si>
    <t>Gilardi</t>
  </si>
  <si>
    <t>Mauro</t>
  </si>
  <si>
    <t>Bachelier</t>
  </si>
  <si>
    <t>Brisout de Barneville</t>
  </si>
  <si>
    <t>Gautier</t>
  </si>
  <si>
    <t>Lavergne</t>
  </si>
  <si>
    <t>Zustak</t>
  </si>
  <si>
    <t>d'Aurelle de Paladines</t>
  </si>
  <si>
    <t>Ulenaers</t>
  </si>
  <si>
    <t>Kristof</t>
  </si>
  <si>
    <t>Grundemann</t>
  </si>
  <si>
    <t>Martin Maximilian</t>
  </si>
  <si>
    <t>Baltl</t>
  </si>
  <si>
    <t>Timon</t>
  </si>
  <si>
    <t>Breimer</t>
  </si>
  <si>
    <t>Leon</t>
  </si>
  <si>
    <t>Churchward</t>
  </si>
  <si>
    <t>Claude</t>
  </si>
  <si>
    <t>Macionga</t>
  </si>
  <si>
    <t>Philipp</t>
  </si>
  <si>
    <t>Soo</t>
  </si>
  <si>
    <t>Ken-Marten</t>
  </si>
  <si>
    <t>Aslan</t>
  </si>
  <si>
    <t>Tarik</t>
  </si>
  <si>
    <t>Batens</t>
  </si>
  <si>
    <t>Thijmen</t>
  </si>
  <si>
    <t>Clerici</t>
  </si>
  <si>
    <t>Fiorino</t>
  </si>
  <si>
    <t>Pansart</t>
  </si>
  <si>
    <t>Van Doren</t>
  </si>
  <si>
    <t>Yente</t>
  </si>
  <si>
    <t>Guichard</t>
  </si>
  <si>
    <t>Clement</t>
  </si>
  <si>
    <t>Guyot</t>
  </si>
  <si>
    <t>Siemens</t>
  </si>
  <si>
    <t>Amsallem</t>
  </si>
  <si>
    <t>Ugo</t>
  </si>
  <si>
    <t>Lacaze</t>
  </si>
  <si>
    <t>Aubin</t>
  </si>
  <si>
    <t>Montagne</t>
  </si>
  <si>
    <t>Weis</t>
  </si>
  <si>
    <t>Wortelboer</t>
  </si>
  <si>
    <t>Sasha</t>
  </si>
  <si>
    <t>Lammel</t>
  </si>
  <si>
    <t>Moritz</t>
  </si>
  <si>
    <t>Russling</t>
  </si>
  <si>
    <t>Tomi</t>
  </si>
  <si>
    <t>Babnik</t>
  </si>
  <si>
    <t>Jaka</t>
  </si>
  <si>
    <t>Lebrere</t>
  </si>
  <si>
    <t>Schiergen</t>
  </si>
  <si>
    <t>Laurenz</t>
  </si>
  <si>
    <t>Van Der Steen</t>
  </si>
  <si>
    <t>Horder</t>
  </si>
  <si>
    <t>Adank</t>
  </si>
  <si>
    <t>Niklas</t>
  </si>
  <si>
    <t>Lanteri</t>
  </si>
  <si>
    <t>Verdonk</t>
  </si>
  <si>
    <t>Aydan</t>
  </si>
  <si>
    <t>Weppernig</t>
  </si>
  <si>
    <t>Linus</t>
  </si>
  <si>
    <t>Van Der Voort</t>
  </si>
  <si>
    <t>Aeschlimann</t>
  </si>
  <si>
    <t>Jean-Leon</t>
  </si>
  <si>
    <t>Clausing</t>
  </si>
  <si>
    <t>Cremer</t>
  </si>
  <si>
    <t>Sven</t>
  </si>
  <si>
    <t>Engelmohr</t>
  </si>
  <si>
    <t>Haas</t>
  </si>
  <si>
    <t>Naas</t>
  </si>
  <si>
    <t>Loic</t>
  </si>
  <si>
    <t>Prutthaweewat</t>
  </si>
  <si>
    <t>Schweighofer</t>
  </si>
  <si>
    <t>Van Zijl</t>
  </si>
  <si>
    <t>Michel</t>
  </si>
  <si>
    <t>Cossement</t>
  </si>
  <si>
    <t>Eisenbeis</t>
  </si>
  <si>
    <t>Ettlin</t>
  </si>
  <si>
    <t>Pouguet</t>
  </si>
  <si>
    <t>Sliwka</t>
  </si>
  <si>
    <t>Sebastian F.</t>
  </si>
  <si>
    <t>Wedema</t>
  </si>
  <si>
    <t>Csanyi</t>
  </si>
  <si>
    <t>Dennis</t>
  </si>
  <si>
    <t>Gerhardsen</t>
  </si>
  <si>
    <t>Nicola</t>
  </si>
  <si>
    <t>Gradecki</t>
  </si>
  <si>
    <t>Mateusz</t>
  </si>
  <si>
    <t>Hrinda</t>
  </si>
  <si>
    <t>Jakub</t>
  </si>
  <si>
    <t>Le Bot</t>
  </si>
  <si>
    <t>Raphael</t>
  </si>
  <si>
    <t>Pardoux</t>
  </si>
  <si>
    <t>Baptiste</t>
  </si>
  <si>
    <t>Sarkozi</t>
  </si>
  <si>
    <t>Richard</t>
  </si>
  <si>
    <t>Kasum</t>
  </si>
  <si>
    <t>Alexis Andre</t>
  </si>
  <si>
    <t>Lotscher</t>
  </si>
  <si>
    <t>Mel</t>
  </si>
  <si>
    <t>Michaux</t>
  </si>
  <si>
    <t>Pantazidis</t>
  </si>
  <si>
    <t>Christos</t>
  </si>
  <si>
    <t>Pellissier</t>
  </si>
  <si>
    <t>Tillmanns</t>
  </si>
  <si>
    <t>Whiting</t>
  </si>
  <si>
    <t>Jenson</t>
  </si>
  <si>
    <t>Goupy</t>
  </si>
  <si>
    <t>Woudenberg</t>
  </si>
  <si>
    <t>Jim</t>
  </si>
  <si>
    <t>Junk</t>
  </si>
  <si>
    <t>Agrawal</t>
  </si>
  <si>
    <t>Aarav</t>
  </si>
  <si>
    <t>Galand</t>
  </si>
  <si>
    <t>Arnaud</t>
  </si>
  <si>
    <t>Joubin</t>
  </si>
  <si>
    <t>Lavigne</t>
  </si>
  <si>
    <t>Jules</t>
  </si>
  <si>
    <t>Bill</t>
  </si>
  <si>
    <t>Sapin</t>
  </si>
  <si>
    <t>Kaczala</t>
  </si>
  <si>
    <t>Frerot</t>
  </si>
  <si>
    <t>Moosmeier</t>
  </si>
  <si>
    <t>Deibler</t>
  </si>
  <si>
    <t>Reinert</t>
  </si>
  <si>
    <t>Ron Cedric</t>
  </si>
  <si>
    <t>Derain</t>
  </si>
  <si>
    <t>Ethan</t>
  </si>
  <si>
    <t>Schwab</t>
  </si>
  <si>
    <t>Meijer</t>
  </si>
  <si>
    <t>Lenssen</t>
  </si>
  <si>
    <t>Bosse</t>
  </si>
  <si>
    <t>Tabart</t>
  </si>
  <si>
    <t>Remy</t>
  </si>
  <si>
    <t>Karsi</t>
  </si>
  <si>
    <t>Kerem</t>
  </si>
  <si>
    <t>Ozdemir</t>
  </si>
  <si>
    <t>Can Marko</t>
  </si>
  <si>
    <t>Hautbourg</t>
  </si>
  <si>
    <t>Vida</t>
  </si>
  <si>
    <t>South African Open</t>
  </si>
  <si>
    <t>Stellenbosch</t>
  </si>
  <si>
    <t>South Africa</t>
  </si>
  <si>
    <t>Southern Africa</t>
  </si>
  <si>
    <t>DP World</t>
  </si>
  <si>
    <t>Jarvis</t>
  </si>
  <si>
    <t>Casey</t>
  </si>
  <si>
    <t>Du Plessis</t>
  </si>
  <si>
    <t>Hennie</t>
  </si>
  <si>
    <t>Lacroix</t>
  </si>
  <si>
    <t>Frederic</t>
  </si>
  <si>
    <t>Laporta</t>
  </si>
  <si>
    <t>Francesco</t>
  </si>
  <si>
    <t>Pepperell</t>
  </si>
  <si>
    <t>Eddie</t>
  </si>
  <si>
    <t>Otaegui</t>
  </si>
  <si>
    <t>Porteous</t>
  </si>
  <si>
    <t>Van Tonder</t>
  </si>
  <si>
    <t>Ayora</t>
  </si>
  <si>
    <t>Angel</t>
  </si>
  <si>
    <t>Cabrera Bello</t>
  </si>
  <si>
    <t>Rafa</t>
  </si>
  <si>
    <t>Ferguson</t>
  </si>
  <si>
    <t>Ewen</t>
  </si>
  <si>
    <t>Kimsey</t>
  </si>
  <si>
    <t>Nienaber</t>
  </si>
  <si>
    <t>Wilco</t>
  </si>
  <si>
    <t>Del Rey</t>
  </si>
  <si>
    <t>Fitzpatrick</t>
  </si>
  <si>
    <t>Schott</t>
  </si>
  <si>
    <t>Freddy</t>
  </si>
  <si>
    <t>Van Wyk</t>
  </si>
  <si>
    <t>Kieron</t>
  </si>
  <si>
    <t>Wiesberger</t>
  </si>
  <si>
    <t>Bernd</t>
  </si>
  <si>
    <t>Burmester</t>
  </si>
  <si>
    <t>Grace</t>
  </si>
  <si>
    <t>Branden</t>
  </si>
  <si>
    <t>Hill</t>
  </si>
  <si>
    <t>Clements</t>
  </si>
  <si>
    <t>Langasque</t>
  </si>
  <si>
    <t>Manassero</t>
  </si>
  <si>
    <t>Rozner</t>
  </si>
  <si>
    <t>Scrivener</t>
  </si>
  <si>
    <t>Albertse</t>
  </si>
  <si>
    <t>Armitage</t>
  </si>
  <si>
    <t>Basson</t>
  </si>
  <si>
    <t>Xander</t>
  </si>
  <si>
    <t>Couvra</t>
  </si>
  <si>
    <t>Ding</t>
  </si>
  <si>
    <t>Wenyi</t>
  </si>
  <si>
    <t>Guerrier</t>
  </si>
  <si>
    <t>Jamieson</t>
  </si>
  <si>
    <t>Lindell</t>
  </si>
  <si>
    <t>Loubser</t>
  </si>
  <si>
    <t>Herman</t>
  </si>
  <si>
    <t>Norgaard Moller</t>
  </si>
  <si>
    <t>Reed</t>
  </si>
  <si>
    <t>Schaper</t>
  </si>
  <si>
    <t>Andy</t>
  </si>
  <si>
    <t>Veerman</t>
  </si>
  <si>
    <t>Bairstow</t>
  </si>
  <si>
    <t>Fichardt</t>
  </si>
  <si>
    <t>Darren</t>
  </si>
  <si>
    <t>Hoshino</t>
  </si>
  <si>
    <t>Rikuya</t>
  </si>
  <si>
    <t>Otto</t>
  </si>
  <si>
    <t>Ravetto</t>
  </si>
  <si>
    <t>Rodrigues</t>
  </si>
  <si>
    <t>Viallaneix</t>
  </si>
  <si>
    <t>Elvira</t>
  </si>
  <si>
    <t>Shaun</t>
  </si>
  <si>
    <t>Stone</t>
  </si>
  <si>
    <t>Van Driel</t>
  </si>
  <si>
    <t>Darius</t>
  </si>
  <si>
    <t>Barnard</t>
  </si>
  <si>
    <t>Charl</t>
  </si>
  <si>
    <t>Frittelli</t>
  </si>
  <si>
    <t>Malcolm</t>
  </si>
  <si>
    <t>Aphibarnrat</t>
  </si>
  <si>
    <t>Kiradech</t>
  </si>
  <si>
    <t>Follett-Smith</t>
  </si>
  <si>
    <t>Kaneko</t>
  </si>
  <si>
    <t>Kota</t>
  </si>
  <si>
    <t>Ritchie</t>
  </si>
  <si>
    <t>J.C.</t>
  </si>
  <si>
    <t>Dantorp</t>
  </si>
  <si>
    <t>Jens</t>
  </si>
  <si>
    <t>Harding</t>
  </si>
  <si>
    <t>Kruger</t>
  </si>
  <si>
    <t>Dian</t>
  </si>
  <si>
    <t>Jacob Skov</t>
  </si>
  <si>
    <t>Snyders</t>
  </si>
  <si>
    <t>Tyran</t>
  </si>
  <si>
    <t>Van Der Merwe</t>
  </si>
  <si>
    <t>Altin</t>
  </si>
  <si>
    <t>Walters</t>
  </si>
  <si>
    <t>Winther</t>
  </si>
  <si>
    <t>Jeff</t>
  </si>
  <si>
    <t>Davidse</t>
  </si>
  <si>
    <t>Keenan</t>
  </si>
  <si>
    <t>Kinhult</t>
  </si>
  <si>
    <t>Coussaud</t>
  </si>
  <si>
    <t>Strydom</t>
  </si>
  <si>
    <t>Ockie</t>
  </si>
  <si>
    <t>Johnston</t>
  </si>
  <si>
    <t>Ryggs</t>
  </si>
  <si>
    <t>Mokoena</t>
  </si>
  <si>
    <t>Karabo</t>
  </si>
  <si>
    <t>Leisher</t>
  </si>
  <si>
    <t>Viljoen</t>
  </si>
  <si>
    <t>Bautista</t>
  </si>
  <si>
    <t>Bradbury</t>
  </si>
  <si>
    <t>Bryant</t>
  </si>
  <si>
    <t>Campillo</t>
  </si>
  <si>
    <t>Carrera</t>
  </si>
  <si>
    <t>Easton</t>
  </si>
  <si>
    <t>Gouveia</t>
  </si>
  <si>
    <t>Ricardo</t>
  </si>
  <si>
    <t>Korb</t>
  </si>
  <si>
    <t>Ruan</t>
  </si>
  <si>
    <t>Lawrence</t>
  </si>
  <si>
    <t>Thriston</t>
  </si>
  <si>
    <t>Rowe</t>
  </si>
  <si>
    <t>Lyle</t>
  </si>
  <si>
    <t>Steinlechner</t>
  </si>
  <si>
    <t>Syme</t>
  </si>
  <si>
    <t>Vincent</t>
  </si>
  <si>
    <t>Kieran</t>
  </si>
  <si>
    <t>Akesson</t>
  </si>
  <si>
    <t>Bjorn</t>
  </si>
  <si>
    <t>Cantero</t>
  </si>
  <si>
    <t>Ivan</t>
  </si>
  <si>
    <t>De Leo</t>
  </si>
  <si>
    <t>Germishuys</t>
  </si>
  <si>
    <t>Deon</t>
  </si>
  <si>
    <t>Kruyswijk</t>
  </si>
  <si>
    <t>Jacques</t>
  </si>
  <si>
    <t>Mavundla</t>
  </si>
  <si>
    <t>Thanda</t>
  </si>
  <si>
    <t>Mostert</t>
  </si>
  <si>
    <t>Naidoo</t>
  </si>
  <si>
    <t>Purchase</t>
  </si>
  <si>
    <t>Warwick</t>
  </si>
  <si>
    <t>Ramsay</t>
  </si>
  <si>
    <t>Richie</t>
  </si>
  <si>
    <t>Schmidt</t>
  </si>
  <si>
    <t>Van Velzen</t>
  </si>
  <si>
    <t>Cronje</t>
  </si>
  <si>
    <t>Hollick</t>
  </si>
  <si>
    <t>Allen</t>
  </si>
  <si>
    <t>Ko</t>
  </si>
  <si>
    <t>Jeong Weon</t>
  </si>
  <si>
    <t>Luiten</t>
  </si>
  <si>
    <t>Joost</t>
  </si>
  <si>
    <t>Rutherford</t>
  </si>
  <si>
    <t>Jamie</t>
  </si>
  <si>
    <t>Schneider</t>
  </si>
  <si>
    <t>Marcel</t>
  </si>
  <si>
    <t>Sterne</t>
  </si>
  <si>
    <t>Chinhoi</t>
  </si>
  <si>
    <t>Robson</t>
  </si>
  <si>
    <t>Enefer</t>
  </si>
  <si>
    <t>Enoch</t>
  </si>
  <si>
    <t>Rhys</t>
  </si>
  <si>
    <t>Lagergren</t>
  </si>
  <si>
    <t>Joakim</t>
  </si>
  <si>
    <t>Moolman</t>
  </si>
  <si>
    <t>Pieter</t>
  </si>
  <si>
    <t>Schwartzel</t>
  </si>
  <si>
    <t>Thimba</t>
  </si>
  <si>
    <t>Toto</t>
  </si>
  <si>
    <t>Blaauw</t>
  </si>
  <si>
    <t>Daffue</t>
  </si>
  <si>
    <t>Els</t>
  </si>
  <si>
    <t>Ernie</t>
  </si>
  <si>
    <t>Gumberg</t>
  </si>
  <si>
    <t>Jerling</t>
  </si>
  <si>
    <t>Larrazabal</t>
  </si>
  <si>
    <t>Premlall</t>
  </si>
  <si>
    <t>Yurav</t>
  </si>
  <si>
    <t>Rebula</t>
  </si>
  <si>
    <t>Jovan</t>
  </si>
  <si>
    <t>Senekal</t>
  </si>
  <si>
    <t>Tristen</t>
  </si>
  <si>
    <t>Ahlers</t>
  </si>
  <si>
    <t>Jaco</t>
  </si>
  <si>
    <t>Bekker</t>
  </si>
  <si>
    <t>Broomhead</t>
  </si>
  <si>
    <t>Ferreira</t>
  </si>
  <si>
    <t>Girrbach</t>
  </si>
  <si>
    <t>Hidalgo</t>
  </si>
  <si>
    <t>Katsuragawa</t>
  </si>
  <si>
    <t>Yuto</t>
  </si>
  <si>
    <t>Siem</t>
  </si>
  <si>
    <t>Sundelson</t>
  </si>
  <si>
    <t>Judd</t>
  </si>
  <si>
    <t>Bruiners</t>
  </si>
  <si>
    <t>Heinrich</t>
  </si>
  <si>
    <t>Galant</t>
  </si>
  <si>
    <t>Tristin</t>
  </si>
  <si>
    <t>Manchest</t>
  </si>
  <si>
    <t>Franklin</t>
  </si>
  <si>
    <t>Robinson Thompson</t>
  </si>
  <si>
    <t>Soderberg</t>
  </si>
  <si>
    <t>Keelan</t>
  </si>
  <si>
    <t>Bremner</t>
  </si>
  <si>
    <t>Merrick</t>
  </si>
  <si>
    <t>Kaminski</t>
  </si>
  <si>
    <t>Rupert</t>
  </si>
  <si>
    <t>Rama</t>
  </si>
  <si>
    <t>Nikhil</t>
  </si>
  <si>
    <t>Vorster</t>
  </si>
  <si>
    <t>Bachem</t>
  </si>
  <si>
    <t>Duminy</t>
  </si>
  <si>
    <t>Rossouw</t>
  </si>
  <si>
    <t>Schietekat</t>
  </si>
  <si>
    <t>Neil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</si>
</sst>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Ryan Gerard</v>
          </cell>
        </row>
        <row r="18">
          <cell r="E18" t="str">
            <v>Shane Lowry</v>
          </cell>
        </row>
        <row r="19">
          <cell r="E19" t="str">
            <v>Nicolai Hojgaard</v>
          </cell>
        </row>
        <row r="20">
          <cell r="E20" t="str">
            <v>Michael Thorbjornsen</v>
          </cell>
        </row>
        <row r="21">
          <cell r="E21" t="str">
            <v>Rasmus Hojgaard</v>
          </cell>
        </row>
        <row r="22">
          <cell r="E22" t="str">
            <v>Keith Mitchell</v>
          </cell>
        </row>
        <row r="23">
          <cell r="E23" t="str">
            <v>Daniel Berger</v>
          </cell>
        </row>
        <row r="24">
          <cell r="E24" t="str">
            <v>Brooks Koepka</v>
          </cell>
        </row>
        <row r="25">
          <cell r="E25" t="str">
            <v>Max McGreevy</v>
          </cell>
        </row>
        <row r="26">
          <cell r="E26" t="str">
            <v>Rasmus Neergaard-Petersen</v>
          </cell>
        </row>
        <row r="27">
          <cell r="E27" t="str">
            <v>Aaron Rai</v>
          </cell>
        </row>
        <row r="28">
          <cell r="E28" t="str">
            <v>Davis Thompson</v>
          </cell>
        </row>
        <row r="29">
          <cell r="E29" t="str">
            <v>Haotong Li</v>
          </cell>
        </row>
        <row r="30">
          <cell r="E30" t="str">
            <v>Will Zalatoris</v>
          </cell>
        </row>
        <row r="31">
          <cell r="E31" t="str">
            <v>Alex Smalley</v>
          </cell>
        </row>
        <row r="32">
          <cell r="E32" t="str">
            <v>Christiaan Bezuidenhout</v>
          </cell>
        </row>
        <row r="33">
          <cell r="E33" t="str">
            <v>Rico Hoey</v>
          </cell>
        </row>
        <row r="34">
          <cell r="E34" t="str">
            <v>Mac Meissner</v>
          </cell>
        </row>
        <row r="35">
          <cell r="E35" t="str">
            <v>Johnny Keefer</v>
          </cell>
        </row>
        <row r="36">
          <cell r="E36" t="str">
            <v>Max Homa</v>
          </cell>
        </row>
        <row r="37">
          <cell r="E37" t="str">
            <v>Thorbjorn Olesen</v>
          </cell>
        </row>
        <row r="38">
          <cell r="E38" t="str">
            <v>Sami Valimaki</v>
          </cell>
        </row>
        <row r="39">
          <cell r="E39" t="str">
            <v>Nico Echavarria</v>
          </cell>
        </row>
        <row r="40">
          <cell r="E40" t="str">
            <v>Kristoffer Reitan</v>
          </cell>
        </row>
        <row r="41">
          <cell r="E41" t="str">
            <v>Jordan Smith</v>
          </cell>
        </row>
        <row r="42">
          <cell r="E42" t="str">
            <v>Michael Brennan</v>
          </cell>
        </row>
        <row r="43">
          <cell r="E43" t="str">
            <v>Tom Kim</v>
          </cell>
        </row>
        <row r="44">
          <cell r="E44" t="str">
            <v>Stephan Jaeger</v>
          </cell>
        </row>
        <row r="45">
          <cell r="E45" t="str">
            <v>Chris Kirk</v>
          </cell>
        </row>
        <row r="46">
          <cell r="E46" t="str">
            <v>Mackenzie Hughes</v>
          </cell>
        </row>
        <row r="47">
          <cell r="E47" t="str">
            <v>Ricky Castillo</v>
          </cell>
        </row>
        <row r="48">
          <cell r="E48" t="str">
            <v>Seamus Power</v>
          </cell>
        </row>
        <row r="49">
          <cell r="E49" t="str">
            <v>Garrick Higgo</v>
          </cell>
        </row>
        <row r="50">
          <cell r="E50" t="str">
            <v>Eric Cole</v>
          </cell>
        </row>
        <row r="51">
          <cell r="E51" t="str">
            <v>John Parry</v>
          </cell>
        </row>
        <row r="52">
          <cell r="E52" t="str">
            <v>Kris Ventura</v>
          </cell>
        </row>
        <row r="53">
          <cell r="E53" t="str">
            <v>Matt Wallace</v>
          </cell>
        </row>
        <row r="54">
          <cell r="E54" t="str">
            <v>Kevin Yu</v>
          </cell>
        </row>
        <row r="55">
          <cell r="E55" t="str">
            <v>Doug Ghim</v>
          </cell>
        </row>
        <row r="56">
          <cell r="E56" t="str">
            <v>Austin Eckroat</v>
          </cell>
        </row>
        <row r="57">
          <cell r="E57" t="str">
            <v>Billy Horschel</v>
          </cell>
        </row>
        <row r="58">
          <cell r="E58" t="str">
            <v>Jesper Svensson</v>
          </cell>
        </row>
        <row r="59">
          <cell r="E59" t="str">
            <v>Vince Whaley</v>
          </cell>
        </row>
        <row r="60">
          <cell r="E60" t="str">
            <v>Daniel Brown (Oct1994)</v>
          </cell>
        </row>
        <row r="61">
          <cell r="E61" t="str">
            <v>Kevin Roy</v>
          </cell>
        </row>
        <row r="62">
          <cell r="E62" t="str">
            <v>Emiliano Grillo</v>
          </cell>
        </row>
        <row r="63">
          <cell r="E63" t="str">
            <v>Seonghyeon Kim</v>
          </cell>
        </row>
        <row r="64">
          <cell r="E64" t="str">
            <v>Lee Hodges</v>
          </cell>
        </row>
        <row r="65">
          <cell r="E65" t="str">
            <v>David Ford</v>
          </cell>
        </row>
        <row r="66">
          <cell r="E66" t="str">
            <v>Joel Dahmen</v>
          </cell>
        </row>
        <row r="67">
          <cell r="E67" t="str">
            <v>Zecheng Dou</v>
          </cell>
        </row>
        <row r="68">
          <cell r="E68" t="str">
            <v>Adrien Dumont De Chassart</v>
          </cell>
        </row>
        <row r="69">
          <cell r="E69" t="str">
            <v>Steven Fisk</v>
          </cell>
        </row>
        <row r="70">
          <cell r="E70" t="str">
            <v>Sam Ryder</v>
          </cell>
        </row>
        <row r="71">
          <cell r="E71" t="str">
            <v>Blades Brown</v>
          </cell>
        </row>
        <row r="72">
          <cell r="E72" t="str">
            <v>Taylor Moore</v>
          </cell>
        </row>
        <row r="73">
          <cell r="E73" t="str">
            <v>Chad Ramey</v>
          </cell>
        </row>
        <row r="74">
          <cell r="E74" t="str">
            <v>Dylan Wu</v>
          </cell>
        </row>
        <row r="75">
          <cell r="E75" t="str">
            <v>Matti Schmid</v>
          </cell>
        </row>
        <row r="76">
          <cell r="E76" t="str">
            <v>Luke Clanton</v>
          </cell>
        </row>
        <row r="77">
          <cell r="E77" t="str">
            <v>Gary Woodland</v>
          </cell>
        </row>
        <row r="78">
          <cell r="E78" t="str">
            <v>Beau Hossler</v>
          </cell>
        </row>
        <row r="79">
          <cell r="E79" t="str">
            <v>Takumi Kanaya</v>
          </cell>
        </row>
        <row r="80">
          <cell r="E80" t="str">
            <v>Andrew Putnam</v>
          </cell>
        </row>
        <row r="81">
          <cell r="E81" t="str">
            <v>Keita Nakajima</v>
          </cell>
        </row>
        <row r="82">
          <cell r="E82" t="str">
            <v>Adam Hadwin</v>
          </cell>
        </row>
        <row r="83">
          <cell r="E83" t="str">
            <v>David Lipsky</v>
          </cell>
        </row>
        <row r="84">
          <cell r="E84" t="str">
            <v>Karl Vilips</v>
          </cell>
        </row>
        <row r="85">
          <cell r="E85" t="str">
            <v>Chandler Blanchet</v>
          </cell>
        </row>
        <row r="86">
          <cell r="E86" t="str">
            <v>Erik van Rooyen</v>
          </cell>
        </row>
        <row r="87">
          <cell r="E87" t="str">
            <v>Matt Kuchar</v>
          </cell>
        </row>
        <row r="88">
          <cell r="E88" t="str">
            <v>Adrien Saddier</v>
          </cell>
        </row>
        <row r="89">
          <cell r="E89" t="str">
            <v>Mark Hubbard</v>
          </cell>
        </row>
        <row r="90">
          <cell r="E90" t="str">
            <v>Webb Simpson</v>
          </cell>
        </row>
        <row r="91">
          <cell r="E91" t="str">
            <v>William Mouw</v>
          </cell>
        </row>
        <row r="92">
          <cell r="E92" t="str">
            <v>Zach Bauchou</v>
          </cell>
        </row>
        <row r="93">
          <cell r="E93" t="str">
            <v>Carson Young</v>
          </cell>
        </row>
        <row r="94">
          <cell r="E94" t="str">
            <v>Isaiah Salinda</v>
          </cell>
        </row>
        <row r="95">
          <cell r="E95" t="str">
            <v>Davis Riley</v>
          </cell>
        </row>
        <row r="96">
          <cell r="E96" t="str">
            <v>Austin Smotherman</v>
          </cell>
        </row>
        <row r="97">
          <cell r="E97" t="str">
            <v>Jackson Suber</v>
          </cell>
        </row>
        <row r="98">
          <cell r="E98" t="str">
            <v>Chandler Phillips</v>
          </cell>
        </row>
        <row r="99">
          <cell r="E99" t="str">
            <v>Chan Kim</v>
          </cell>
        </row>
        <row r="100">
          <cell r="E100" t="str">
            <v>Sudarshan Yellamaraju</v>
          </cell>
        </row>
        <row r="101">
          <cell r="E101" t="str">
            <v>Patrick Fishburn</v>
          </cell>
        </row>
        <row r="102">
          <cell r="E102" t="str">
            <v>Neal Shipley</v>
          </cell>
        </row>
        <row r="103">
          <cell r="E103" t="str">
            <v>Adam Svensson</v>
          </cell>
        </row>
        <row r="104">
          <cell r="E104" t="str">
            <v>John Vanderlaan</v>
          </cell>
        </row>
        <row r="105">
          <cell r="E105" t="str">
            <v>Lanto Griffin</v>
          </cell>
        </row>
        <row r="106">
          <cell r="E106" t="str">
            <v>Matthieu Pavon</v>
          </cell>
        </row>
        <row r="107">
          <cell r="E107" t="str">
            <v>Christo Lamprecht</v>
          </cell>
        </row>
        <row r="108">
          <cell r="E108" t="str">
            <v>Justin Lower</v>
          </cell>
        </row>
        <row r="109">
          <cell r="E109" t="str">
            <v>Brice Garnett</v>
          </cell>
        </row>
        <row r="110">
          <cell r="E110" t="str">
            <v>Brandt Snedeker</v>
          </cell>
        </row>
        <row r="111">
          <cell r="E111" t="str">
            <v>Nick Dunlap</v>
          </cell>
        </row>
        <row r="112">
          <cell r="E112" t="str">
            <v>Joe Highsmith</v>
          </cell>
        </row>
        <row r="113">
          <cell r="E113" t="str">
            <v>Kensei Hirata</v>
          </cell>
        </row>
        <row r="114">
          <cell r="E114" t="str">
            <v>Adam Schenk</v>
          </cell>
        </row>
        <row r="115">
          <cell r="E115" t="str">
            <v>A.J. Ewart</v>
          </cell>
        </row>
        <row r="116">
          <cell r="E116" t="str">
            <v>Patton Kizzire</v>
          </cell>
        </row>
        <row r="117">
          <cell r="E117" t="str">
            <v>Kyoung-Hoon Lee</v>
          </cell>
        </row>
        <row r="118">
          <cell r="E118" t="str">
            <v>Hank Lebioda</v>
          </cell>
        </row>
        <row r="119">
          <cell r="E119" t="str">
            <v>Harry Higgs</v>
          </cell>
        </row>
        <row r="120">
          <cell r="E120" t="str">
            <v>Charley Hoffman</v>
          </cell>
        </row>
        <row r="121">
          <cell r="E121" t="str">
            <v>Frankie Capan</v>
          </cell>
        </row>
        <row r="122">
          <cell r="E122" t="str">
            <v>Cam Davis</v>
          </cell>
        </row>
        <row r="123">
          <cell r="E123" t="str">
            <v>Davis Chatfield</v>
          </cell>
        </row>
        <row r="124">
          <cell r="E124" t="str">
            <v>Alejandro Tosti</v>
          </cell>
        </row>
        <row r="125">
          <cell r="E125" t="str">
            <v>Jeffrey Kang</v>
          </cell>
        </row>
        <row r="126">
          <cell r="E126" t="str">
            <v>Aaron Wise</v>
          </cell>
        </row>
        <row r="127">
          <cell r="E127" t="str">
            <v>Paul Waring</v>
          </cell>
        </row>
        <row r="128">
          <cell r="E128" t="str">
            <v>Danny Walker</v>
          </cell>
        </row>
        <row r="129">
          <cell r="E129" t="str">
            <v>Camilo Villegas</v>
          </cell>
        </row>
        <row r="130">
          <cell r="E130" t="str">
            <v>Gordon Sargent</v>
          </cell>
        </row>
        <row r="131">
          <cell r="E131" t="str">
            <v>Peter Malnati</v>
          </cell>
        </row>
        <row r="132">
          <cell r="E132" t="str">
            <v>Kevin Streelman</v>
          </cell>
        </row>
        <row r="133">
          <cell r="E133" t="str">
            <v>Jimmy Stanger</v>
          </cell>
        </row>
        <row r="134">
          <cell r="E134" t="str">
            <v>Rafael Campos</v>
          </cell>
        </row>
        <row r="135">
          <cell r="E135" t="str">
            <v>Pontus Nyholm</v>
          </cell>
        </row>
        <row r="136">
          <cell r="E136" t="str">
            <v>Marcelo Rozo</v>
          </cell>
        </row>
        <row r="137">
          <cell r="E137" t="str">
            <v>Danny Willett</v>
          </cell>
        </row>
        <row r="138">
          <cell r="E138" t="str">
            <v>Michael Kim</v>
          </cell>
        </row>
        <row r="139">
          <cell r="E139" t="str">
            <v>Taylor Pendrith</v>
          </cell>
        </row>
        <row r="140">
          <cell r="E140" t="str">
            <v>Patrick Rodgers</v>
          </cell>
        </row>
        <row r="141">
          <cell r="E141" t="str">
            <v>Brendon Todd</v>
          </cell>
        </row>
        <row r="142">
          <cell r="E142" t="str">
            <v>Adam Scott</v>
          </cell>
        </row>
        <row r="143">
          <cell r="E143" t="str">
            <v>Justin Hicks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Nicolai Hojgaard</v>
          </cell>
        </row>
        <row r="18">
          <cell r="E18" t="str">
            <v>Shane Lowry</v>
          </cell>
        </row>
        <row r="19">
          <cell r="E19" t="str">
            <v>Ryan Gerard</v>
          </cell>
        </row>
        <row r="20">
          <cell r="E20" t="str">
            <v>Keith Mitchell</v>
          </cell>
        </row>
        <row r="21">
          <cell r="E21" t="str">
            <v>Rasmus Hojgaard</v>
          </cell>
        </row>
        <row r="22">
          <cell r="E22" t="str">
            <v>Michael Thorbjornsen</v>
          </cell>
        </row>
        <row r="23">
          <cell r="E23" t="str">
            <v>Brooks Koepka</v>
          </cell>
        </row>
        <row r="24">
          <cell r="E24" t="str">
            <v>Max McGreevy</v>
          </cell>
        </row>
        <row r="25">
          <cell r="E25" t="str">
            <v>Johnny Keefer</v>
          </cell>
        </row>
        <row r="26">
          <cell r="E26" t="str">
            <v>Aaron Rai</v>
          </cell>
        </row>
        <row r="27">
          <cell r="E27" t="str">
            <v>Davis Thompson</v>
          </cell>
        </row>
        <row r="28">
          <cell r="E28" t="str">
            <v>Stephan Jaeger</v>
          </cell>
        </row>
        <row r="29">
          <cell r="E29" t="str">
            <v>Mac Meissner</v>
          </cell>
        </row>
        <row r="30">
          <cell r="E30" t="str">
            <v>Haotong Li</v>
          </cell>
        </row>
        <row r="31">
          <cell r="E31" t="str">
            <v>Daniel Berger</v>
          </cell>
        </row>
        <row r="32">
          <cell r="E32" t="str">
            <v>Chris Kirk</v>
          </cell>
        </row>
        <row r="33">
          <cell r="E33" t="str">
            <v>Will Zalatoris</v>
          </cell>
        </row>
        <row r="34">
          <cell r="E34" t="str">
            <v>Jordan Smith</v>
          </cell>
        </row>
        <row r="35">
          <cell r="E35" t="str">
            <v>Nico Echavarria</v>
          </cell>
        </row>
        <row r="36">
          <cell r="E36" t="str">
            <v>Max Homa</v>
          </cell>
        </row>
        <row r="37">
          <cell r="E37" t="str">
            <v>Matt Wallace</v>
          </cell>
        </row>
        <row r="38">
          <cell r="E38" t="str">
            <v>Kristoffer Reitan</v>
          </cell>
        </row>
        <row r="39">
          <cell r="E39" t="str">
            <v>Rasmus Neergaard-Petersen</v>
          </cell>
        </row>
        <row r="40">
          <cell r="E40" t="str">
            <v>Ricky Castillo</v>
          </cell>
        </row>
        <row r="41">
          <cell r="E41" t="str">
            <v>Christiaan Bezuidenhout</v>
          </cell>
        </row>
        <row r="42">
          <cell r="E42" t="str">
            <v>Rico Hoey</v>
          </cell>
        </row>
        <row r="43">
          <cell r="E43" t="str">
            <v>Sami Valimaki</v>
          </cell>
        </row>
        <row r="44">
          <cell r="E44" t="str">
            <v>Alex Smalley</v>
          </cell>
        </row>
        <row r="45">
          <cell r="E45" t="str">
            <v>Doug Ghim</v>
          </cell>
        </row>
        <row r="46">
          <cell r="E46" t="str">
            <v>Austin Eckroat</v>
          </cell>
        </row>
        <row r="47">
          <cell r="E47" t="str">
            <v>Michael Brennan</v>
          </cell>
        </row>
        <row r="48">
          <cell r="E48" t="str">
            <v>Mackenzie Hughes</v>
          </cell>
        </row>
        <row r="49">
          <cell r="E49" t="str">
            <v>Garrick Higgo</v>
          </cell>
        </row>
        <row r="50">
          <cell r="E50" t="str">
            <v>Thorbjorn Olesen</v>
          </cell>
        </row>
        <row r="51">
          <cell r="E51" t="str">
            <v>Kevin Yu</v>
          </cell>
        </row>
        <row r="52">
          <cell r="E52" t="str">
            <v>Steven Fisk</v>
          </cell>
        </row>
        <row r="53">
          <cell r="E53" t="str">
            <v>Lee Hodges</v>
          </cell>
        </row>
        <row r="54">
          <cell r="E54" t="str">
            <v>Vince Whaley</v>
          </cell>
        </row>
        <row r="55">
          <cell r="E55" t="str">
            <v>David Ford</v>
          </cell>
        </row>
        <row r="56">
          <cell r="E56" t="str">
            <v>Billy Horschel</v>
          </cell>
        </row>
        <row r="57">
          <cell r="E57" t="str">
            <v>Seamus Power</v>
          </cell>
        </row>
        <row r="58">
          <cell r="E58" t="str">
            <v>Eric Cole</v>
          </cell>
        </row>
        <row r="59">
          <cell r="E59" t="str">
            <v>Tom Kim</v>
          </cell>
        </row>
        <row r="60">
          <cell r="E60" t="str">
            <v>Adrien Dumont De Chassart</v>
          </cell>
        </row>
        <row r="61">
          <cell r="E61" t="str">
            <v>Joel Dahmen</v>
          </cell>
        </row>
        <row r="62">
          <cell r="E62" t="str">
            <v>Blades Brown</v>
          </cell>
        </row>
        <row r="63">
          <cell r="E63" t="str">
            <v>Kevin Roy</v>
          </cell>
        </row>
        <row r="64">
          <cell r="E64" t="str">
            <v>Jesper Svensson</v>
          </cell>
        </row>
        <row r="65">
          <cell r="E65" t="str">
            <v>Seonghyeon Kim</v>
          </cell>
        </row>
        <row r="66">
          <cell r="E66" t="str">
            <v>Taylor Moore</v>
          </cell>
        </row>
        <row r="67">
          <cell r="E67" t="str">
            <v>Kris Ventura</v>
          </cell>
        </row>
        <row r="68">
          <cell r="E68" t="str">
            <v>Zecheng Dou</v>
          </cell>
        </row>
        <row r="69">
          <cell r="E69" t="str">
            <v>Sam Ryder</v>
          </cell>
        </row>
        <row r="70">
          <cell r="E70" t="str">
            <v>John Parry</v>
          </cell>
        </row>
        <row r="71">
          <cell r="E71" t="str">
            <v>Emiliano Grillo</v>
          </cell>
        </row>
        <row r="72">
          <cell r="E72" t="str">
            <v>Gary Woodland</v>
          </cell>
        </row>
        <row r="73">
          <cell r="E73" t="str">
            <v>Adrien Saddier</v>
          </cell>
        </row>
        <row r="74">
          <cell r="E74" t="str">
            <v>Karl Vilips</v>
          </cell>
        </row>
        <row r="75">
          <cell r="E75" t="str">
            <v>Beau Hossler</v>
          </cell>
        </row>
        <row r="76">
          <cell r="E76" t="str">
            <v>Jackson Suber</v>
          </cell>
        </row>
        <row r="77">
          <cell r="E77" t="str">
            <v>Adam Hadwin</v>
          </cell>
        </row>
        <row r="78">
          <cell r="E78" t="str">
            <v>Chad Ramey</v>
          </cell>
        </row>
        <row r="79">
          <cell r="E79" t="str">
            <v>Chandler Blanchet</v>
          </cell>
        </row>
        <row r="80">
          <cell r="E80" t="str">
            <v>Keita Nakajima</v>
          </cell>
        </row>
        <row r="81">
          <cell r="E81" t="str">
            <v>Daniel Brown (Oct1994)</v>
          </cell>
        </row>
        <row r="82">
          <cell r="E82" t="str">
            <v>Webb Simpson</v>
          </cell>
        </row>
        <row r="83">
          <cell r="E83" t="str">
            <v>Austin Smotherman</v>
          </cell>
        </row>
        <row r="84">
          <cell r="E84" t="str">
            <v>Davis Riley</v>
          </cell>
        </row>
        <row r="85">
          <cell r="E85" t="str">
            <v>Matt Kuchar</v>
          </cell>
        </row>
        <row r="86">
          <cell r="E86" t="str">
            <v>Dylan Wu</v>
          </cell>
        </row>
        <row r="87">
          <cell r="E87" t="str">
            <v>Neal Shipley</v>
          </cell>
        </row>
        <row r="88">
          <cell r="E88" t="str">
            <v>Andrew Putnam</v>
          </cell>
        </row>
        <row r="89">
          <cell r="E89" t="str">
            <v>Adam Svensson</v>
          </cell>
        </row>
        <row r="90">
          <cell r="E90" t="str">
            <v>Matti Schmid</v>
          </cell>
        </row>
        <row r="91">
          <cell r="E91" t="str">
            <v>Sudarshan Yellamaraju</v>
          </cell>
        </row>
        <row r="92">
          <cell r="E92" t="str">
            <v>Zach Bauchou</v>
          </cell>
        </row>
        <row r="93">
          <cell r="E93" t="str">
            <v>Takumi Kanaya</v>
          </cell>
        </row>
        <row r="94">
          <cell r="E94" t="str">
            <v>Chan Kim</v>
          </cell>
        </row>
        <row r="95">
          <cell r="E95" t="str">
            <v>Erik van Rooyen</v>
          </cell>
        </row>
        <row r="96">
          <cell r="E96" t="str">
            <v>Patrick Fishburn</v>
          </cell>
        </row>
        <row r="97">
          <cell r="E97" t="str">
            <v>David Lipsky</v>
          </cell>
        </row>
        <row r="98">
          <cell r="E98" t="str">
            <v>Luke Clanton</v>
          </cell>
        </row>
        <row r="99">
          <cell r="E99" t="str">
            <v>Nick Dunlap</v>
          </cell>
        </row>
        <row r="100">
          <cell r="E100" t="str">
            <v>Mark Hubbard</v>
          </cell>
        </row>
        <row r="101">
          <cell r="E101" t="str">
            <v>Chandler Phillips</v>
          </cell>
        </row>
        <row r="102">
          <cell r="E102" t="str">
            <v>Matthieu Pavon</v>
          </cell>
        </row>
        <row r="103">
          <cell r="E103" t="str">
            <v>William Mouw</v>
          </cell>
        </row>
        <row r="104">
          <cell r="E104" t="str">
            <v>Joe Highsmith</v>
          </cell>
        </row>
        <row r="105">
          <cell r="E105" t="str">
            <v>Isaiah Salinda</v>
          </cell>
        </row>
        <row r="106">
          <cell r="E106" t="str">
            <v>John Vanderlaan</v>
          </cell>
        </row>
        <row r="107">
          <cell r="E107" t="str">
            <v>Carson Young</v>
          </cell>
        </row>
        <row r="108">
          <cell r="E108" t="str">
            <v>Lanto Griffin</v>
          </cell>
        </row>
        <row r="109">
          <cell r="E109" t="str">
            <v>Justin Lower</v>
          </cell>
        </row>
        <row r="110">
          <cell r="E110" t="str">
            <v>Christo Lamprecht</v>
          </cell>
        </row>
        <row r="111">
          <cell r="E111" t="str">
            <v>A.J. Ewart</v>
          </cell>
        </row>
        <row r="112">
          <cell r="E112" t="str">
            <v>Adam Schenk</v>
          </cell>
        </row>
        <row r="113">
          <cell r="E113" t="str">
            <v>Brandt Snedeker</v>
          </cell>
        </row>
        <row r="114">
          <cell r="E114" t="str">
            <v>Kensei Hirata</v>
          </cell>
        </row>
        <row r="115">
          <cell r="E115" t="str">
            <v>Brice Garnett</v>
          </cell>
        </row>
        <row r="116">
          <cell r="E116" t="str">
            <v>Patton Kizzire</v>
          </cell>
        </row>
        <row r="117">
          <cell r="E117" t="str">
            <v>Kyoung-Hoon Lee</v>
          </cell>
        </row>
        <row r="118">
          <cell r="E118" t="str">
            <v>Hank Lebioda</v>
          </cell>
        </row>
        <row r="119">
          <cell r="E119" t="str">
            <v>Harry Higgs</v>
          </cell>
        </row>
        <row r="120">
          <cell r="E120" t="str">
            <v>Frankie Capan</v>
          </cell>
        </row>
        <row r="121">
          <cell r="E121" t="str">
            <v>Jimmy Stanger</v>
          </cell>
        </row>
        <row r="122">
          <cell r="E122" t="str">
            <v>Alejandro Tosti</v>
          </cell>
        </row>
        <row r="123">
          <cell r="E123" t="str">
            <v>Jeffrey Kang</v>
          </cell>
        </row>
        <row r="124">
          <cell r="E124" t="str">
            <v>Danny Walker</v>
          </cell>
        </row>
        <row r="125">
          <cell r="E125" t="str">
            <v>Paul Waring</v>
          </cell>
        </row>
        <row r="126">
          <cell r="E126" t="str">
            <v>Davis Chatfield</v>
          </cell>
        </row>
        <row r="127">
          <cell r="E127" t="str">
            <v>Cam Davis</v>
          </cell>
        </row>
        <row r="128">
          <cell r="E128" t="str">
            <v>Pontus Nyholm</v>
          </cell>
        </row>
        <row r="129">
          <cell r="E129" t="str">
            <v>Kevin Streelman</v>
          </cell>
        </row>
        <row r="130">
          <cell r="E130" t="str">
            <v>Aaron Wise</v>
          </cell>
        </row>
        <row r="131">
          <cell r="E131" t="str">
            <v>Peter Malnati</v>
          </cell>
        </row>
        <row r="132">
          <cell r="E132" t="str">
            <v>Rafael Campos</v>
          </cell>
        </row>
        <row r="133">
          <cell r="E133" t="str">
            <v>Charley Hoffman</v>
          </cell>
        </row>
        <row r="134">
          <cell r="E134" t="str">
            <v>Camilo Villegas</v>
          </cell>
        </row>
        <row r="135">
          <cell r="E135" t="str">
            <v>Marcelo Rozo</v>
          </cell>
        </row>
        <row r="136">
          <cell r="E136" t="str">
            <v>Danny Willett</v>
          </cell>
        </row>
        <row r="137">
          <cell r="E137" t="str">
            <v>Gordon Sargent</v>
          </cell>
        </row>
        <row r="138">
          <cell r="E138" t="str">
            <v>Brendon Todd</v>
          </cell>
        </row>
        <row r="139">
          <cell r="E139" t="str">
            <v>Justin Hicks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33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287</v>
      </c>
    </row>
    <row r="2" spans="1:45" x14ac:dyDescent="0.35">
      <c r="A2" s="3" t="str">
        <f t="shared" ref="A2:A65" si="0">IF(J2="","",CONCATENATE(J2," ",I2))</f>
        <v>FirstName Surname</v>
      </c>
      <c r="B2" s="4" t="s">
        <v>288</v>
      </c>
      <c r="C2" t="s">
        <v>289</v>
      </c>
      <c r="D2" t="s">
        <v>290</v>
      </c>
      <c r="E2" t="s">
        <v>291</v>
      </c>
      <c r="F2" t="s">
        <v>292</v>
      </c>
      <c r="G2" t="s">
        <v>293</v>
      </c>
      <c r="H2" t="s">
        <v>294</v>
      </c>
      <c r="I2" t="s">
        <v>295</v>
      </c>
      <c r="J2" t="s">
        <v>296</v>
      </c>
      <c r="K2" t="s">
        <v>297</v>
      </c>
      <c r="L2" t="s">
        <v>298</v>
      </c>
      <c r="M2" t="s">
        <v>299</v>
      </c>
      <c r="N2" t="s">
        <v>300</v>
      </c>
      <c r="O2" t="s">
        <v>301</v>
      </c>
      <c r="P2" t="s">
        <v>302</v>
      </c>
      <c r="Q2" t="s">
        <v>303</v>
      </c>
      <c r="R2" t="s">
        <v>304</v>
      </c>
      <c r="S2" t="s">
        <v>305</v>
      </c>
      <c r="T2" t="s">
        <v>306</v>
      </c>
      <c r="U2" t="s">
        <v>307</v>
      </c>
      <c r="V2" t="s">
        <v>308</v>
      </c>
      <c r="W2" t="s">
        <v>309</v>
      </c>
      <c r="X2" t="s">
        <v>310</v>
      </c>
      <c r="Y2" t="s">
        <v>311</v>
      </c>
      <c r="Z2" t="s">
        <v>312</v>
      </c>
      <c r="AA2" t="s">
        <v>313</v>
      </c>
      <c r="AB2" t="s">
        <v>314</v>
      </c>
      <c r="AC2" t="s">
        <v>315</v>
      </c>
      <c r="AD2" t="s">
        <v>316</v>
      </c>
      <c r="AE2" t="s">
        <v>317</v>
      </c>
      <c r="AF2" t="s">
        <v>318</v>
      </c>
      <c r="AG2" t="s">
        <v>319</v>
      </c>
      <c r="AH2" t="s">
        <v>320</v>
      </c>
      <c r="AI2" t="s">
        <v>321</v>
      </c>
      <c r="AJ2" t="s">
        <v>322</v>
      </c>
      <c r="AM2" s="5"/>
      <c r="AO2" s="5"/>
      <c r="AQ2" s="5"/>
      <c r="AS2" s="5"/>
    </row>
    <row r="3" spans="1:45" x14ac:dyDescent="0.35">
      <c r="A3" s="3" t="str">
        <f t="shared" si="0"/>
        <v>Andrea Romano</v>
      </c>
      <c r="B3" s="4">
        <v>46082</v>
      </c>
      <c r="C3" t="s">
        <v>323</v>
      </c>
      <c r="D3" t="s">
        <v>324</v>
      </c>
      <c r="E3" t="s">
        <v>325</v>
      </c>
      <c r="F3" t="s">
        <v>326</v>
      </c>
      <c r="I3" t="s">
        <v>327</v>
      </c>
      <c r="J3" t="s">
        <v>328</v>
      </c>
      <c r="K3">
        <v>1</v>
      </c>
      <c r="L3">
        <v>67</v>
      </c>
      <c r="M3">
        <v>67</v>
      </c>
      <c r="N3">
        <v>67</v>
      </c>
      <c r="Q3">
        <v>201</v>
      </c>
      <c r="R3">
        <v>76.81</v>
      </c>
      <c r="S3">
        <v>76.400000000000006</v>
      </c>
      <c r="T3">
        <v>70.94</v>
      </c>
      <c r="U3">
        <v>70.739999999999995</v>
      </c>
      <c r="V3">
        <v>72.17</v>
      </c>
      <c r="Y3">
        <v>71.28</v>
      </c>
      <c r="Z3">
        <v>3</v>
      </c>
      <c r="AA3">
        <v>1</v>
      </c>
      <c r="AB3">
        <v>1</v>
      </c>
      <c r="AE3">
        <v>2</v>
      </c>
      <c r="AF3">
        <v>-2</v>
      </c>
      <c r="AG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Mario Galiano Aguilar</v>
      </c>
      <c r="B4" s="4">
        <v>46082</v>
      </c>
      <c r="C4" t="s">
        <v>323</v>
      </c>
      <c r="D4" t="s">
        <v>324</v>
      </c>
      <c r="E4" t="s">
        <v>325</v>
      </c>
      <c r="F4" t="s">
        <v>326</v>
      </c>
      <c r="I4" t="s">
        <v>329</v>
      </c>
      <c r="J4" t="s">
        <v>330</v>
      </c>
      <c r="K4">
        <v>2</v>
      </c>
      <c r="L4">
        <v>68</v>
      </c>
      <c r="M4">
        <v>69</v>
      </c>
      <c r="N4">
        <v>66</v>
      </c>
      <c r="Q4">
        <v>203</v>
      </c>
      <c r="R4">
        <v>76.81</v>
      </c>
      <c r="S4">
        <v>76.400000000000006</v>
      </c>
      <c r="T4">
        <v>71.94</v>
      </c>
      <c r="U4">
        <v>72.739999999999995</v>
      </c>
      <c r="V4">
        <v>71.17</v>
      </c>
      <c r="Y4">
        <v>71.95</v>
      </c>
      <c r="Z4">
        <v>8</v>
      </c>
      <c r="AA4">
        <v>4</v>
      </c>
      <c r="AB4">
        <v>2</v>
      </c>
      <c r="AE4">
        <v>3</v>
      </c>
      <c r="AF4">
        <v>3</v>
      </c>
      <c r="AG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Robert Moran</v>
      </c>
      <c r="B5" s="4">
        <v>46082</v>
      </c>
      <c r="C5" t="s">
        <v>323</v>
      </c>
      <c r="D5" t="s">
        <v>324</v>
      </c>
      <c r="E5" t="s">
        <v>325</v>
      </c>
      <c r="F5" t="s">
        <v>326</v>
      </c>
      <c r="I5" t="s">
        <v>331</v>
      </c>
      <c r="J5" t="s">
        <v>332</v>
      </c>
      <c r="K5">
        <v>2</v>
      </c>
      <c r="L5">
        <v>71</v>
      </c>
      <c r="M5">
        <v>66</v>
      </c>
      <c r="N5">
        <v>66</v>
      </c>
      <c r="Q5">
        <v>203</v>
      </c>
      <c r="R5">
        <v>76.81</v>
      </c>
      <c r="S5">
        <v>76.400000000000006</v>
      </c>
      <c r="T5">
        <v>74.94</v>
      </c>
      <c r="U5">
        <v>69.739999999999995</v>
      </c>
      <c r="V5">
        <v>71.17</v>
      </c>
      <c r="Y5">
        <v>71.95</v>
      </c>
      <c r="Z5">
        <v>29</v>
      </c>
      <c r="AA5">
        <v>4</v>
      </c>
      <c r="AB5">
        <v>2</v>
      </c>
      <c r="AE5">
        <v>6</v>
      </c>
      <c r="AF5">
        <v>3</v>
      </c>
      <c r="AG5">
        <v>2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Pablo Alperi Lopez</v>
      </c>
      <c r="B6" s="4">
        <v>46082</v>
      </c>
      <c r="C6" t="s">
        <v>323</v>
      </c>
      <c r="D6" t="s">
        <v>324</v>
      </c>
      <c r="E6" t="s">
        <v>325</v>
      </c>
      <c r="F6" t="s">
        <v>326</v>
      </c>
      <c r="I6" t="s">
        <v>333</v>
      </c>
      <c r="J6" t="s">
        <v>334</v>
      </c>
      <c r="K6">
        <v>4</v>
      </c>
      <c r="L6">
        <v>71</v>
      </c>
      <c r="M6">
        <v>67</v>
      </c>
      <c r="N6">
        <v>68</v>
      </c>
      <c r="Q6">
        <v>206</v>
      </c>
      <c r="R6">
        <v>76.81</v>
      </c>
      <c r="S6">
        <v>76.400000000000006</v>
      </c>
      <c r="T6">
        <v>74.94</v>
      </c>
      <c r="U6">
        <v>70.739999999999995</v>
      </c>
      <c r="V6">
        <v>73.17</v>
      </c>
      <c r="Y6">
        <v>72.95</v>
      </c>
      <c r="Z6">
        <v>29</v>
      </c>
      <c r="AA6">
        <v>6</v>
      </c>
      <c r="AB6">
        <v>4</v>
      </c>
      <c r="AE6">
        <v>6</v>
      </c>
      <c r="AF6">
        <v>4</v>
      </c>
      <c r="AG6">
        <v>5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Benjamin Kedochim</v>
      </c>
      <c r="B7" s="4">
        <v>46082</v>
      </c>
      <c r="C7" t="s">
        <v>323</v>
      </c>
      <c r="D7" t="s">
        <v>324</v>
      </c>
      <c r="E7" t="s">
        <v>325</v>
      </c>
      <c r="F7" t="s">
        <v>326</v>
      </c>
      <c r="I7" t="s">
        <v>335</v>
      </c>
      <c r="J7" t="s">
        <v>336</v>
      </c>
      <c r="K7">
        <v>4</v>
      </c>
      <c r="L7">
        <v>69</v>
      </c>
      <c r="M7">
        <v>70</v>
      </c>
      <c r="N7">
        <v>67</v>
      </c>
      <c r="Q7">
        <v>206</v>
      </c>
      <c r="R7">
        <v>76.81</v>
      </c>
      <c r="S7">
        <v>76.400000000000006</v>
      </c>
      <c r="T7">
        <v>72.94</v>
      </c>
      <c r="U7">
        <v>73.739999999999995</v>
      </c>
      <c r="V7">
        <v>72.17</v>
      </c>
      <c r="Y7">
        <v>72.95</v>
      </c>
      <c r="Z7">
        <v>12</v>
      </c>
      <c r="AA7">
        <v>10</v>
      </c>
      <c r="AB7">
        <v>4</v>
      </c>
      <c r="AE7">
        <v>4</v>
      </c>
      <c r="AF7">
        <v>5</v>
      </c>
      <c r="AG7">
        <v>5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Alexis Leray</v>
      </c>
      <c r="B8" s="4">
        <v>46082</v>
      </c>
      <c r="C8" t="s">
        <v>323</v>
      </c>
      <c r="D8" t="s">
        <v>324</v>
      </c>
      <c r="E8" t="s">
        <v>325</v>
      </c>
      <c r="F8" t="s">
        <v>326</v>
      </c>
      <c r="I8" t="s">
        <v>337</v>
      </c>
      <c r="J8" t="s">
        <v>338</v>
      </c>
      <c r="K8">
        <v>4</v>
      </c>
      <c r="L8">
        <v>67</v>
      </c>
      <c r="M8">
        <v>69</v>
      </c>
      <c r="N8">
        <v>70</v>
      </c>
      <c r="Q8">
        <v>206</v>
      </c>
      <c r="R8">
        <v>76.81</v>
      </c>
      <c r="S8">
        <v>76.400000000000006</v>
      </c>
      <c r="T8">
        <v>70.94</v>
      </c>
      <c r="U8">
        <v>72.739999999999995</v>
      </c>
      <c r="V8">
        <v>75.17</v>
      </c>
      <c r="Y8">
        <v>72.95</v>
      </c>
      <c r="Z8">
        <v>3</v>
      </c>
      <c r="AA8">
        <v>2</v>
      </c>
      <c r="AB8">
        <v>4</v>
      </c>
      <c r="AE8">
        <v>2</v>
      </c>
      <c r="AF8">
        <v>2</v>
      </c>
      <c r="AG8">
        <v>5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Eduard Rousaud</v>
      </c>
      <c r="B9" s="4">
        <v>46082</v>
      </c>
      <c r="C9" t="s">
        <v>323</v>
      </c>
      <c r="D9" t="s">
        <v>324</v>
      </c>
      <c r="E9" t="s">
        <v>325</v>
      </c>
      <c r="F9" t="s">
        <v>326</v>
      </c>
      <c r="I9" t="s">
        <v>339</v>
      </c>
      <c r="J9" t="s">
        <v>340</v>
      </c>
      <c r="K9">
        <v>4</v>
      </c>
      <c r="L9">
        <v>68</v>
      </c>
      <c r="M9">
        <v>70</v>
      </c>
      <c r="N9">
        <v>68</v>
      </c>
      <c r="Q9">
        <v>206</v>
      </c>
      <c r="R9">
        <v>76.81</v>
      </c>
      <c r="S9">
        <v>76.400000000000006</v>
      </c>
      <c r="T9">
        <v>71.94</v>
      </c>
      <c r="U9">
        <v>73.739999999999995</v>
      </c>
      <c r="V9">
        <v>73.17</v>
      </c>
      <c r="Y9">
        <v>72.95</v>
      </c>
      <c r="Z9">
        <v>8</v>
      </c>
      <c r="AA9">
        <v>6</v>
      </c>
      <c r="AB9">
        <v>4</v>
      </c>
      <c r="AE9">
        <v>3</v>
      </c>
      <c r="AF9">
        <v>4</v>
      </c>
      <c r="AG9">
        <v>5</v>
      </c>
      <c r="AJ9">
        <v>4</v>
      </c>
      <c r="AM9" s="5"/>
      <c r="AO9" s="5"/>
      <c r="AQ9" s="5"/>
      <c r="AS9" s="5"/>
    </row>
    <row r="10" spans="1:45" x14ac:dyDescent="0.35">
      <c r="A10" s="3" t="str">
        <f t="shared" si="0"/>
        <v>Barclay Brown</v>
      </c>
      <c r="B10" s="4">
        <v>46082</v>
      </c>
      <c r="C10" t="s">
        <v>323</v>
      </c>
      <c r="D10" t="s">
        <v>324</v>
      </c>
      <c r="E10" t="s">
        <v>325</v>
      </c>
      <c r="F10" t="s">
        <v>326</v>
      </c>
      <c r="I10" t="s">
        <v>341</v>
      </c>
      <c r="J10" t="s">
        <v>342</v>
      </c>
      <c r="K10">
        <v>8</v>
      </c>
      <c r="L10">
        <v>67</v>
      </c>
      <c r="M10">
        <v>71</v>
      </c>
      <c r="N10">
        <v>70</v>
      </c>
      <c r="Q10">
        <v>208</v>
      </c>
      <c r="R10">
        <v>76.81</v>
      </c>
      <c r="S10">
        <v>76.400000000000006</v>
      </c>
      <c r="T10">
        <v>70.94</v>
      </c>
      <c r="U10">
        <v>74.739999999999995</v>
      </c>
      <c r="V10">
        <v>75.17</v>
      </c>
      <c r="Y10">
        <v>73.62</v>
      </c>
      <c r="Z10">
        <v>3</v>
      </c>
      <c r="AA10">
        <v>6</v>
      </c>
      <c r="AB10">
        <v>8</v>
      </c>
      <c r="AE10">
        <v>2</v>
      </c>
      <c r="AF10">
        <v>4</v>
      </c>
      <c r="AG10">
        <v>7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Josef Hacker</v>
      </c>
      <c r="B11" s="4">
        <v>46082</v>
      </c>
      <c r="C11" t="s">
        <v>323</v>
      </c>
      <c r="D11" t="s">
        <v>324</v>
      </c>
      <c r="E11" t="s">
        <v>325</v>
      </c>
      <c r="F11" t="s">
        <v>326</v>
      </c>
      <c r="I11" t="s">
        <v>343</v>
      </c>
      <c r="J11" t="s">
        <v>344</v>
      </c>
      <c r="K11">
        <v>8</v>
      </c>
      <c r="L11">
        <v>70</v>
      </c>
      <c r="M11">
        <v>70</v>
      </c>
      <c r="N11">
        <v>68</v>
      </c>
      <c r="Q11">
        <v>208</v>
      </c>
      <c r="R11">
        <v>76.81</v>
      </c>
      <c r="S11">
        <v>76.400000000000006</v>
      </c>
      <c r="T11">
        <v>73.94</v>
      </c>
      <c r="U11">
        <v>73.739999999999995</v>
      </c>
      <c r="V11">
        <v>73.17</v>
      </c>
      <c r="Y11">
        <v>73.62</v>
      </c>
      <c r="Z11">
        <v>22</v>
      </c>
      <c r="AA11">
        <v>12</v>
      </c>
      <c r="AB11">
        <v>8</v>
      </c>
      <c r="AE11">
        <v>5</v>
      </c>
      <c r="AF11">
        <v>6</v>
      </c>
      <c r="AG11">
        <v>7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Augustin Hole</v>
      </c>
      <c r="B12" s="4">
        <v>46082</v>
      </c>
      <c r="C12" t="s">
        <v>323</v>
      </c>
      <c r="D12" t="s">
        <v>324</v>
      </c>
      <c r="E12" t="s">
        <v>325</v>
      </c>
      <c r="F12" t="s">
        <v>326</v>
      </c>
      <c r="I12" t="s">
        <v>345</v>
      </c>
      <c r="J12" t="s">
        <v>346</v>
      </c>
      <c r="K12">
        <v>8</v>
      </c>
      <c r="L12">
        <v>75</v>
      </c>
      <c r="M12">
        <v>66</v>
      </c>
      <c r="N12">
        <v>67</v>
      </c>
      <c r="Q12">
        <v>208</v>
      </c>
      <c r="R12">
        <v>76.81</v>
      </c>
      <c r="S12">
        <v>76.400000000000006</v>
      </c>
      <c r="T12">
        <v>78.94</v>
      </c>
      <c r="U12">
        <v>69.739999999999995</v>
      </c>
      <c r="V12">
        <v>72.17</v>
      </c>
      <c r="Y12">
        <v>73.62</v>
      </c>
      <c r="Z12">
        <v>84</v>
      </c>
      <c r="AA12">
        <v>15</v>
      </c>
      <c r="AB12">
        <v>8</v>
      </c>
      <c r="AE12">
        <v>10</v>
      </c>
      <c r="AF12">
        <v>7</v>
      </c>
      <c r="AG12">
        <v>7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Alvaro Morales</v>
      </c>
      <c r="B13" s="4">
        <v>46082</v>
      </c>
      <c r="C13" t="s">
        <v>323</v>
      </c>
      <c r="D13" t="s">
        <v>324</v>
      </c>
      <c r="E13" t="s">
        <v>325</v>
      </c>
      <c r="F13" t="s">
        <v>326</v>
      </c>
      <c r="I13" t="s">
        <v>347</v>
      </c>
      <c r="J13" t="s">
        <v>348</v>
      </c>
      <c r="K13">
        <v>8</v>
      </c>
      <c r="L13">
        <v>70</v>
      </c>
      <c r="M13">
        <v>70</v>
      </c>
      <c r="N13">
        <v>68</v>
      </c>
      <c r="Q13">
        <v>208</v>
      </c>
      <c r="R13">
        <v>76.81</v>
      </c>
      <c r="S13">
        <v>76.400000000000006</v>
      </c>
      <c r="T13">
        <v>73.94</v>
      </c>
      <c r="U13">
        <v>73.739999999999995</v>
      </c>
      <c r="V13">
        <v>73.17</v>
      </c>
      <c r="Y13">
        <v>73.62</v>
      </c>
      <c r="Z13">
        <v>22</v>
      </c>
      <c r="AA13">
        <v>12</v>
      </c>
      <c r="AB13">
        <v>8</v>
      </c>
      <c r="AE13">
        <v>5</v>
      </c>
      <c r="AF13">
        <v>6</v>
      </c>
      <c r="AG13">
        <v>7</v>
      </c>
      <c r="AJ13">
        <v>8</v>
      </c>
      <c r="AM13" s="5"/>
      <c r="AO13" s="5"/>
      <c r="AQ13" s="5"/>
      <c r="AS13" s="5"/>
    </row>
    <row r="14" spans="1:45" x14ac:dyDescent="0.35">
      <c r="A14" s="3" t="str">
        <f t="shared" si="0"/>
        <v>Javier Calles Roman</v>
      </c>
      <c r="B14" s="4">
        <v>46082</v>
      </c>
      <c r="C14" t="s">
        <v>323</v>
      </c>
      <c r="D14" t="s">
        <v>324</v>
      </c>
      <c r="E14" t="s">
        <v>325</v>
      </c>
      <c r="F14" t="s">
        <v>326</v>
      </c>
      <c r="I14" t="s">
        <v>349</v>
      </c>
      <c r="J14" t="s">
        <v>350</v>
      </c>
      <c r="K14">
        <v>12</v>
      </c>
      <c r="L14">
        <v>75</v>
      </c>
      <c r="M14">
        <v>69</v>
      </c>
      <c r="N14">
        <v>66</v>
      </c>
      <c r="Q14">
        <v>210</v>
      </c>
      <c r="R14">
        <v>76.81</v>
      </c>
      <c r="S14">
        <v>76.400000000000006</v>
      </c>
      <c r="T14">
        <v>78.94</v>
      </c>
      <c r="U14">
        <v>72.739999999999995</v>
      </c>
      <c r="V14">
        <v>71.17</v>
      </c>
      <c r="Y14">
        <v>74.28</v>
      </c>
      <c r="Z14">
        <v>84</v>
      </c>
      <c r="AA14">
        <v>40</v>
      </c>
      <c r="AB14">
        <v>12</v>
      </c>
      <c r="AE14">
        <v>10</v>
      </c>
      <c r="AF14">
        <v>10</v>
      </c>
      <c r="AG14">
        <v>9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Tom Gueant</v>
      </c>
      <c r="B15" s="4">
        <v>46082</v>
      </c>
      <c r="C15" t="s">
        <v>323</v>
      </c>
      <c r="D15" t="s">
        <v>324</v>
      </c>
      <c r="E15" t="s">
        <v>325</v>
      </c>
      <c r="F15" t="s">
        <v>326</v>
      </c>
      <c r="I15" t="s">
        <v>351</v>
      </c>
      <c r="J15" t="s">
        <v>352</v>
      </c>
      <c r="K15">
        <v>12</v>
      </c>
      <c r="L15">
        <v>69</v>
      </c>
      <c r="M15">
        <v>73</v>
      </c>
      <c r="N15">
        <v>68</v>
      </c>
      <c r="Q15">
        <v>210</v>
      </c>
      <c r="R15">
        <v>76.81</v>
      </c>
      <c r="S15">
        <v>76.400000000000006</v>
      </c>
      <c r="T15">
        <v>72.94</v>
      </c>
      <c r="U15">
        <v>76.739999999999995</v>
      </c>
      <c r="V15">
        <v>73.17</v>
      </c>
      <c r="Y15">
        <v>74.28</v>
      </c>
      <c r="Z15">
        <v>12</v>
      </c>
      <c r="AA15">
        <v>23</v>
      </c>
      <c r="AB15">
        <v>12</v>
      </c>
      <c r="AE15">
        <v>4</v>
      </c>
      <c r="AF15">
        <v>8</v>
      </c>
      <c r="AG15">
        <v>9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Maxime Legros</v>
      </c>
      <c r="B16" s="4">
        <v>46082</v>
      </c>
      <c r="C16" t="s">
        <v>323</v>
      </c>
      <c r="D16" t="s">
        <v>324</v>
      </c>
      <c r="E16" t="s">
        <v>325</v>
      </c>
      <c r="F16" t="s">
        <v>326</v>
      </c>
      <c r="I16" t="s">
        <v>353</v>
      </c>
      <c r="J16" t="s">
        <v>354</v>
      </c>
      <c r="K16">
        <v>12</v>
      </c>
      <c r="L16">
        <v>68</v>
      </c>
      <c r="M16">
        <v>72</v>
      </c>
      <c r="N16">
        <v>70</v>
      </c>
      <c r="Q16">
        <v>210</v>
      </c>
      <c r="R16">
        <v>76.81</v>
      </c>
      <c r="S16">
        <v>76.400000000000006</v>
      </c>
      <c r="T16">
        <v>71.94</v>
      </c>
      <c r="U16">
        <v>75.739999999999995</v>
      </c>
      <c r="V16">
        <v>75.17</v>
      </c>
      <c r="Y16">
        <v>74.28</v>
      </c>
      <c r="Z16">
        <v>8</v>
      </c>
      <c r="AA16">
        <v>12</v>
      </c>
      <c r="AB16">
        <v>12</v>
      </c>
      <c r="AE16">
        <v>3</v>
      </c>
      <c r="AF16">
        <v>6</v>
      </c>
      <c r="AG16">
        <v>9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Alessandro Nardini</v>
      </c>
      <c r="B17" s="4">
        <v>46082</v>
      </c>
      <c r="C17" t="s">
        <v>323</v>
      </c>
      <c r="D17" t="s">
        <v>324</v>
      </c>
      <c r="E17" t="s">
        <v>325</v>
      </c>
      <c r="F17" t="s">
        <v>326</v>
      </c>
      <c r="I17" t="s">
        <v>355</v>
      </c>
      <c r="J17" t="s">
        <v>356</v>
      </c>
      <c r="K17">
        <v>12</v>
      </c>
      <c r="L17">
        <v>69</v>
      </c>
      <c r="M17">
        <v>72</v>
      </c>
      <c r="N17">
        <v>69</v>
      </c>
      <c r="Q17">
        <v>210</v>
      </c>
      <c r="R17">
        <v>76.81</v>
      </c>
      <c r="S17">
        <v>76.400000000000006</v>
      </c>
      <c r="T17">
        <v>72.94</v>
      </c>
      <c r="U17">
        <v>75.739999999999995</v>
      </c>
      <c r="V17">
        <v>74.17</v>
      </c>
      <c r="Y17">
        <v>74.28</v>
      </c>
      <c r="Z17">
        <v>12</v>
      </c>
      <c r="AA17">
        <v>15</v>
      </c>
      <c r="AB17">
        <v>12</v>
      </c>
      <c r="AE17">
        <v>4</v>
      </c>
      <c r="AF17">
        <v>7</v>
      </c>
      <c r="AG17">
        <v>9</v>
      </c>
      <c r="AJ17">
        <v>12</v>
      </c>
      <c r="AM17" s="5"/>
      <c r="AO17" s="5"/>
      <c r="AQ17" s="5"/>
      <c r="AS17" s="5"/>
    </row>
    <row r="18" spans="1:45" x14ac:dyDescent="0.35">
      <c r="A18" s="3" t="str">
        <f t="shared" si="0"/>
        <v>Alessandro Nodari</v>
      </c>
      <c r="B18" s="4">
        <v>46082</v>
      </c>
      <c r="C18" t="s">
        <v>323</v>
      </c>
      <c r="D18" t="s">
        <v>324</v>
      </c>
      <c r="E18" t="s">
        <v>325</v>
      </c>
      <c r="F18" t="s">
        <v>326</v>
      </c>
      <c r="I18" t="s">
        <v>357</v>
      </c>
      <c r="J18" t="s">
        <v>356</v>
      </c>
      <c r="K18">
        <v>12</v>
      </c>
      <c r="L18">
        <v>69</v>
      </c>
      <c r="M18">
        <v>72</v>
      </c>
      <c r="N18">
        <v>69</v>
      </c>
      <c r="Q18">
        <v>210</v>
      </c>
      <c r="R18">
        <v>76.81</v>
      </c>
      <c r="S18">
        <v>76.400000000000006</v>
      </c>
      <c r="T18">
        <v>72.94</v>
      </c>
      <c r="U18">
        <v>75.739999999999995</v>
      </c>
      <c r="V18">
        <v>74.17</v>
      </c>
      <c r="Y18">
        <v>74.28</v>
      </c>
      <c r="Z18">
        <v>12</v>
      </c>
      <c r="AA18">
        <v>15</v>
      </c>
      <c r="AB18">
        <v>12</v>
      </c>
      <c r="AE18">
        <v>4</v>
      </c>
      <c r="AF18">
        <v>7</v>
      </c>
      <c r="AG18">
        <v>9</v>
      </c>
      <c r="AJ18">
        <v>12</v>
      </c>
      <c r="AM18" s="5"/>
      <c r="AO18" s="5"/>
      <c r="AQ18" s="5"/>
      <c r="AS18" s="5"/>
    </row>
    <row r="19" spans="1:45" x14ac:dyDescent="0.35">
      <c r="A19" s="3" t="str">
        <f t="shared" si="0"/>
        <v>Alexandre Fuchs</v>
      </c>
      <c r="B19" s="4">
        <v>46082</v>
      </c>
      <c r="C19" t="s">
        <v>323</v>
      </c>
      <c r="D19" t="s">
        <v>324</v>
      </c>
      <c r="E19" t="s">
        <v>325</v>
      </c>
      <c r="F19" t="s">
        <v>326</v>
      </c>
      <c r="I19" t="s">
        <v>358</v>
      </c>
      <c r="J19" t="s">
        <v>359</v>
      </c>
      <c r="K19">
        <v>17</v>
      </c>
      <c r="L19">
        <v>71</v>
      </c>
      <c r="M19">
        <v>73</v>
      </c>
      <c r="N19">
        <v>67</v>
      </c>
      <c r="Q19">
        <v>211</v>
      </c>
      <c r="R19">
        <v>76.81</v>
      </c>
      <c r="S19">
        <v>76.400000000000006</v>
      </c>
      <c r="T19">
        <v>74.94</v>
      </c>
      <c r="U19">
        <v>76.739999999999995</v>
      </c>
      <c r="V19">
        <v>72.17</v>
      </c>
      <c r="Y19">
        <v>74.62</v>
      </c>
      <c r="Z19">
        <v>29</v>
      </c>
      <c r="AA19">
        <v>40</v>
      </c>
      <c r="AB19">
        <v>17</v>
      </c>
      <c r="AE19">
        <v>6</v>
      </c>
      <c r="AF19">
        <v>10</v>
      </c>
      <c r="AG19">
        <v>10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Luca Memeo</v>
      </c>
      <c r="B20" s="4">
        <v>46082</v>
      </c>
      <c r="C20" t="s">
        <v>323</v>
      </c>
      <c r="D20" t="s">
        <v>324</v>
      </c>
      <c r="E20" t="s">
        <v>325</v>
      </c>
      <c r="F20" t="s">
        <v>326</v>
      </c>
      <c r="I20" t="s">
        <v>360</v>
      </c>
      <c r="J20" t="s">
        <v>361</v>
      </c>
      <c r="K20">
        <v>17</v>
      </c>
      <c r="L20">
        <v>66</v>
      </c>
      <c r="M20">
        <v>73</v>
      </c>
      <c r="N20">
        <v>72</v>
      </c>
      <c r="Q20">
        <v>211</v>
      </c>
      <c r="R20">
        <v>76.81</v>
      </c>
      <c r="S20">
        <v>76.400000000000006</v>
      </c>
      <c r="T20">
        <v>69.94</v>
      </c>
      <c r="U20">
        <v>76.739999999999995</v>
      </c>
      <c r="V20">
        <v>77.17</v>
      </c>
      <c r="Y20">
        <v>74.62</v>
      </c>
      <c r="Z20">
        <v>2</v>
      </c>
      <c r="AA20">
        <v>10</v>
      </c>
      <c r="AB20">
        <v>17</v>
      </c>
      <c r="AE20">
        <v>1</v>
      </c>
      <c r="AF20">
        <v>5</v>
      </c>
      <c r="AG20">
        <v>10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Adrian Soriano</v>
      </c>
      <c r="B21" s="4">
        <v>46082</v>
      </c>
      <c r="C21" t="s">
        <v>323</v>
      </c>
      <c r="D21" t="s">
        <v>324</v>
      </c>
      <c r="E21" t="s">
        <v>325</v>
      </c>
      <c r="F21" t="s">
        <v>326</v>
      </c>
      <c r="I21" t="s">
        <v>362</v>
      </c>
      <c r="J21" t="s">
        <v>363</v>
      </c>
      <c r="K21">
        <v>17</v>
      </c>
      <c r="L21">
        <v>67</v>
      </c>
      <c r="M21">
        <v>75</v>
      </c>
      <c r="N21">
        <v>69</v>
      </c>
      <c r="Q21">
        <v>211</v>
      </c>
      <c r="R21">
        <v>76.81</v>
      </c>
      <c r="S21">
        <v>76.400000000000006</v>
      </c>
      <c r="T21">
        <v>70.94</v>
      </c>
      <c r="U21">
        <v>78.739999999999995</v>
      </c>
      <c r="V21">
        <v>74.17</v>
      </c>
      <c r="Y21">
        <v>74.62</v>
      </c>
      <c r="Z21">
        <v>3</v>
      </c>
      <c r="AA21">
        <v>23</v>
      </c>
      <c r="AB21">
        <v>17</v>
      </c>
      <c r="AE21">
        <v>2</v>
      </c>
      <c r="AF21">
        <v>8</v>
      </c>
      <c r="AG21">
        <v>10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Alexandre Vandermoten</v>
      </c>
      <c r="B22" s="4">
        <v>46082</v>
      </c>
      <c r="C22" t="s">
        <v>323</v>
      </c>
      <c r="D22" t="s">
        <v>324</v>
      </c>
      <c r="E22" t="s">
        <v>325</v>
      </c>
      <c r="F22" t="s">
        <v>326</v>
      </c>
      <c r="I22" t="s">
        <v>364</v>
      </c>
      <c r="J22" t="s">
        <v>359</v>
      </c>
      <c r="K22">
        <v>17</v>
      </c>
      <c r="L22">
        <v>67</v>
      </c>
      <c r="M22">
        <v>74</v>
      </c>
      <c r="N22">
        <v>70</v>
      </c>
      <c r="Q22">
        <v>211</v>
      </c>
      <c r="R22">
        <v>76.81</v>
      </c>
      <c r="S22">
        <v>76.400000000000006</v>
      </c>
      <c r="T22">
        <v>70.94</v>
      </c>
      <c r="U22">
        <v>77.739999999999995</v>
      </c>
      <c r="V22">
        <v>75.17</v>
      </c>
      <c r="Y22">
        <v>74.62</v>
      </c>
      <c r="Z22">
        <v>3</v>
      </c>
      <c r="AA22">
        <v>15</v>
      </c>
      <c r="AB22">
        <v>17</v>
      </c>
      <c r="AE22">
        <v>2</v>
      </c>
      <c r="AF22">
        <v>7</v>
      </c>
      <c r="AG22">
        <v>10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Theo Brizard</v>
      </c>
      <c r="B23" s="4">
        <v>46082</v>
      </c>
      <c r="C23" t="s">
        <v>323</v>
      </c>
      <c r="D23" t="s">
        <v>324</v>
      </c>
      <c r="E23" t="s">
        <v>325</v>
      </c>
      <c r="F23" t="s">
        <v>326</v>
      </c>
      <c r="I23" t="s">
        <v>365</v>
      </c>
      <c r="J23" t="s">
        <v>366</v>
      </c>
      <c r="K23">
        <v>21</v>
      </c>
      <c r="L23">
        <v>69</v>
      </c>
      <c r="M23">
        <v>72</v>
      </c>
      <c r="N23">
        <v>71</v>
      </c>
      <c r="Q23">
        <v>212</v>
      </c>
      <c r="R23">
        <v>76.81</v>
      </c>
      <c r="S23">
        <v>76.400000000000006</v>
      </c>
      <c r="T23">
        <v>72.94</v>
      </c>
      <c r="U23">
        <v>75.739999999999995</v>
      </c>
      <c r="V23">
        <v>76.17</v>
      </c>
      <c r="Y23">
        <v>74.95</v>
      </c>
      <c r="Z23">
        <v>12</v>
      </c>
      <c r="AA23">
        <v>15</v>
      </c>
      <c r="AB23">
        <v>21</v>
      </c>
      <c r="AE23">
        <v>4</v>
      </c>
      <c r="AF23">
        <v>7</v>
      </c>
      <c r="AG23">
        <v>11</v>
      </c>
      <c r="AJ23">
        <v>21</v>
      </c>
      <c r="AM23" s="5"/>
      <c r="AO23" s="5"/>
      <c r="AQ23" s="5"/>
      <c r="AS23" s="5"/>
    </row>
    <row r="24" spans="1:45" x14ac:dyDescent="0.35">
      <c r="A24" s="3" t="str">
        <f t="shared" si="0"/>
        <v>Lucas Fallotico</v>
      </c>
      <c r="B24" s="4">
        <v>46082</v>
      </c>
      <c r="C24" t="s">
        <v>323</v>
      </c>
      <c r="D24" t="s">
        <v>324</v>
      </c>
      <c r="E24" t="s">
        <v>325</v>
      </c>
      <c r="F24" t="s">
        <v>326</v>
      </c>
      <c r="I24" t="s">
        <v>367</v>
      </c>
      <c r="J24" t="s">
        <v>368</v>
      </c>
      <c r="K24">
        <v>21</v>
      </c>
      <c r="L24">
        <v>70</v>
      </c>
      <c r="M24">
        <v>71</v>
      </c>
      <c r="N24">
        <v>71</v>
      </c>
      <c r="Q24">
        <v>212</v>
      </c>
      <c r="R24">
        <v>76.81</v>
      </c>
      <c r="S24">
        <v>76.400000000000006</v>
      </c>
      <c r="T24">
        <v>73.94</v>
      </c>
      <c r="U24">
        <v>74.739999999999995</v>
      </c>
      <c r="V24">
        <v>76.17</v>
      </c>
      <c r="Y24">
        <v>74.95</v>
      </c>
      <c r="Z24">
        <v>22</v>
      </c>
      <c r="AA24">
        <v>15</v>
      </c>
      <c r="AB24">
        <v>21</v>
      </c>
      <c r="AE24">
        <v>5</v>
      </c>
      <c r="AF24">
        <v>7</v>
      </c>
      <c r="AG24">
        <v>11</v>
      </c>
      <c r="AJ24">
        <v>21</v>
      </c>
      <c r="AM24" s="5"/>
      <c r="AO24" s="5"/>
      <c r="AQ24" s="5"/>
      <c r="AS24" s="5"/>
    </row>
    <row r="25" spans="1:45" x14ac:dyDescent="0.35">
      <c r="A25" s="3" t="str">
        <f t="shared" si="0"/>
        <v>Sam Murphy</v>
      </c>
      <c r="B25" s="4">
        <v>46082</v>
      </c>
      <c r="C25" t="s">
        <v>323</v>
      </c>
      <c r="D25" t="s">
        <v>324</v>
      </c>
      <c r="E25" t="s">
        <v>325</v>
      </c>
      <c r="F25" t="s">
        <v>326</v>
      </c>
      <c r="I25" t="s">
        <v>369</v>
      </c>
      <c r="J25" t="s">
        <v>370</v>
      </c>
      <c r="K25">
        <v>21</v>
      </c>
      <c r="L25">
        <v>65</v>
      </c>
      <c r="M25">
        <v>73</v>
      </c>
      <c r="N25">
        <v>74</v>
      </c>
      <c r="Q25">
        <v>212</v>
      </c>
      <c r="R25">
        <v>76.81</v>
      </c>
      <c r="S25">
        <v>76.400000000000006</v>
      </c>
      <c r="T25">
        <v>68.94</v>
      </c>
      <c r="U25">
        <v>76.739999999999995</v>
      </c>
      <c r="V25">
        <v>79.17</v>
      </c>
      <c r="Y25">
        <v>74.95</v>
      </c>
      <c r="Z25">
        <v>1</v>
      </c>
      <c r="AA25">
        <v>6</v>
      </c>
      <c r="AB25">
        <v>21</v>
      </c>
      <c r="AE25">
        <v>-1</v>
      </c>
      <c r="AF25">
        <v>4</v>
      </c>
      <c r="AG25">
        <v>11</v>
      </c>
      <c r="AJ25">
        <v>21</v>
      </c>
      <c r="AM25" s="5"/>
      <c r="AO25" s="5"/>
      <c r="AQ25" s="5"/>
      <c r="AS25" s="5"/>
    </row>
    <row r="26" spans="1:45" x14ac:dyDescent="0.35">
      <c r="A26" s="3" t="str">
        <f t="shared" si="0"/>
        <v>Gianluca Perna</v>
      </c>
      <c r="B26" s="4">
        <v>46082</v>
      </c>
      <c r="C26" t="s">
        <v>323</v>
      </c>
      <c r="D26" t="s">
        <v>324</v>
      </c>
      <c r="E26" t="s">
        <v>325</v>
      </c>
      <c r="F26" t="s">
        <v>326</v>
      </c>
      <c r="I26" t="s">
        <v>371</v>
      </c>
      <c r="J26" t="s">
        <v>372</v>
      </c>
      <c r="K26">
        <v>24</v>
      </c>
      <c r="L26">
        <v>69</v>
      </c>
      <c r="M26">
        <v>74</v>
      </c>
      <c r="N26">
        <v>70</v>
      </c>
      <c r="Q26">
        <v>213</v>
      </c>
      <c r="R26">
        <v>76.81</v>
      </c>
      <c r="S26">
        <v>76.400000000000006</v>
      </c>
      <c r="T26">
        <v>72.94</v>
      </c>
      <c r="U26">
        <v>77.739999999999995</v>
      </c>
      <c r="V26">
        <v>75.17</v>
      </c>
      <c r="Y26">
        <v>75.28</v>
      </c>
      <c r="Z26">
        <v>12</v>
      </c>
      <c r="AA26">
        <v>32</v>
      </c>
      <c r="AB26">
        <v>24</v>
      </c>
      <c r="AE26">
        <v>4</v>
      </c>
      <c r="AF26">
        <v>9</v>
      </c>
      <c r="AG26">
        <v>12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Victor Trehet</v>
      </c>
      <c r="B27" s="4">
        <v>46082</v>
      </c>
      <c r="C27" t="s">
        <v>323</v>
      </c>
      <c r="D27" t="s">
        <v>324</v>
      </c>
      <c r="E27" t="s">
        <v>325</v>
      </c>
      <c r="F27" t="s">
        <v>326</v>
      </c>
      <c r="I27" t="s">
        <v>373</v>
      </c>
      <c r="J27" t="s">
        <v>374</v>
      </c>
      <c r="K27">
        <v>24</v>
      </c>
      <c r="L27">
        <v>68</v>
      </c>
      <c r="M27">
        <v>73</v>
      </c>
      <c r="N27">
        <v>72</v>
      </c>
      <c r="Q27">
        <v>213</v>
      </c>
      <c r="R27">
        <v>76.81</v>
      </c>
      <c r="S27">
        <v>76.400000000000006</v>
      </c>
      <c r="T27">
        <v>71.94</v>
      </c>
      <c r="U27">
        <v>76.739999999999995</v>
      </c>
      <c r="V27">
        <v>77.17</v>
      </c>
      <c r="Y27">
        <v>75.28</v>
      </c>
      <c r="Z27">
        <v>8</v>
      </c>
      <c r="AA27">
        <v>15</v>
      </c>
      <c r="AB27">
        <v>24</v>
      </c>
      <c r="AE27">
        <v>3</v>
      </c>
      <c r="AF27">
        <v>7</v>
      </c>
      <c r="AG27">
        <v>12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Alejandro Aguilera</v>
      </c>
      <c r="B28" s="4">
        <v>46082</v>
      </c>
      <c r="C28" t="s">
        <v>323</v>
      </c>
      <c r="D28" t="s">
        <v>324</v>
      </c>
      <c r="E28" t="s">
        <v>325</v>
      </c>
      <c r="F28" t="s">
        <v>326</v>
      </c>
      <c r="I28" t="s">
        <v>375</v>
      </c>
      <c r="J28" t="s">
        <v>376</v>
      </c>
      <c r="K28">
        <v>26</v>
      </c>
      <c r="L28">
        <v>70</v>
      </c>
      <c r="M28">
        <v>73</v>
      </c>
      <c r="N28">
        <v>71</v>
      </c>
      <c r="Q28">
        <v>214</v>
      </c>
      <c r="R28">
        <v>76.81</v>
      </c>
      <c r="S28">
        <v>76.400000000000006</v>
      </c>
      <c r="T28">
        <v>73.94</v>
      </c>
      <c r="U28">
        <v>76.739999999999995</v>
      </c>
      <c r="V28">
        <v>76.17</v>
      </c>
      <c r="Y28">
        <v>75.62</v>
      </c>
      <c r="Z28">
        <v>22</v>
      </c>
      <c r="AA28">
        <v>32</v>
      </c>
      <c r="AB28">
        <v>26</v>
      </c>
      <c r="AE28">
        <v>5</v>
      </c>
      <c r="AF28">
        <v>9</v>
      </c>
      <c r="AG28">
        <v>13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Ignacio Arcaya</v>
      </c>
      <c r="B29" s="4">
        <v>46082</v>
      </c>
      <c r="C29" t="s">
        <v>323</v>
      </c>
      <c r="D29" t="s">
        <v>324</v>
      </c>
      <c r="E29" t="s">
        <v>325</v>
      </c>
      <c r="F29" t="s">
        <v>326</v>
      </c>
      <c r="I29" t="s">
        <v>377</v>
      </c>
      <c r="J29" t="s">
        <v>378</v>
      </c>
      <c r="K29">
        <v>26</v>
      </c>
      <c r="L29">
        <v>74</v>
      </c>
      <c r="M29">
        <v>68</v>
      </c>
      <c r="N29">
        <v>72</v>
      </c>
      <c r="Q29">
        <v>214</v>
      </c>
      <c r="R29">
        <v>76.81</v>
      </c>
      <c r="S29">
        <v>76.400000000000006</v>
      </c>
      <c r="T29">
        <v>77.94</v>
      </c>
      <c r="U29">
        <v>71.739999999999995</v>
      </c>
      <c r="V29">
        <v>77.17</v>
      </c>
      <c r="Y29">
        <v>75.62</v>
      </c>
      <c r="Z29">
        <v>66</v>
      </c>
      <c r="AA29">
        <v>23</v>
      </c>
      <c r="AB29">
        <v>26</v>
      </c>
      <c r="AE29">
        <v>9</v>
      </c>
      <c r="AF29">
        <v>8</v>
      </c>
      <c r="AG29">
        <v>13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Davide Buchi</v>
      </c>
      <c r="B30" s="4">
        <v>46082</v>
      </c>
      <c r="C30" t="s">
        <v>323</v>
      </c>
      <c r="D30" t="s">
        <v>324</v>
      </c>
      <c r="E30" t="s">
        <v>325</v>
      </c>
      <c r="F30" t="s">
        <v>326</v>
      </c>
      <c r="I30" t="s">
        <v>379</v>
      </c>
      <c r="J30" t="s">
        <v>380</v>
      </c>
      <c r="K30">
        <v>26</v>
      </c>
      <c r="L30">
        <v>71</v>
      </c>
      <c r="M30">
        <v>72</v>
      </c>
      <c r="N30">
        <v>71</v>
      </c>
      <c r="Q30">
        <v>214</v>
      </c>
      <c r="R30">
        <v>76.81</v>
      </c>
      <c r="S30">
        <v>76.400000000000006</v>
      </c>
      <c r="T30">
        <v>74.94</v>
      </c>
      <c r="U30">
        <v>75.739999999999995</v>
      </c>
      <c r="V30">
        <v>76.17</v>
      </c>
      <c r="Y30">
        <v>75.62</v>
      </c>
      <c r="Z30">
        <v>29</v>
      </c>
      <c r="AA30">
        <v>32</v>
      </c>
      <c r="AB30">
        <v>26</v>
      </c>
      <c r="AE30">
        <v>6</v>
      </c>
      <c r="AF30">
        <v>9</v>
      </c>
      <c r="AG30">
        <v>13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Luca Cavalli</v>
      </c>
      <c r="B31" s="4">
        <v>46082</v>
      </c>
      <c r="C31" t="s">
        <v>323</v>
      </c>
      <c r="D31" t="s">
        <v>324</v>
      </c>
      <c r="E31" t="s">
        <v>325</v>
      </c>
      <c r="F31" t="s">
        <v>326</v>
      </c>
      <c r="I31" t="s">
        <v>381</v>
      </c>
      <c r="J31" t="s">
        <v>361</v>
      </c>
      <c r="K31">
        <v>26</v>
      </c>
      <c r="L31">
        <v>72</v>
      </c>
      <c r="M31">
        <v>72</v>
      </c>
      <c r="N31">
        <v>70</v>
      </c>
      <c r="Q31">
        <v>214</v>
      </c>
      <c r="R31">
        <v>76.81</v>
      </c>
      <c r="S31">
        <v>76.400000000000006</v>
      </c>
      <c r="T31">
        <v>75.94</v>
      </c>
      <c r="U31">
        <v>75.739999999999995</v>
      </c>
      <c r="V31">
        <v>75.17</v>
      </c>
      <c r="Y31">
        <v>75.62</v>
      </c>
      <c r="Z31">
        <v>41</v>
      </c>
      <c r="AA31">
        <v>40</v>
      </c>
      <c r="AB31">
        <v>26</v>
      </c>
      <c r="AE31">
        <v>7</v>
      </c>
      <c r="AF31">
        <v>10</v>
      </c>
      <c r="AG31">
        <v>13</v>
      </c>
      <c r="AJ31">
        <v>26</v>
      </c>
      <c r="AM31" s="5"/>
      <c r="AO31" s="5"/>
      <c r="AQ31" s="5"/>
      <c r="AS31" s="5"/>
    </row>
    <row r="32" spans="1:45" x14ac:dyDescent="0.35">
      <c r="A32" s="3" t="str">
        <f t="shared" si="0"/>
        <v>Ewan Le Tennier</v>
      </c>
      <c r="B32" s="4">
        <v>46082</v>
      </c>
      <c r="C32" t="s">
        <v>323</v>
      </c>
      <c r="D32" t="s">
        <v>324</v>
      </c>
      <c r="E32" t="s">
        <v>325</v>
      </c>
      <c r="F32" t="s">
        <v>326</v>
      </c>
      <c r="I32" t="s">
        <v>382</v>
      </c>
      <c r="J32" t="s">
        <v>383</v>
      </c>
      <c r="K32">
        <v>26</v>
      </c>
      <c r="L32">
        <v>71</v>
      </c>
      <c r="M32">
        <v>73</v>
      </c>
      <c r="N32">
        <v>70</v>
      </c>
      <c r="Q32">
        <v>214</v>
      </c>
      <c r="R32">
        <v>76.81</v>
      </c>
      <c r="S32">
        <v>76.400000000000006</v>
      </c>
      <c r="T32">
        <v>74.94</v>
      </c>
      <c r="U32">
        <v>76.739999999999995</v>
      </c>
      <c r="V32">
        <v>75.17</v>
      </c>
      <c r="Y32">
        <v>75.62</v>
      </c>
      <c r="Z32">
        <v>29</v>
      </c>
      <c r="AA32">
        <v>40</v>
      </c>
      <c r="AB32">
        <v>26</v>
      </c>
      <c r="AE32">
        <v>6</v>
      </c>
      <c r="AF32">
        <v>10</v>
      </c>
      <c r="AG32">
        <v>13</v>
      </c>
      <c r="AJ32">
        <v>26</v>
      </c>
      <c r="AM32" s="5"/>
      <c r="AO32" s="5"/>
      <c r="AQ32" s="5"/>
      <c r="AS32" s="5"/>
    </row>
    <row r="33" spans="1:45" x14ac:dyDescent="0.35">
      <c r="A33" s="3" t="str">
        <f t="shared" si="0"/>
        <v>Mathis Andre</v>
      </c>
      <c r="B33" s="4">
        <v>46082</v>
      </c>
      <c r="C33" t="s">
        <v>323</v>
      </c>
      <c r="D33" t="s">
        <v>324</v>
      </c>
      <c r="E33" t="s">
        <v>325</v>
      </c>
      <c r="F33" t="s">
        <v>326</v>
      </c>
      <c r="I33" t="s">
        <v>384</v>
      </c>
      <c r="J33" t="s">
        <v>385</v>
      </c>
      <c r="K33">
        <v>31</v>
      </c>
      <c r="L33">
        <v>75</v>
      </c>
      <c r="M33">
        <v>67</v>
      </c>
      <c r="N33">
        <v>73</v>
      </c>
      <c r="Q33">
        <v>215</v>
      </c>
      <c r="R33">
        <v>76.81</v>
      </c>
      <c r="S33">
        <v>76.400000000000006</v>
      </c>
      <c r="T33">
        <v>78.94</v>
      </c>
      <c r="U33">
        <v>70.739999999999995</v>
      </c>
      <c r="V33">
        <v>78.17</v>
      </c>
      <c r="Y33">
        <v>75.95</v>
      </c>
      <c r="Z33">
        <v>84</v>
      </c>
      <c r="AA33">
        <v>23</v>
      </c>
      <c r="AB33">
        <v>31</v>
      </c>
      <c r="AE33">
        <v>10</v>
      </c>
      <c r="AF33">
        <v>8</v>
      </c>
      <c r="AG33">
        <v>14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Filippo Bergamaschi</v>
      </c>
      <c r="B34" s="4">
        <v>46082</v>
      </c>
      <c r="C34" t="s">
        <v>323</v>
      </c>
      <c r="D34" t="s">
        <v>324</v>
      </c>
      <c r="E34" t="s">
        <v>325</v>
      </c>
      <c r="F34" t="s">
        <v>326</v>
      </c>
      <c r="I34" t="s">
        <v>386</v>
      </c>
      <c r="J34" t="s">
        <v>387</v>
      </c>
      <c r="K34">
        <v>31</v>
      </c>
      <c r="L34">
        <v>71</v>
      </c>
      <c r="M34">
        <v>71</v>
      </c>
      <c r="N34">
        <v>73</v>
      </c>
      <c r="Q34">
        <v>215</v>
      </c>
      <c r="R34">
        <v>76.81</v>
      </c>
      <c r="S34">
        <v>76.400000000000006</v>
      </c>
      <c r="T34">
        <v>74.94</v>
      </c>
      <c r="U34">
        <v>74.739999999999995</v>
      </c>
      <c r="V34">
        <v>78.17</v>
      </c>
      <c r="Y34">
        <v>75.95</v>
      </c>
      <c r="Z34">
        <v>29</v>
      </c>
      <c r="AA34">
        <v>23</v>
      </c>
      <c r="AB34">
        <v>31</v>
      </c>
      <c r="AE34">
        <v>6</v>
      </c>
      <c r="AF34">
        <v>8</v>
      </c>
      <c r="AG34">
        <v>14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Pietro Boeris</v>
      </c>
      <c r="B35" s="4">
        <v>46082</v>
      </c>
      <c r="C35" t="s">
        <v>323</v>
      </c>
      <c r="D35" t="s">
        <v>324</v>
      </c>
      <c r="E35" t="s">
        <v>325</v>
      </c>
      <c r="F35" t="s">
        <v>326</v>
      </c>
      <c r="I35" t="s">
        <v>388</v>
      </c>
      <c r="J35" t="s">
        <v>389</v>
      </c>
      <c r="K35">
        <v>31</v>
      </c>
      <c r="L35">
        <v>69</v>
      </c>
      <c r="M35">
        <v>73</v>
      </c>
      <c r="N35">
        <v>73</v>
      </c>
      <c r="Q35">
        <v>215</v>
      </c>
      <c r="R35">
        <v>76.81</v>
      </c>
      <c r="S35">
        <v>76.400000000000006</v>
      </c>
      <c r="T35">
        <v>72.94</v>
      </c>
      <c r="U35">
        <v>76.739999999999995</v>
      </c>
      <c r="V35">
        <v>78.17</v>
      </c>
      <c r="Y35">
        <v>75.95</v>
      </c>
      <c r="Z35">
        <v>12</v>
      </c>
      <c r="AA35">
        <v>23</v>
      </c>
      <c r="AB35">
        <v>31</v>
      </c>
      <c r="AE35">
        <v>4</v>
      </c>
      <c r="AF35">
        <v>8</v>
      </c>
      <c r="AG35">
        <v>14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Gregorio Ferrandez</v>
      </c>
      <c r="B36" s="4">
        <v>46082</v>
      </c>
      <c r="C36" t="s">
        <v>323</v>
      </c>
      <c r="D36" t="s">
        <v>324</v>
      </c>
      <c r="E36" t="s">
        <v>325</v>
      </c>
      <c r="F36" t="s">
        <v>326</v>
      </c>
      <c r="I36" t="s">
        <v>390</v>
      </c>
      <c r="J36" t="s">
        <v>391</v>
      </c>
      <c r="K36">
        <v>31</v>
      </c>
      <c r="L36">
        <v>77</v>
      </c>
      <c r="M36">
        <v>67</v>
      </c>
      <c r="N36">
        <v>71</v>
      </c>
      <c r="Q36">
        <v>215</v>
      </c>
      <c r="R36">
        <v>76.81</v>
      </c>
      <c r="S36">
        <v>76.400000000000006</v>
      </c>
      <c r="T36">
        <v>80.94</v>
      </c>
      <c r="U36">
        <v>70.739999999999995</v>
      </c>
      <c r="V36">
        <v>76.17</v>
      </c>
      <c r="Y36">
        <v>75.95</v>
      </c>
      <c r="Z36">
        <v>107</v>
      </c>
      <c r="AA36">
        <v>40</v>
      </c>
      <c r="AB36">
        <v>31</v>
      </c>
      <c r="AE36">
        <v>12</v>
      </c>
      <c r="AF36">
        <v>10</v>
      </c>
      <c r="AG36">
        <v>14</v>
      </c>
      <c r="AJ36">
        <v>31</v>
      </c>
      <c r="AM36" s="5"/>
      <c r="AO36" s="5"/>
      <c r="AQ36" s="5"/>
      <c r="AS36" s="5"/>
    </row>
    <row r="37" spans="1:45" x14ac:dyDescent="0.35">
      <c r="A37" s="3" t="str">
        <f t="shared" si="0"/>
        <v>Augustin Barbe</v>
      </c>
      <c r="B37" s="4">
        <v>46082</v>
      </c>
      <c r="C37" t="s">
        <v>323</v>
      </c>
      <c r="D37" t="s">
        <v>324</v>
      </c>
      <c r="E37" t="s">
        <v>325</v>
      </c>
      <c r="F37" t="s">
        <v>326</v>
      </c>
      <c r="I37" t="s">
        <v>392</v>
      </c>
      <c r="J37" t="s">
        <v>346</v>
      </c>
      <c r="K37">
        <v>35</v>
      </c>
      <c r="L37">
        <v>73</v>
      </c>
      <c r="M37">
        <v>69</v>
      </c>
      <c r="N37">
        <v>74</v>
      </c>
      <c r="Q37">
        <v>216</v>
      </c>
      <c r="R37">
        <v>76.81</v>
      </c>
      <c r="S37">
        <v>76.400000000000006</v>
      </c>
      <c r="T37">
        <v>76.94</v>
      </c>
      <c r="U37">
        <v>72.739999999999995</v>
      </c>
      <c r="V37">
        <v>79.17</v>
      </c>
      <c r="Y37">
        <v>76.28</v>
      </c>
      <c r="Z37">
        <v>57</v>
      </c>
      <c r="AA37">
        <v>23</v>
      </c>
      <c r="AB37">
        <v>35</v>
      </c>
      <c r="AE37">
        <v>8</v>
      </c>
      <c r="AF37">
        <v>8</v>
      </c>
      <c r="AG37">
        <v>15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Elia Dallanegra</v>
      </c>
      <c r="B38" s="4">
        <v>46082</v>
      </c>
      <c r="C38" t="s">
        <v>323</v>
      </c>
      <c r="D38" t="s">
        <v>324</v>
      </c>
      <c r="E38" t="s">
        <v>325</v>
      </c>
      <c r="F38" t="s">
        <v>326</v>
      </c>
      <c r="I38" t="s">
        <v>393</v>
      </c>
      <c r="J38" t="s">
        <v>394</v>
      </c>
      <c r="K38">
        <v>35</v>
      </c>
      <c r="L38">
        <v>72</v>
      </c>
      <c r="M38">
        <v>71</v>
      </c>
      <c r="N38">
        <v>73</v>
      </c>
      <c r="Q38">
        <v>216</v>
      </c>
      <c r="R38">
        <v>76.81</v>
      </c>
      <c r="S38">
        <v>76.400000000000006</v>
      </c>
      <c r="T38">
        <v>75.94</v>
      </c>
      <c r="U38">
        <v>74.739999999999995</v>
      </c>
      <c r="V38">
        <v>78.17</v>
      </c>
      <c r="Y38">
        <v>76.28</v>
      </c>
      <c r="Z38">
        <v>41</v>
      </c>
      <c r="AA38">
        <v>32</v>
      </c>
      <c r="AB38">
        <v>35</v>
      </c>
      <c r="AE38">
        <v>7</v>
      </c>
      <c r="AF38">
        <v>9</v>
      </c>
      <c r="AG38">
        <v>15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Paul Franquet</v>
      </c>
      <c r="B39" s="4">
        <v>46082</v>
      </c>
      <c r="C39" t="s">
        <v>323</v>
      </c>
      <c r="D39" t="s">
        <v>324</v>
      </c>
      <c r="E39" t="s">
        <v>325</v>
      </c>
      <c r="F39" t="s">
        <v>326</v>
      </c>
      <c r="I39" t="s">
        <v>395</v>
      </c>
      <c r="J39" t="s">
        <v>396</v>
      </c>
      <c r="K39">
        <v>35</v>
      </c>
      <c r="L39">
        <v>71</v>
      </c>
      <c r="M39">
        <v>70</v>
      </c>
      <c r="N39">
        <v>75</v>
      </c>
      <c r="Q39">
        <v>216</v>
      </c>
      <c r="R39">
        <v>76.81</v>
      </c>
      <c r="S39">
        <v>76.400000000000006</v>
      </c>
      <c r="T39">
        <v>74.94</v>
      </c>
      <c r="U39">
        <v>73.739999999999995</v>
      </c>
      <c r="V39">
        <v>80.17</v>
      </c>
      <c r="Y39">
        <v>76.28</v>
      </c>
      <c r="Z39">
        <v>29</v>
      </c>
      <c r="AA39">
        <v>15</v>
      </c>
      <c r="AB39">
        <v>35</v>
      </c>
      <c r="AE39">
        <v>6</v>
      </c>
      <c r="AF39">
        <v>7</v>
      </c>
      <c r="AG39">
        <v>15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Hermes Ferchaud</v>
      </c>
      <c r="B40" s="4">
        <v>46082</v>
      </c>
      <c r="C40" t="s">
        <v>323</v>
      </c>
      <c r="D40" t="s">
        <v>324</v>
      </c>
      <c r="E40" t="s">
        <v>325</v>
      </c>
      <c r="F40" t="s">
        <v>326</v>
      </c>
      <c r="I40" t="s">
        <v>397</v>
      </c>
      <c r="J40" t="s">
        <v>398</v>
      </c>
      <c r="K40">
        <v>38</v>
      </c>
      <c r="L40">
        <v>72</v>
      </c>
      <c r="M40">
        <v>71</v>
      </c>
      <c r="N40">
        <v>74</v>
      </c>
      <c r="Q40">
        <v>217</v>
      </c>
      <c r="R40">
        <v>76.81</v>
      </c>
      <c r="S40">
        <v>76.400000000000006</v>
      </c>
      <c r="T40">
        <v>75.94</v>
      </c>
      <c r="U40">
        <v>74.739999999999995</v>
      </c>
      <c r="V40">
        <v>79.17</v>
      </c>
      <c r="Y40">
        <v>76.62</v>
      </c>
      <c r="Z40">
        <v>41</v>
      </c>
      <c r="AA40">
        <v>32</v>
      </c>
      <c r="AB40">
        <v>38</v>
      </c>
      <c r="AE40">
        <v>7</v>
      </c>
      <c r="AF40">
        <v>9</v>
      </c>
      <c r="AG40">
        <v>16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Lars Keunen</v>
      </c>
      <c r="B41" s="4">
        <v>46082</v>
      </c>
      <c r="C41" t="s">
        <v>323</v>
      </c>
      <c r="D41" t="s">
        <v>324</v>
      </c>
      <c r="E41" t="s">
        <v>325</v>
      </c>
      <c r="F41" t="s">
        <v>326</v>
      </c>
      <c r="I41" t="s">
        <v>399</v>
      </c>
      <c r="J41" t="s">
        <v>400</v>
      </c>
      <c r="K41">
        <v>38</v>
      </c>
      <c r="L41">
        <v>69</v>
      </c>
      <c r="M41">
        <v>73</v>
      </c>
      <c r="N41">
        <v>75</v>
      </c>
      <c r="Q41">
        <v>217</v>
      </c>
      <c r="R41">
        <v>76.81</v>
      </c>
      <c r="S41">
        <v>76.400000000000006</v>
      </c>
      <c r="T41">
        <v>72.94</v>
      </c>
      <c r="U41">
        <v>76.739999999999995</v>
      </c>
      <c r="V41">
        <v>80.17</v>
      </c>
      <c r="Y41">
        <v>76.62</v>
      </c>
      <c r="Z41">
        <v>12</v>
      </c>
      <c r="AA41">
        <v>23</v>
      </c>
      <c r="AB41">
        <v>38</v>
      </c>
      <c r="AE41">
        <v>4</v>
      </c>
      <c r="AF41">
        <v>8</v>
      </c>
      <c r="AG41">
        <v>16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Federico Livio</v>
      </c>
      <c r="B42" s="4">
        <v>46082</v>
      </c>
      <c r="C42" t="s">
        <v>323</v>
      </c>
      <c r="D42" t="s">
        <v>324</v>
      </c>
      <c r="E42" t="s">
        <v>325</v>
      </c>
      <c r="F42" t="s">
        <v>326</v>
      </c>
      <c r="I42" t="s">
        <v>401</v>
      </c>
      <c r="J42" t="s">
        <v>402</v>
      </c>
      <c r="K42">
        <v>38</v>
      </c>
      <c r="L42">
        <v>70</v>
      </c>
      <c r="M42">
        <v>74</v>
      </c>
      <c r="N42">
        <v>73</v>
      </c>
      <c r="Q42">
        <v>217</v>
      </c>
      <c r="R42">
        <v>76.81</v>
      </c>
      <c r="S42">
        <v>76.400000000000006</v>
      </c>
      <c r="T42">
        <v>73.94</v>
      </c>
      <c r="U42">
        <v>77.739999999999995</v>
      </c>
      <c r="V42">
        <v>78.17</v>
      </c>
      <c r="Y42">
        <v>76.62</v>
      </c>
      <c r="Z42">
        <v>22</v>
      </c>
      <c r="AA42">
        <v>40</v>
      </c>
      <c r="AB42">
        <v>38</v>
      </c>
      <c r="AE42">
        <v>5</v>
      </c>
      <c r="AF42">
        <v>10</v>
      </c>
      <c r="AG42">
        <v>16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Maximilien Sturdza</v>
      </c>
      <c r="B43" s="4">
        <v>46082</v>
      </c>
      <c r="C43" t="s">
        <v>323</v>
      </c>
      <c r="D43" t="s">
        <v>324</v>
      </c>
      <c r="E43" t="s">
        <v>325</v>
      </c>
      <c r="F43" t="s">
        <v>326</v>
      </c>
      <c r="I43" t="s">
        <v>403</v>
      </c>
      <c r="J43" t="s">
        <v>404</v>
      </c>
      <c r="K43">
        <v>38</v>
      </c>
      <c r="L43">
        <v>70</v>
      </c>
      <c r="M43">
        <v>72</v>
      </c>
      <c r="N43">
        <v>75</v>
      </c>
      <c r="Q43">
        <v>217</v>
      </c>
      <c r="R43">
        <v>76.81</v>
      </c>
      <c r="S43">
        <v>76.400000000000006</v>
      </c>
      <c r="T43">
        <v>73.94</v>
      </c>
      <c r="U43">
        <v>75.739999999999995</v>
      </c>
      <c r="V43">
        <v>80.17</v>
      </c>
      <c r="Y43">
        <v>76.62</v>
      </c>
      <c r="Z43">
        <v>22</v>
      </c>
      <c r="AA43">
        <v>23</v>
      </c>
      <c r="AB43">
        <v>38</v>
      </c>
      <c r="AE43">
        <v>5</v>
      </c>
      <c r="AF43">
        <v>8</v>
      </c>
      <c r="AG43">
        <v>16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Filippo Grossi</v>
      </c>
      <c r="B44" s="4">
        <v>46082</v>
      </c>
      <c r="C44" t="s">
        <v>323</v>
      </c>
      <c r="D44" t="s">
        <v>324</v>
      </c>
      <c r="E44" t="s">
        <v>325</v>
      </c>
      <c r="F44" t="s">
        <v>326</v>
      </c>
      <c r="I44" t="s">
        <v>405</v>
      </c>
      <c r="J44" t="s">
        <v>387</v>
      </c>
      <c r="K44">
        <v>42</v>
      </c>
      <c r="L44">
        <v>70</v>
      </c>
      <c r="M44">
        <v>74</v>
      </c>
      <c r="N44">
        <v>74</v>
      </c>
      <c r="Q44">
        <v>218</v>
      </c>
      <c r="R44">
        <v>76.81</v>
      </c>
      <c r="S44">
        <v>76.400000000000006</v>
      </c>
      <c r="T44">
        <v>73.94</v>
      </c>
      <c r="U44">
        <v>77.739999999999995</v>
      </c>
      <c r="V44">
        <v>79.17</v>
      </c>
      <c r="Y44">
        <v>76.95</v>
      </c>
      <c r="Z44">
        <v>22</v>
      </c>
      <c r="AA44">
        <v>40</v>
      </c>
      <c r="AB44">
        <v>42</v>
      </c>
      <c r="AE44">
        <v>5</v>
      </c>
      <c r="AF44">
        <v>10</v>
      </c>
      <c r="AG44">
        <v>17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Anton Vazquez Muinos</v>
      </c>
      <c r="B45" s="4">
        <v>46082</v>
      </c>
      <c r="C45" t="s">
        <v>323</v>
      </c>
      <c r="D45" t="s">
        <v>324</v>
      </c>
      <c r="E45" t="s">
        <v>325</v>
      </c>
      <c r="F45" t="s">
        <v>326</v>
      </c>
      <c r="I45" t="s">
        <v>406</v>
      </c>
      <c r="J45" t="s">
        <v>407</v>
      </c>
      <c r="K45">
        <v>42</v>
      </c>
      <c r="L45">
        <v>72</v>
      </c>
      <c r="M45">
        <v>72</v>
      </c>
      <c r="N45">
        <v>74</v>
      </c>
      <c r="Q45">
        <v>218</v>
      </c>
      <c r="R45">
        <v>76.81</v>
      </c>
      <c r="S45">
        <v>76.400000000000006</v>
      </c>
      <c r="T45">
        <v>75.94</v>
      </c>
      <c r="U45">
        <v>75.739999999999995</v>
      </c>
      <c r="V45">
        <v>79.17</v>
      </c>
      <c r="Y45">
        <v>76.95</v>
      </c>
      <c r="Z45">
        <v>41</v>
      </c>
      <c r="AA45">
        <v>40</v>
      </c>
      <c r="AB45">
        <v>42</v>
      </c>
      <c r="AE45">
        <v>7</v>
      </c>
      <c r="AF45">
        <v>10</v>
      </c>
      <c r="AG45">
        <v>17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Thibault Frestel</v>
      </c>
      <c r="B46" s="4">
        <v>46082</v>
      </c>
      <c r="C46" t="s">
        <v>323</v>
      </c>
      <c r="D46" t="s">
        <v>324</v>
      </c>
      <c r="E46" t="s">
        <v>325</v>
      </c>
      <c r="F46" t="s">
        <v>326</v>
      </c>
      <c r="I46" t="s">
        <v>408</v>
      </c>
      <c r="J46" t="s">
        <v>409</v>
      </c>
      <c r="K46">
        <v>44</v>
      </c>
      <c r="L46">
        <v>69</v>
      </c>
      <c r="M46">
        <v>74</v>
      </c>
      <c r="N46">
        <v>76</v>
      </c>
      <c r="Q46">
        <v>219</v>
      </c>
      <c r="R46">
        <v>76.81</v>
      </c>
      <c r="S46">
        <v>76.400000000000006</v>
      </c>
      <c r="T46">
        <v>72.94</v>
      </c>
      <c r="U46">
        <v>77.739999999999995</v>
      </c>
      <c r="V46">
        <v>81.17</v>
      </c>
      <c r="Y46">
        <v>77.28</v>
      </c>
      <c r="Z46">
        <v>12</v>
      </c>
      <c r="AA46">
        <v>32</v>
      </c>
      <c r="AB46">
        <v>44</v>
      </c>
      <c r="AE46">
        <v>4</v>
      </c>
      <c r="AF46">
        <v>9</v>
      </c>
      <c r="AG46">
        <v>18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Alvaro Hernandez Cabezuela</v>
      </c>
      <c r="B47" s="4">
        <v>46082</v>
      </c>
      <c r="C47" t="s">
        <v>323</v>
      </c>
      <c r="D47" t="s">
        <v>324</v>
      </c>
      <c r="E47" t="s">
        <v>325</v>
      </c>
      <c r="F47" t="s">
        <v>326</v>
      </c>
      <c r="I47" t="s">
        <v>410</v>
      </c>
      <c r="J47" t="s">
        <v>348</v>
      </c>
      <c r="K47">
        <v>44</v>
      </c>
      <c r="L47">
        <v>72</v>
      </c>
      <c r="M47">
        <v>71</v>
      </c>
      <c r="N47">
        <v>76</v>
      </c>
      <c r="Q47">
        <v>219</v>
      </c>
      <c r="R47">
        <v>76.81</v>
      </c>
      <c r="S47">
        <v>76.400000000000006</v>
      </c>
      <c r="T47">
        <v>75.94</v>
      </c>
      <c r="U47">
        <v>74.739999999999995</v>
      </c>
      <c r="V47">
        <v>81.17</v>
      </c>
      <c r="Y47">
        <v>77.28</v>
      </c>
      <c r="Z47">
        <v>41</v>
      </c>
      <c r="AA47">
        <v>32</v>
      </c>
      <c r="AB47">
        <v>44</v>
      </c>
      <c r="AE47">
        <v>7</v>
      </c>
      <c r="AF47">
        <v>9</v>
      </c>
      <c r="AG47">
        <v>18</v>
      </c>
      <c r="AJ47">
        <v>44</v>
      </c>
      <c r="AM47" s="5"/>
      <c r="AO47" s="5"/>
      <c r="AQ47" s="5"/>
      <c r="AS47" s="5"/>
    </row>
    <row r="48" spans="1:45" x14ac:dyDescent="0.35">
      <c r="A48" s="3" t="str">
        <f t="shared" si="0"/>
        <v>David Nagiev</v>
      </c>
      <c r="B48" s="4">
        <v>46082</v>
      </c>
      <c r="C48" t="s">
        <v>323</v>
      </c>
      <c r="D48" t="s">
        <v>324</v>
      </c>
      <c r="E48" t="s">
        <v>325</v>
      </c>
      <c r="F48" t="s">
        <v>326</v>
      </c>
      <c r="I48" t="s">
        <v>411</v>
      </c>
      <c r="J48" t="s">
        <v>412</v>
      </c>
      <c r="K48">
        <v>46</v>
      </c>
      <c r="L48">
        <v>74</v>
      </c>
      <c r="M48">
        <v>70</v>
      </c>
      <c r="N48">
        <v>76</v>
      </c>
      <c r="Q48">
        <v>220</v>
      </c>
      <c r="R48">
        <v>76.81</v>
      </c>
      <c r="S48">
        <v>76.400000000000006</v>
      </c>
      <c r="T48">
        <v>77.94</v>
      </c>
      <c r="U48">
        <v>73.739999999999995</v>
      </c>
      <c r="V48">
        <v>81.17</v>
      </c>
      <c r="Y48">
        <v>77.62</v>
      </c>
      <c r="Z48">
        <v>66</v>
      </c>
      <c r="AA48">
        <v>40</v>
      </c>
      <c r="AB48">
        <v>46</v>
      </c>
      <c r="AE48">
        <v>9</v>
      </c>
      <c r="AF48">
        <v>10</v>
      </c>
      <c r="AG48">
        <v>19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Brandon Dietzel</v>
      </c>
      <c r="B49" s="4">
        <v>46082</v>
      </c>
      <c r="C49" t="s">
        <v>323</v>
      </c>
      <c r="D49" t="s">
        <v>324</v>
      </c>
      <c r="E49" t="s">
        <v>325</v>
      </c>
      <c r="F49" t="s">
        <v>326</v>
      </c>
      <c r="I49" t="s">
        <v>413</v>
      </c>
      <c r="J49" t="s">
        <v>414</v>
      </c>
      <c r="K49">
        <v>47</v>
      </c>
      <c r="L49">
        <v>72</v>
      </c>
      <c r="M49">
        <v>71</v>
      </c>
      <c r="N49">
        <v>78</v>
      </c>
      <c r="Q49">
        <v>221</v>
      </c>
      <c r="R49">
        <v>76.81</v>
      </c>
      <c r="S49">
        <v>76.400000000000006</v>
      </c>
      <c r="T49">
        <v>75.94</v>
      </c>
      <c r="U49">
        <v>74.739999999999995</v>
      </c>
      <c r="V49">
        <v>83.17</v>
      </c>
      <c r="Y49">
        <v>77.95</v>
      </c>
      <c r="Z49">
        <v>41</v>
      </c>
      <c r="AA49">
        <v>32</v>
      </c>
      <c r="AB49">
        <v>47</v>
      </c>
      <c r="AE49">
        <v>7</v>
      </c>
      <c r="AF49">
        <v>9</v>
      </c>
      <c r="AG49">
        <v>20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Felix Krammer</v>
      </c>
      <c r="B50" s="4">
        <v>46082</v>
      </c>
      <c r="C50" t="s">
        <v>323</v>
      </c>
      <c r="D50" t="s">
        <v>324</v>
      </c>
      <c r="E50" t="s">
        <v>325</v>
      </c>
      <c r="F50" t="s">
        <v>326</v>
      </c>
      <c r="I50" t="s">
        <v>415</v>
      </c>
      <c r="J50" t="s">
        <v>416</v>
      </c>
      <c r="K50">
        <v>48</v>
      </c>
      <c r="L50">
        <v>74</v>
      </c>
      <c r="M50">
        <v>70</v>
      </c>
      <c r="N50">
        <v>79</v>
      </c>
      <c r="Q50">
        <v>223</v>
      </c>
      <c r="R50">
        <v>76.81</v>
      </c>
      <c r="S50">
        <v>76.400000000000006</v>
      </c>
      <c r="T50">
        <v>77.94</v>
      </c>
      <c r="U50">
        <v>73.739999999999995</v>
      </c>
      <c r="V50">
        <v>84.17</v>
      </c>
      <c r="Y50">
        <v>78.62</v>
      </c>
      <c r="Z50">
        <v>66</v>
      </c>
      <c r="AA50">
        <v>40</v>
      </c>
      <c r="AB50">
        <v>48</v>
      </c>
      <c r="AE50">
        <v>9</v>
      </c>
      <c r="AF50">
        <v>10</v>
      </c>
      <c r="AG50">
        <v>22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Agusti Quinquilla</v>
      </c>
      <c r="B51" s="4">
        <v>46082</v>
      </c>
      <c r="C51" t="s">
        <v>323</v>
      </c>
      <c r="D51" t="s">
        <v>324</v>
      </c>
      <c r="E51" t="s">
        <v>325</v>
      </c>
      <c r="F51" t="s">
        <v>326</v>
      </c>
      <c r="I51" t="s">
        <v>417</v>
      </c>
      <c r="J51" t="s">
        <v>418</v>
      </c>
      <c r="K51" t="s">
        <v>419</v>
      </c>
      <c r="L51">
        <v>69</v>
      </c>
      <c r="M51">
        <v>67</v>
      </c>
      <c r="Q51">
        <v>136</v>
      </c>
      <c r="R51">
        <v>76.81</v>
      </c>
      <c r="S51">
        <v>76.400000000000006</v>
      </c>
      <c r="T51">
        <v>72.94</v>
      </c>
      <c r="U51">
        <v>70.739999999999995</v>
      </c>
      <c r="Y51">
        <v>71.84</v>
      </c>
      <c r="Z51">
        <v>12</v>
      </c>
      <c r="AA51">
        <v>2</v>
      </c>
      <c r="AE51">
        <v>4</v>
      </c>
      <c r="AF51">
        <v>2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Eugenio Bernardi</v>
      </c>
      <c r="B52" s="4">
        <v>46082</v>
      </c>
      <c r="C52" t="s">
        <v>323</v>
      </c>
      <c r="D52" t="s">
        <v>324</v>
      </c>
      <c r="E52" t="s">
        <v>325</v>
      </c>
      <c r="F52" t="s">
        <v>326</v>
      </c>
      <c r="I52" t="s">
        <v>420</v>
      </c>
      <c r="J52" t="s">
        <v>421</v>
      </c>
      <c r="K52" t="s">
        <v>422</v>
      </c>
      <c r="L52">
        <v>72</v>
      </c>
      <c r="M52">
        <v>73</v>
      </c>
      <c r="Q52">
        <v>145</v>
      </c>
      <c r="R52">
        <v>76.81</v>
      </c>
      <c r="S52">
        <v>76.400000000000006</v>
      </c>
      <c r="T52">
        <v>75.94</v>
      </c>
      <c r="U52">
        <v>76.739999999999995</v>
      </c>
      <c r="Y52">
        <v>76.34</v>
      </c>
      <c r="Z52">
        <v>41</v>
      </c>
      <c r="AA52">
        <v>50</v>
      </c>
      <c r="AE52">
        <v>7</v>
      </c>
      <c r="AF52">
        <v>11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Hugo Brandt</v>
      </c>
      <c r="B53" s="4">
        <v>46082</v>
      </c>
      <c r="C53" t="s">
        <v>323</v>
      </c>
      <c r="D53" t="s">
        <v>324</v>
      </c>
      <c r="E53" t="s">
        <v>325</v>
      </c>
      <c r="F53" t="s">
        <v>326</v>
      </c>
      <c r="I53" t="s">
        <v>423</v>
      </c>
      <c r="J53" t="s">
        <v>424</v>
      </c>
      <c r="K53" t="s">
        <v>422</v>
      </c>
      <c r="L53">
        <v>73</v>
      </c>
      <c r="M53">
        <v>72</v>
      </c>
      <c r="Q53">
        <v>145</v>
      </c>
      <c r="R53">
        <v>76.81</v>
      </c>
      <c r="S53">
        <v>76.400000000000006</v>
      </c>
      <c r="T53">
        <v>76.94</v>
      </c>
      <c r="U53">
        <v>75.739999999999995</v>
      </c>
      <c r="Y53">
        <v>76.34</v>
      </c>
      <c r="Z53">
        <v>57</v>
      </c>
      <c r="AA53">
        <v>50</v>
      </c>
      <c r="AE53">
        <v>8</v>
      </c>
      <c r="AF53">
        <v>11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Mason Essam</v>
      </c>
      <c r="B54" s="4">
        <v>46082</v>
      </c>
      <c r="C54" t="s">
        <v>323</v>
      </c>
      <c r="D54" t="s">
        <v>324</v>
      </c>
      <c r="E54" t="s">
        <v>325</v>
      </c>
      <c r="F54" t="s">
        <v>326</v>
      </c>
      <c r="I54" t="s">
        <v>425</v>
      </c>
      <c r="J54" t="s">
        <v>426</v>
      </c>
      <c r="K54" t="s">
        <v>422</v>
      </c>
      <c r="L54">
        <v>75</v>
      </c>
      <c r="M54">
        <v>70</v>
      </c>
      <c r="Q54">
        <v>145</v>
      </c>
      <c r="R54">
        <v>76.81</v>
      </c>
      <c r="S54">
        <v>76.400000000000006</v>
      </c>
      <c r="T54">
        <v>78.94</v>
      </c>
      <c r="U54">
        <v>73.739999999999995</v>
      </c>
      <c r="Y54">
        <v>76.34</v>
      </c>
      <c r="Z54">
        <v>84</v>
      </c>
      <c r="AA54">
        <v>50</v>
      </c>
      <c r="AE54">
        <v>10</v>
      </c>
      <c r="AF54">
        <v>11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Flavio Michetti</v>
      </c>
      <c r="B55" s="4">
        <v>46082</v>
      </c>
      <c r="C55" t="s">
        <v>323</v>
      </c>
      <c r="D55" t="s">
        <v>324</v>
      </c>
      <c r="E55" t="s">
        <v>325</v>
      </c>
      <c r="F55" t="s">
        <v>326</v>
      </c>
      <c r="I55" t="s">
        <v>427</v>
      </c>
      <c r="J55" t="s">
        <v>428</v>
      </c>
      <c r="K55" t="s">
        <v>422</v>
      </c>
      <c r="L55">
        <v>73</v>
      </c>
      <c r="M55">
        <v>72</v>
      </c>
      <c r="Q55">
        <v>145</v>
      </c>
      <c r="R55">
        <v>76.81</v>
      </c>
      <c r="S55">
        <v>76.400000000000006</v>
      </c>
      <c r="T55">
        <v>76.94</v>
      </c>
      <c r="U55">
        <v>75.739999999999995</v>
      </c>
      <c r="Y55">
        <v>76.34</v>
      </c>
      <c r="Z55">
        <v>57</v>
      </c>
      <c r="AA55">
        <v>50</v>
      </c>
      <c r="AE55">
        <v>8</v>
      </c>
      <c r="AF55">
        <v>11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Manuel Morugan</v>
      </c>
      <c r="B56" s="4">
        <v>46082</v>
      </c>
      <c r="C56" t="s">
        <v>323</v>
      </c>
      <c r="D56" t="s">
        <v>324</v>
      </c>
      <c r="E56" t="s">
        <v>325</v>
      </c>
      <c r="F56" t="s">
        <v>326</v>
      </c>
      <c r="I56" t="s">
        <v>429</v>
      </c>
      <c r="J56" t="s">
        <v>430</v>
      </c>
      <c r="K56" t="s">
        <v>422</v>
      </c>
      <c r="L56">
        <v>75</v>
      </c>
      <c r="M56">
        <v>70</v>
      </c>
      <c r="Q56">
        <v>145</v>
      </c>
      <c r="R56">
        <v>76.81</v>
      </c>
      <c r="S56">
        <v>76.400000000000006</v>
      </c>
      <c r="T56">
        <v>78.94</v>
      </c>
      <c r="U56">
        <v>73.739999999999995</v>
      </c>
      <c r="Y56">
        <v>76.34</v>
      </c>
      <c r="Z56">
        <v>84</v>
      </c>
      <c r="AA56">
        <v>50</v>
      </c>
      <c r="AE56">
        <v>10</v>
      </c>
      <c r="AF56">
        <v>11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Gabriel Naveau</v>
      </c>
      <c r="B57" s="4">
        <v>46082</v>
      </c>
      <c r="C57" t="s">
        <v>323</v>
      </c>
      <c r="D57" t="s">
        <v>324</v>
      </c>
      <c r="E57" t="s">
        <v>325</v>
      </c>
      <c r="F57" t="s">
        <v>326</v>
      </c>
      <c r="I57" t="s">
        <v>431</v>
      </c>
      <c r="J57" t="s">
        <v>432</v>
      </c>
      <c r="K57" t="s">
        <v>422</v>
      </c>
      <c r="L57">
        <v>71</v>
      </c>
      <c r="M57">
        <v>74</v>
      </c>
      <c r="Q57">
        <v>145</v>
      </c>
      <c r="R57">
        <v>76.81</v>
      </c>
      <c r="S57">
        <v>76.400000000000006</v>
      </c>
      <c r="T57">
        <v>74.94</v>
      </c>
      <c r="U57">
        <v>77.739999999999995</v>
      </c>
      <c r="Y57">
        <v>76.34</v>
      </c>
      <c r="Z57">
        <v>29</v>
      </c>
      <c r="AA57">
        <v>50</v>
      </c>
      <c r="AE57">
        <v>6</v>
      </c>
      <c r="AF57">
        <v>11</v>
      </c>
      <c r="AJ57">
        <v>50</v>
      </c>
      <c r="AM57" s="5"/>
      <c r="AO57" s="5"/>
      <c r="AQ57" s="5"/>
      <c r="AS57" s="5"/>
    </row>
    <row r="58" spans="1:45" x14ac:dyDescent="0.35">
      <c r="A58" s="3" t="str">
        <f t="shared" si="0"/>
        <v>Carlo Maria Asti</v>
      </c>
      <c r="B58" s="4">
        <v>46082</v>
      </c>
      <c r="C58" t="s">
        <v>323</v>
      </c>
      <c r="D58" t="s">
        <v>324</v>
      </c>
      <c r="E58" t="s">
        <v>325</v>
      </c>
      <c r="F58" t="s">
        <v>326</v>
      </c>
      <c r="I58" t="s">
        <v>433</v>
      </c>
      <c r="J58" t="s">
        <v>434</v>
      </c>
      <c r="K58" t="s">
        <v>422</v>
      </c>
      <c r="L58">
        <v>71</v>
      </c>
      <c r="M58">
        <v>75</v>
      </c>
      <c r="Q58">
        <v>146</v>
      </c>
      <c r="R58">
        <v>76.81</v>
      </c>
      <c r="S58">
        <v>76.400000000000006</v>
      </c>
      <c r="T58">
        <v>74.94</v>
      </c>
      <c r="U58">
        <v>78.739999999999995</v>
      </c>
      <c r="Y58">
        <v>76.84</v>
      </c>
      <c r="Z58">
        <v>29</v>
      </c>
      <c r="AA58">
        <v>56</v>
      </c>
      <c r="AE58">
        <v>6</v>
      </c>
      <c r="AF58">
        <v>12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Mateo Bardou</v>
      </c>
      <c r="B59" s="4">
        <v>46082</v>
      </c>
      <c r="C59" t="s">
        <v>323</v>
      </c>
      <c r="D59" t="s">
        <v>324</v>
      </c>
      <c r="E59" t="s">
        <v>325</v>
      </c>
      <c r="F59" t="s">
        <v>326</v>
      </c>
      <c r="I59" t="s">
        <v>435</v>
      </c>
      <c r="J59" t="s">
        <v>436</v>
      </c>
      <c r="K59" t="s">
        <v>422</v>
      </c>
      <c r="L59">
        <v>72</v>
      </c>
      <c r="M59">
        <v>74</v>
      </c>
      <c r="Q59">
        <v>146</v>
      </c>
      <c r="R59">
        <v>76.81</v>
      </c>
      <c r="S59">
        <v>76.400000000000006</v>
      </c>
      <c r="T59">
        <v>75.94</v>
      </c>
      <c r="U59">
        <v>77.739999999999995</v>
      </c>
      <c r="Y59">
        <v>76.84</v>
      </c>
      <c r="Z59">
        <v>41</v>
      </c>
      <c r="AA59">
        <v>56</v>
      </c>
      <c r="AE59">
        <v>7</v>
      </c>
      <c r="AF59">
        <v>12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Nicolas Calvet</v>
      </c>
      <c r="B60" s="4">
        <v>46082</v>
      </c>
      <c r="C60" t="s">
        <v>323</v>
      </c>
      <c r="D60" t="s">
        <v>324</v>
      </c>
      <c r="E60" t="s">
        <v>325</v>
      </c>
      <c r="F60" t="s">
        <v>326</v>
      </c>
      <c r="I60" t="s">
        <v>437</v>
      </c>
      <c r="J60" t="s">
        <v>438</v>
      </c>
      <c r="K60" t="s">
        <v>422</v>
      </c>
      <c r="L60">
        <v>74</v>
      </c>
      <c r="M60">
        <v>72</v>
      </c>
      <c r="Q60">
        <v>146</v>
      </c>
      <c r="R60">
        <v>76.81</v>
      </c>
      <c r="S60">
        <v>76.400000000000006</v>
      </c>
      <c r="T60">
        <v>77.94</v>
      </c>
      <c r="U60">
        <v>75.739999999999995</v>
      </c>
      <c r="Y60">
        <v>76.84</v>
      </c>
      <c r="Z60">
        <v>66</v>
      </c>
      <c r="AA60">
        <v>56</v>
      </c>
      <c r="AE60">
        <v>9</v>
      </c>
      <c r="AF60">
        <v>12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Luca Civello</v>
      </c>
      <c r="B61" s="4">
        <v>46082</v>
      </c>
      <c r="C61" t="s">
        <v>323</v>
      </c>
      <c r="D61" t="s">
        <v>324</v>
      </c>
      <c r="E61" t="s">
        <v>325</v>
      </c>
      <c r="F61" t="s">
        <v>326</v>
      </c>
      <c r="I61" t="s">
        <v>439</v>
      </c>
      <c r="J61" t="s">
        <v>361</v>
      </c>
      <c r="K61" t="s">
        <v>422</v>
      </c>
      <c r="L61">
        <v>76</v>
      </c>
      <c r="M61">
        <v>70</v>
      </c>
      <c r="Q61">
        <v>146</v>
      </c>
      <c r="R61">
        <v>76.81</v>
      </c>
      <c r="S61">
        <v>76.400000000000006</v>
      </c>
      <c r="T61">
        <v>79.94</v>
      </c>
      <c r="U61">
        <v>73.739999999999995</v>
      </c>
      <c r="Y61">
        <v>76.84</v>
      </c>
      <c r="Z61">
        <v>100</v>
      </c>
      <c r="AA61">
        <v>56</v>
      </c>
      <c r="AE61">
        <v>11</v>
      </c>
      <c r="AF61">
        <v>12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Thomas Delmas</v>
      </c>
      <c r="B62" s="4">
        <v>46082</v>
      </c>
      <c r="C62" t="s">
        <v>323</v>
      </c>
      <c r="D62" t="s">
        <v>324</v>
      </c>
      <c r="E62" t="s">
        <v>325</v>
      </c>
      <c r="F62" t="s">
        <v>326</v>
      </c>
      <c r="I62" t="s">
        <v>440</v>
      </c>
      <c r="J62" t="s">
        <v>441</v>
      </c>
      <c r="K62" t="s">
        <v>422</v>
      </c>
      <c r="L62">
        <v>72</v>
      </c>
      <c r="M62">
        <v>74</v>
      </c>
      <c r="Q62">
        <v>146</v>
      </c>
      <c r="R62">
        <v>76.81</v>
      </c>
      <c r="S62">
        <v>76.400000000000006</v>
      </c>
      <c r="T62">
        <v>75.94</v>
      </c>
      <c r="U62">
        <v>77.739999999999995</v>
      </c>
      <c r="Y62">
        <v>76.84</v>
      </c>
      <c r="Z62">
        <v>41</v>
      </c>
      <c r="AA62">
        <v>56</v>
      </c>
      <c r="AE62">
        <v>7</v>
      </c>
      <c r="AF62">
        <v>12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Alberto Dominguez</v>
      </c>
      <c r="B63" s="4">
        <v>46082</v>
      </c>
      <c r="C63" t="s">
        <v>323</v>
      </c>
      <c r="D63" t="s">
        <v>324</v>
      </c>
      <c r="E63" t="s">
        <v>325</v>
      </c>
      <c r="F63" t="s">
        <v>326</v>
      </c>
      <c r="I63" t="s">
        <v>442</v>
      </c>
      <c r="J63" t="s">
        <v>443</v>
      </c>
      <c r="K63" t="s">
        <v>422</v>
      </c>
      <c r="L63">
        <v>75</v>
      </c>
      <c r="M63">
        <v>71</v>
      </c>
      <c r="Q63">
        <v>146</v>
      </c>
      <c r="R63">
        <v>76.81</v>
      </c>
      <c r="S63">
        <v>76.400000000000006</v>
      </c>
      <c r="T63">
        <v>78.94</v>
      </c>
      <c r="U63">
        <v>74.739999999999995</v>
      </c>
      <c r="Y63">
        <v>76.84</v>
      </c>
      <c r="Z63">
        <v>84</v>
      </c>
      <c r="AA63">
        <v>56</v>
      </c>
      <c r="AE63">
        <v>10</v>
      </c>
      <c r="AF63">
        <v>12</v>
      </c>
      <c r="AJ63">
        <v>56</v>
      </c>
      <c r="AM63" s="5"/>
      <c r="AO63" s="5"/>
      <c r="AQ63" s="5"/>
      <c r="AS63" s="5"/>
    </row>
    <row r="64" spans="1:45" x14ac:dyDescent="0.35">
      <c r="A64" s="3" t="str">
        <f t="shared" si="0"/>
        <v>Hugh Foley</v>
      </c>
      <c r="B64" s="4">
        <v>46082</v>
      </c>
      <c r="C64" t="s">
        <v>323</v>
      </c>
      <c r="D64" t="s">
        <v>324</v>
      </c>
      <c r="E64" t="s">
        <v>325</v>
      </c>
      <c r="F64" t="s">
        <v>326</v>
      </c>
      <c r="I64" t="s">
        <v>444</v>
      </c>
      <c r="J64" t="s">
        <v>445</v>
      </c>
      <c r="K64" t="s">
        <v>422</v>
      </c>
      <c r="L64">
        <v>74</v>
      </c>
      <c r="M64">
        <v>72</v>
      </c>
      <c r="Q64">
        <v>146</v>
      </c>
      <c r="R64">
        <v>76.81</v>
      </c>
      <c r="S64">
        <v>76.400000000000006</v>
      </c>
      <c r="T64">
        <v>77.94</v>
      </c>
      <c r="U64">
        <v>75.739999999999995</v>
      </c>
      <c r="Y64">
        <v>76.84</v>
      </c>
      <c r="Z64">
        <v>66</v>
      </c>
      <c r="AA64">
        <v>56</v>
      </c>
      <c r="AE64">
        <v>9</v>
      </c>
      <c r="AF64">
        <v>12</v>
      </c>
      <c r="AJ64">
        <v>56</v>
      </c>
      <c r="AM64" s="5"/>
      <c r="AO64" s="5"/>
      <c r="AQ64" s="5"/>
      <c r="AS64" s="5"/>
    </row>
    <row r="65" spans="1:45" x14ac:dyDescent="0.35">
      <c r="A65" s="3" t="str">
        <f t="shared" si="0"/>
        <v>Luis Carlos Gonzalez Rodriguez</v>
      </c>
      <c r="B65" s="4">
        <v>46082</v>
      </c>
      <c r="C65" t="s">
        <v>323</v>
      </c>
      <c r="D65" t="s">
        <v>324</v>
      </c>
      <c r="E65" t="s">
        <v>325</v>
      </c>
      <c r="F65" t="s">
        <v>326</v>
      </c>
      <c r="I65" t="s">
        <v>446</v>
      </c>
      <c r="J65" t="s">
        <v>447</v>
      </c>
      <c r="K65" t="s">
        <v>422</v>
      </c>
      <c r="L65">
        <v>73</v>
      </c>
      <c r="M65">
        <v>73</v>
      </c>
      <c r="Q65">
        <v>146</v>
      </c>
      <c r="R65">
        <v>76.81</v>
      </c>
      <c r="S65">
        <v>76.400000000000006</v>
      </c>
      <c r="T65">
        <v>76.94</v>
      </c>
      <c r="U65">
        <v>76.739999999999995</v>
      </c>
      <c r="Y65">
        <v>76.84</v>
      </c>
      <c r="Z65">
        <v>57</v>
      </c>
      <c r="AA65">
        <v>56</v>
      </c>
      <c r="AE65">
        <v>8</v>
      </c>
      <c r="AF65">
        <v>12</v>
      </c>
      <c r="AJ65">
        <v>56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Paul Margolis</v>
      </c>
      <c r="B66" s="4">
        <v>46082</v>
      </c>
      <c r="C66" t="s">
        <v>323</v>
      </c>
      <c r="D66" t="s">
        <v>324</v>
      </c>
      <c r="E66" t="s">
        <v>325</v>
      </c>
      <c r="F66" t="s">
        <v>326</v>
      </c>
      <c r="I66" t="s">
        <v>448</v>
      </c>
      <c r="J66" t="s">
        <v>396</v>
      </c>
      <c r="K66" t="s">
        <v>422</v>
      </c>
      <c r="L66">
        <v>74</v>
      </c>
      <c r="M66">
        <v>72</v>
      </c>
      <c r="Q66">
        <v>146</v>
      </c>
      <c r="R66">
        <v>76.81</v>
      </c>
      <c r="S66">
        <v>76.400000000000006</v>
      </c>
      <c r="T66">
        <v>77.94</v>
      </c>
      <c r="U66">
        <v>75.739999999999995</v>
      </c>
      <c r="Y66">
        <v>76.84</v>
      </c>
      <c r="Z66">
        <v>66</v>
      </c>
      <c r="AA66">
        <v>56</v>
      </c>
      <c r="AE66">
        <v>9</v>
      </c>
      <c r="AF66">
        <v>12</v>
      </c>
      <c r="AJ66">
        <v>56</v>
      </c>
      <c r="AM66" s="5"/>
      <c r="AO66" s="5"/>
      <c r="AQ66" s="5"/>
      <c r="AS66" s="5"/>
    </row>
    <row r="67" spans="1:45" x14ac:dyDescent="0.35">
      <c r="A67" s="3" t="str">
        <f t="shared" si="1"/>
        <v>Jose Manuel Pardo Benitez</v>
      </c>
      <c r="B67" s="4">
        <v>46082</v>
      </c>
      <c r="C67" t="s">
        <v>323</v>
      </c>
      <c r="D67" t="s">
        <v>324</v>
      </c>
      <c r="E67" t="s">
        <v>325</v>
      </c>
      <c r="F67" t="s">
        <v>326</v>
      </c>
      <c r="I67" t="s">
        <v>449</v>
      </c>
      <c r="J67" t="s">
        <v>450</v>
      </c>
      <c r="K67" t="s">
        <v>422</v>
      </c>
      <c r="L67">
        <v>71</v>
      </c>
      <c r="M67">
        <v>75</v>
      </c>
      <c r="Q67">
        <v>146</v>
      </c>
      <c r="R67">
        <v>76.81</v>
      </c>
      <c r="S67">
        <v>76.400000000000006</v>
      </c>
      <c r="T67">
        <v>74.94</v>
      </c>
      <c r="U67">
        <v>78.739999999999995</v>
      </c>
      <c r="Y67">
        <v>76.84</v>
      </c>
      <c r="Z67">
        <v>29</v>
      </c>
      <c r="AA67">
        <v>56</v>
      </c>
      <c r="AE67">
        <v>6</v>
      </c>
      <c r="AF67">
        <v>12</v>
      </c>
      <c r="AJ67">
        <v>56</v>
      </c>
      <c r="AM67" s="5"/>
      <c r="AO67" s="5"/>
      <c r="AQ67" s="5"/>
      <c r="AS67" s="5"/>
    </row>
    <row r="68" spans="1:45" x14ac:dyDescent="0.35">
      <c r="A68" s="3" t="str">
        <f t="shared" si="1"/>
        <v>Josep Maria Serra Busquet</v>
      </c>
      <c r="B68" s="4">
        <v>46082</v>
      </c>
      <c r="C68" t="s">
        <v>323</v>
      </c>
      <c r="D68" t="s">
        <v>324</v>
      </c>
      <c r="E68" t="s">
        <v>325</v>
      </c>
      <c r="F68" t="s">
        <v>326</v>
      </c>
      <c r="I68" t="s">
        <v>451</v>
      </c>
      <c r="J68" t="s">
        <v>452</v>
      </c>
      <c r="K68" t="s">
        <v>422</v>
      </c>
      <c r="L68">
        <v>74</v>
      </c>
      <c r="M68">
        <v>72</v>
      </c>
      <c r="Q68">
        <v>146</v>
      </c>
      <c r="R68">
        <v>76.81</v>
      </c>
      <c r="S68">
        <v>76.400000000000006</v>
      </c>
      <c r="T68">
        <v>77.94</v>
      </c>
      <c r="U68">
        <v>75.739999999999995</v>
      </c>
      <c r="Y68">
        <v>76.84</v>
      </c>
      <c r="Z68">
        <v>66</v>
      </c>
      <c r="AA68">
        <v>56</v>
      </c>
      <c r="AE68">
        <v>9</v>
      </c>
      <c r="AF68">
        <v>12</v>
      </c>
      <c r="AJ68">
        <v>56</v>
      </c>
      <c r="AM68" s="5"/>
      <c r="AO68" s="5"/>
      <c r="AQ68" s="5"/>
      <c r="AS68" s="5"/>
    </row>
    <row r="69" spans="1:45" x14ac:dyDescent="0.35">
      <c r="A69" s="3" t="str">
        <f t="shared" si="1"/>
        <v>Archie Smith</v>
      </c>
      <c r="B69" s="4">
        <v>46082</v>
      </c>
      <c r="C69" t="s">
        <v>323</v>
      </c>
      <c r="D69" t="s">
        <v>324</v>
      </c>
      <c r="E69" t="s">
        <v>325</v>
      </c>
      <c r="F69" t="s">
        <v>326</v>
      </c>
      <c r="I69" t="s">
        <v>453</v>
      </c>
      <c r="J69" t="s">
        <v>454</v>
      </c>
      <c r="K69" t="s">
        <v>422</v>
      </c>
      <c r="L69">
        <v>74</v>
      </c>
      <c r="M69">
        <v>72</v>
      </c>
      <c r="Q69">
        <v>146</v>
      </c>
      <c r="R69">
        <v>76.81</v>
      </c>
      <c r="S69">
        <v>76.400000000000006</v>
      </c>
      <c r="T69">
        <v>77.94</v>
      </c>
      <c r="U69">
        <v>75.739999999999995</v>
      </c>
      <c r="Y69">
        <v>76.84</v>
      </c>
      <c r="Z69">
        <v>66</v>
      </c>
      <c r="AA69">
        <v>56</v>
      </c>
      <c r="AE69">
        <v>9</v>
      </c>
      <c r="AF69">
        <v>12</v>
      </c>
      <c r="AJ69">
        <v>56</v>
      </c>
      <c r="AM69" s="5"/>
      <c r="AO69" s="5"/>
      <c r="AQ69" s="5"/>
      <c r="AS69" s="5"/>
    </row>
    <row r="70" spans="1:45" x14ac:dyDescent="0.35">
      <c r="A70" s="3" t="str">
        <f t="shared" si="1"/>
        <v>Victor Veyret</v>
      </c>
      <c r="B70" s="4">
        <v>46082</v>
      </c>
      <c r="C70" t="s">
        <v>323</v>
      </c>
      <c r="D70" t="s">
        <v>324</v>
      </c>
      <c r="E70" t="s">
        <v>325</v>
      </c>
      <c r="F70" t="s">
        <v>326</v>
      </c>
      <c r="I70" t="s">
        <v>455</v>
      </c>
      <c r="J70" t="s">
        <v>374</v>
      </c>
      <c r="K70" t="s">
        <v>422</v>
      </c>
      <c r="L70">
        <v>72</v>
      </c>
      <c r="M70">
        <v>74</v>
      </c>
      <c r="Q70">
        <v>146</v>
      </c>
      <c r="R70">
        <v>76.81</v>
      </c>
      <c r="S70">
        <v>76.400000000000006</v>
      </c>
      <c r="T70">
        <v>75.94</v>
      </c>
      <c r="U70">
        <v>77.739999999999995</v>
      </c>
      <c r="Y70">
        <v>76.84</v>
      </c>
      <c r="Z70">
        <v>41</v>
      </c>
      <c r="AA70">
        <v>56</v>
      </c>
      <c r="AE70">
        <v>7</v>
      </c>
      <c r="AF70">
        <v>12</v>
      </c>
      <c r="AJ70">
        <v>56</v>
      </c>
      <c r="AM70" s="5"/>
      <c r="AO70" s="5"/>
      <c r="AQ70" s="5"/>
      <c r="AS70" s="5"/>
    </row>
    <row r="71" spans="1:45" x14ac:dyDescent="0.35">
      <c r="A71" s="3" t="str">
        <f t="shared" si="1"/>
        <v>Arthur Ameil-Planchin</v>
      </c>
      <c r="B71" s="4">
        <v>46082</v>
      </c>
      <c r="C71" t="s">
        <v>323</v>
      </c>
      <c r="D71" t="s">
        <v>324</v>
      </c>
      <c r="E71" t="s">
        <v>325</v>
      </c>
      <c r="F71" t="s">
        <v>326</v>
      </c>
      <c r="I71" t="s">
        <v>456</v>
      </c>
      <c r="J71" t="s">
        <v>457</v>
      </c>
      <c r="K71" t="s">
        <v>422</v>
      </c>
      <c r="L71">
        <v>73</v>
      </c>
      <c r="M71">
        <v>74</v>
      </c>
      <c r="Q71">
        <v>147</v>
      </c>
      <c r="R71">
        <v>76.81</v>
      </c>
      <c r="S71">
        <v>76.400000000000006</v>
      </c>
      <c r="T71">
        <v>76.94</v>
      </c>
      <c r="U71">
        <v>77.739999999999995</v>
      </c>
      <c r="Y71">
        <v>77.34</v>
      </c>
      <c r="Z71">
        <v>57</v>
      </c>
      <c r="AA71">
        <v>69</v>
      </c>
      <c r="AE71">
        <v>8</v>
      </c>
      <c r="AF71">
        <v>13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Alexander Bauduin</v>
      </c>
      <c r="B72" s="4">
        <v>46082</v>
      </c>
      <c r="C72" t="s">
        <v>323</v>
      </c>
      <c r="D72" t="s">
        <v>324</v>
      </c>
      <c r="E72" t="s">
        <v>325</v>
      </c>
      <c r="F72" t="s">
        <v>326</v>
      </c>
      <c r="I72" t="s">
        <v>458</v>
      </c>
      <c r="J72" t="s">
        <v>459</v>
      </c>
      <c r="K72" t="s">
        <v>422</v>
      </c>
      <c r="L72">
        <v>71</v>
      </c>
      <c r="M72">
        <v>76</v>
      </c>
      <c r="Q72">
        <v>147</v>
      </c>
      <c r="R72">
        <v>76.81</v>
      </c>
      <c r="S72">
        <v>76.400000000000006</v>
      </c>
      <c r="T72">
        <v>74.94</v>
      </c>
      <c r="U72">
        <v>79.739999999999995</v>
      </c>
      <c r="Y72">
        <v>77.34</v>
      </c>
      <c r="Z72">
        <v>29</v>
      </c>
      <c r="AA72">
        <v>69</v>
      </c>
      <c r="AE72">
        <v>6</v>
      </c>
      <c r="AF72">
        <v>13</v>
      </c>
      <c r="AJ72">
        <v>69</v>
      </c>
      <c r="AM72" s="5"/>
      <c r="AO72" s="5"/>
      <c r="AQ72" s="5"/>
      <c r="AS72" s="5"/>
    </row>
    <row r="73" spans="1:45" x14ac:dyDescent="0.35">
      <c r="A73" s="3" t="str">
        <f t="shared" si="1"/>
        <v>Victor Garcia Broto</v>
      </c>
      <c r="B73" s="4">
        <v>46082</v>
      </c>
      <c r="C73" t="s">
        <v>323</v>
      </c>
      <c r="D73" t="s">
        <v>324</v>
      </c>
      <c r="E73" t="s">
        <v>325</v>
      </c>
      <c r="F73" t="s">
        <v>326</v>
      </c>
      <c r="I73" t="s">
        <v>460</v>
      </c>
      <c r="J73" t="s">
        <v>374</v>
      </c>
      <c r="K73" t="s">
        <v>422</v>
      </c>
      <c r="L73">
        <v>76</v>
      </c>
      <c r="M73">
        <v>71</v>
      </c>
      <c r="Q73">
        <v>147</v>
      </c>
      <c r="R73">
        <v>76.81</v>
      </c>
      <c r="S73">
        <v>76.400000000000006</v>
      </c>
      <c r="T73">
        <v>79.94</v>
      </c>
      <c r="U73">
        <v>74.739999999999995</v>
      </c>
      <c r="Y73">
        <v>77.34</v>
      </c>
      <c r="Z73">
        <v>100</v>
      </c>
      <c r="AA73">
        <v>69</v>
      </c>
      <c r="AE73">
        <v>11</v>
      </c>
      <c r="AF73">
        <v>13</v>
      </c>
      <c r="AJ73">
        <v>69</v>
      </c>
      <c r="AM73" s="5"/>
      <c r="AO73" s="5"/>
      <c r="AQ73" s="5"/>
      <c r="AS73" s="5"/>
    </row>
    <row r="74" spans="1:45" x14ac:dyDescent="0.35">
      <c r="A74" s="3" t="str">
        <f t="shared" si="1"/>
        <v>Ylan Guerin-Pozzalo</v>
      </c>
      <c r="B74" s="4">
        <v>46082</v>
      </c>
      <c r="C74" t="s">
        <v>323</v>
      </c>
      <c r="D74" t="s">
        <v>324</v>
      </c>
      <c r="E74" t="s">
        <v>325</v>
      </c>
      <c r="F74" t="s">
        <v>326</v>
      </c>
      <c r="I74" t="s">
        <v>461</v>
      </c>
      <c r="J74" t="s">
        <v>462</v>
      </c>
      <c r="K74" t="s">
        <v>422</v>
      </c>
      <c r="L74">
        <v>75</v>
      </c>
      <c r="M74">
        <v>72</v>
      </c>
      <c r="Q74">
        <v>147</v>
      </c>
      <c r="R74">
        <v>76.81</v>
      </c>
      <c r="S74">
        <v>76.400000000000006</v>
      </c>
      <c r="T74">
        <v>78.94</v>
      </c>
      <c r="U74">
        <v>75.739999999999995</v>
      </c>
      <c r="Y74">
        <v>77.34</v>
      </c>
      <c r="Z74">
        <v>84</v>
      </c>
      <c r="AA74">
        <v>69</v>
      </c>
      <c r="AE74">
        <v>10</v>
      </c>
      <c r="AF74">
        <v>13</v>
      </c>
      <c r="AJ74">
        <v>69</v>
      </c>
      <c r="AM74" s="5"/>
      <c r="AO74" s="5"/>
      <c r="AQ74" s="5"/>
      <c r="AS74" s="5"/>
    </row>
    <row r="75" spans="1:45" x14ac:dyDescent="0.35">
      <c r="A75" s="3" t="str">
        <f t="shared" si="1"/>
        <v>Fabian Lang</v>
      </c>
      <c r="B75" s="4">
        <v>46082</v>
      </c>
      <c r="C75" t="s">
        <v>323</v>
      </c>
      <c r="D75" t="s">
        <v>324</v>
      </c>
      <c r="E75" t="s">
        <v>325</v>
      </c>
      <c r="F75" t="s">
        <v>326</v>
      </c>
      <c r="I75" t="s">
        <v>463</v>
      </c>
      <c r="J75" t="s">
        <v>464</v>
      </c>
      <c r="K75" t="s">
        <v>422</v>
      </c>
      <c r="L75">
        <v>72</v>
      </c>
      <c r="M75">
        <v>75</v>
      </c>
      <c r="Q75">
        <v>147</v>
      </c>
      <c r="R75">
        <v>76.81</v>
      </c>
      <c r="S75">
        <v>76.400000000000006</v>
      </c>
      <c r="T75">
        <v>75.94</v>
      </c>
      <c r="U75">
        <v>78.739999999999995</v>
      </c>
      <c r="Y75">
        <v>77.34</v>
      </c>
      <c r="Z75">
        <v>41</v>
      </c>
      <c r="AA75">
        <v>69</v>
      </c>
      <c r="AE75">
        <v>7</v>
      </c>
      <c r="AF75">
        <v>13</v>
      </c>
      <c r="AJ75">
        <v>69</v>
      </c>
      <c r="AM75" s="5"/>
      <c r="AO75" s="5"/>
      <c r="AQ75" s="5"/>
      <c r="AS75" s="5"/>
    </row>
    <row r="76" spans="1:45" x14ac:dyDescent="0.35">
      <c r="A76" s="3" t="str">
        <f t="shared" si="1"/>
        <v>Gonzalo Leal</v>
      </c>
      <c r="B76" s="4">
        <v>46082</v>
      </c>
      <c r="C76" t="s">
        <v>323</v>
      </c>
      <c r="D76" t="s">
        <v>324</v>
      </c>
      <c r="E76" t="s">
        <v>325</v>
      </c>
      <c r="F76" t="s">
        <v>326</v>
      </c>
      <c r="I76" t="s">
        <v>465</v>
      </c>
      <c r="J76" t="s">
        <v>466</v>
      </c>
      <c r="K76" t="s">
        <v>422</v>
      </c>
      <c r="L76">
        <v>73</v>
      </c>
      <c r="M76">
        <v>74</v>
      </c>
      <c r="Q76">
        <v>147</v>
      </c>
      <c r="R76">
        <v>76.81</v>
      </c>
      <c r="S76">
        <v>76.400000000000006</v>
      </c>
      <c r="T76">
        <v>76.94</v>
      </c>
      <c r="U76">
        <v>77.739999999999995</v>
      </c>
      <c r="Y76">
        <v>77.34</v>
      </c>
      <c r="Z76">
        <v>57</v>
      </c>
      <c r="AA76">
        <v>69</v>
      </c>
      <c r="AE76">
        <v>8</v>
      </c>
      <c r="AF76">
        <v>13</v>
      </c>
      <c r="AJ76">
        <v>69</v>
      </c>
      <c r="AM76" s="5"/>
      <c r="AO76" s="5"/>
      <c r="AQ76" s="5"/>
      <c r="AS76" s="5"/>
    </row>
    <row r="77" spans="1:45" x14ac:dyDescent="0.35">
      <c r="A77" s="3" t="str">
        <f t="shared" si="1"/>
        <v>Manfredi Manica</v>
      </c>
      <c r="B77" s="4">
        <v>46082</v>
      </c>
      <c r="C77" t="s">
        <v>323</v>
      </c>
      <c r="D77" t="s">
        <v>324</v>
      </c>
      <c r="E77" t="s">
        <v>325</v>
      </c>
      <c r="F77" t="s">
        <v>326</v>
      </c>
      <c r="I77" t="s">
        <v>467</v>
      </c>
      <c r="J77" t="s">
        <v>468</v>
      </c>
      <c r="K77" t="s">
        <v>422</v>
      </c>
      <c r="L77">
        <v>74</v>
      </c>
      <c r="M77">
        <v>73</v>
      </c>
      <c r="Q77">
        <v>147</v>
      </c>
      <c r="R77">
        <v>76.81</v>
      </c>
      <c r="S77">
        <v>76.400000000000006</v>
      </c>
      <c r="T77">
        <v>77.94</v>
      </c>
      <c r="U77">
        <v>76.739999999999995</v>
      </c>
      <c r="Y77">
        <v>77.34</v>
      </c>
      <c r="Z77">
        <v>66</v>
      </c>
      <c r="AA77">
        <v>69</v>
      </c>
      <c r="AE77">
        <v>9</v>
      </c>
      <c r="AF77">
        <v>13</v>
      </c>
      <c r="AJ77">
        <v>69</v>
      </c>
      <c r="AM77" s="5"/>
      <c r="AO77" s="5"/>
      <c r="AQ77" s="5"/>
      <c r="AS77" s="5"/>
    </row>
    <row r="78" spans="1:45" x14ac:dyDescent="0.35">
      <c r="A78" s="3" t="str">
        <f t="shared" si="1"/>
        <v>Alessandro Noseda</v>
      </c>
      <c r="B78" s="4">
        <v>46082</v>
      </c>
      <c r="C78" t="s">
        <v>323</v>
      </c>
      <c r="D78" t="s">
        <v>324</v>
      </c>
      <c r="E78" t="s">
        <v>325</v>
      </c>
      <c r="F78" t="s">
        <v>326</v>
      </c>
      <c r="I78" t="s">
        <v>469</v>
      </c>
      <c r="J78" t="s">
        <v>356</v>
      </c>
      <c r="K78" t="s">
        <v>422</v>
      </c>
      <c r="L78">
        <v>74</v>
      </c>
      <c r="M78">
        <v>73</v>
      </c>
      <c r="Q78">
        <v>147</v>
      </c>
      <c r="R78">
        <v>76.81</v>
      </c>
      <c r="S78">
        <v>76.400000000000006</v>
      </c>
      <c r="T78">
        <v>77.94</v>
      </c>
      <c r="U78">
        <v>76.739999999999995</v>
      </c>
      <c r="Y78">
        <v>77.34</v>
      </c>
      <c r="Z78">
        <v>66</v>
      </c>
      <c r="AA78">
        <v>69</v>
      </c>
      <c r="AE78">
        <v>9</v>
      </c>
      <c r="AF78">
        <v>13</v>
      </c>
      <c r="AJ78">
        <v>69</v>
      </c>
      <c r="AM78" s="5"/>
      <c r="AO78" s="5"/>
      <c r="AQ78" s="5"/>
      <c r="AS78" s="5"/>
    </row>
    <row r="79" spans="1:45" x14ac:dyDescent="0.35">
      <c r="A79" s="3" t="str">
        <f t="shared" si="1"/>
        <v>Esteban Vazquez Martin</v>
      </c>
      <c r="B79" s="4">
        <v>46082</v>
      </c>
      <c r="C79" t="s">
        <v>323</v>
      </c>
      <c r="D79" t="s">
        <v>324</v>
      </c>
      <c r="E79" t="s">
        <v>325</v>
      </c>
      <c r="F79" t="s">
        <v>326</v>
      </c>
      <c r="I79" t="s">
        <v>470</v>
      </c>
      <c r="J79" t="s">
        <v>471</v>
      </c>
      <c r="K79" t="s">
        <v>422</v>
      </c>
      <c r="L79">
        <v>72</v>
      </c>
      <c r="M79">
        <v>75</v>
      </c>
      <c r="Q79">
        <v>147</v>
      </c>
      <c r="R79">
        <v>76.81</v>
      </c>
      <c r="S79">
        <v>76.400000000000006</v>
      </c>
      <c r="T79">
        <v>75.94</v>
      </c>
      <c r="U79">
        <v>78.739999999999995</v>
      </c>
      <c r="Y79">
        <v>77.34</v>
      </c>
      <c r="Z79">
        <v>41</v>
      </c>
      <c r="AA79">
        <v>69</v>
      </c>
      <c r="AE79">
        <v>7</v>
      </c>
      <c r="AF79">
        <v>13</v>
      </c>
      <c r="AJ79">
        <v>69</v>
      </c>
      <c r="AM79" s="5"/>
      <c r="AO79" s="5"/>
      <c r="AQ79" s="5"/>
      <c r="AS79" s="5"/>
    </row>
    <row r="80" spans="1:45" x14ac:dyDescent="0.35">
      <c r="A80" s="3" t="str">
        <f t="shared" si="1"/>
        <v>Manuel Ballesteros, Jr.</v>
      </c>
      <c r="B80" s="4">
        <v>46082</v>
      </c>
      <c r="C80" t="s">
        <v>323</v>
      </c>
      <c r="D80" t="s">
        <v>324</v>
      </c>
      <c r="E80" t="s">
        <v>325</v>
      </c>
      <c r="F80" t="s">
        <v>326</v>
      </c>
      <c r="I80" t="s">
        <v>472</v>
      </c>
      <c r="J80" t="s">
        <v>430</v>
      </c>
      <c r="K80" t="s">
        <v>422</v>
      </c>
      <c r="L80">
        <v>77</v>
      </c>
      <c r="M80">
        <v>71</v>
      </c>
      <c r="Q80">
        <v>148</v>
      </c>
      <c r="R80">
        <v>76.81</v>
      </c>
      <c r="S80">
        <v>76.400000000000006</v>
      </c>
      <c r="T80">
        <v>80.94</v>
      </c>
      <c r="U80">
        <v>74.739999999999995</v>
      </c>
      <c r="Y80">
        <v>77.84</v>
      </c>
      <c r="Z80">
        <v>107</v>
      </c>
      <c r="AA80">
        <v>78</v>
      </c>
      <c r="AE80">
        <v>12</v>
      </c>
      <c r="AF80">
        <v>14</v>
      </c>
      <c r="AJ80">
        <v>78</v>
      </c>
      <c r="AM80" s="5"/>
      <c r="AO80" s="5"/>
    </row>
    <row r="81" spans="1:41" x14ac:dyDescent="0.35">
      <c r="A81" s="3" t="str">
        <f t="shared" si="1"/>
        <v>Adrien Bonnet</v>
      </c>
      <c r="B81" s="4">
        <v>46082</v>
      </c>
      <c r="C81" t="s">
        <v>323</v>
      </c>
      <c r="D81" t="s">
        <v>324</v>
      </c>
      <c r="E81" t="s">
        <v>325</v>
      </c>
      <c r="F81" t="s">
        <v>326</v>
      </c>
      <c r="I81" t="s">
        <v>473</v>
      </c>
      <c r="J81" t="s">
        <v>474</v>
      </c>
      <c r="K81" t="s">
        <v>422</v>
      </c>
      <c r="L81">
        <v>73</v>
      </c>
      <c r="M81">
        <v>75</v>
      </c>
      <c r="Q81">
        <v>148</v>
      </c>
      <c r="R81">
        <v>76.81</v>
      </c>
      <c r="S81">
        <v>76.400000000000006</v>
      </c>
      <c r="T81">
        <v>76.94</v>
      </c>
      <c r="U81">
        <v>78.739999999999995</v>
      </c>
      <c r="Y81">
        <v>77.84</v>
      </c>
      <c r="Z81">
        <v>57</v>
      </c>
      <c r="AA81">
        <v>78</v>
      </c>
      <c r="AE81">
        <v>8</v>
      </c>
      <c r="AF81">
        <v>14</v>
      </c>
      <c r="AJ81">
        <v>78</v>
      </c>
      <c r="AM81" s="5"/>
      <c r="AO81" s="5"/>
    </row>
    <row r="82" spans="1:41" x14ac:dyDescent="0.35">
      <c r="A82" s="3" t="str">
        <f t="shared" si="1"/>
        <v>Theo Boulet</v>
      </c>
      <c r="B82" s="4">
        <v>46082</v>
      </c>
      <c r="C82" t="s">
        <v>323</v>
      </c>
      <c r="D82" t="s">
        <v>324</v>
      </c>
      <c r="E82" t="s">
        <v>325</v>
      </c>
      <c r="F82" t="s">
        <v>326</v>
      </c>
      <c r="I82" t="s">
        <v>475</v>
      </c>
      <c r="J82" t="s">
        <v>366</v>
      </c>
      <c r="K82" t="s">
        <v>422</v>
      </c>
      <c r="L82">
        <v>72</v>
      </c>
      <c r="M82">
        <v>76</v>
      </c>
      <c r="Q82">
        <v>148</v>
      </c>
      <c r="R82">
        <v>76.81</v>
      </c>
      <c r="S82">
        <v>76.400000000000006</v>
      </c>
      <c r="T82">
        <v>75.94</v>
      </c>
      <c r="U82">
        <v>79.739999999999995</v>
      </c>
      <c r="Y82">
        <v>77.84</v>
      </c>
      <c r="Z82">
        <v>41</v>
      </c>
      <c r="AA82">
        <v>78</v>
      </c>
      <c r="AE82">
        <v>7</v>
      </c>
      <c r="AF82">
        <v>14</v>
      </c>
      <c r="AJ82">
        <v>78</v>
      </c>
      <c r="AM82" s="5"/>
      <c r="AO82" s="5"/>
    </row>
    <row r="83" spans="1:41" x14ac:dyDescent="0.35">
      <c r="A83" s="3" t="str">
        <f t="shared" si="1"/>
        <v>Marco Florioli</v>
      </c>
      <c r="B83" s="4">
        <v>46082</v>
      </c>
      <c r="C83" t="s">
        <v>323</v>
      </c>
      <c r="D83" t="s">
        <v>324</v>
      </c>
      <c r="E83" t="s">
        <v>325</v>
      </c>
      <c r="F83" t="s">
        <v>326</v>
      </c>
      <c r="I83" t="s">
        <v>476</v>
      </c>
      <c r="J83" t="s">
        <v>477</v>
      </c>
      <c r="K83" t="s">
        <v>422</v>
      </c>
      <c r="L83">
        <v>75</v>
      </c>
      <c r="M83">
        <v>73</v>
      </c>
      <c r="Q83">
        <v>148</v>
      </c>
      <c r="R83">
        <v>76.81</v>
      </c>
      <c r="S83">
        <v>76.400000000000006</v>
      </c>
      <c r="T83">
        <v>78.94</v>
      </c>
      <c r="U83">
        <v>76.739999999999995</v>
      </c>
      <c r="Y83">
        <v>77.84</v>
      </c>
      <c r="Z83">
        <v>84</v>
      </c>
      <c r="AA83">
        <v>78</v>
      </c>
      <c r="AE83">
        <v>10</v>
      </c>
      <c r="AF83">
        <v>14</v>
      </c>
      <c r="AJ83">
        <v>78</v>
      </c>
      <c r="AM83" s="5"/>
      <c r="AO83" s="5"/>
    </row>
    <row r="84" spans="1:41" x14ac:dyDescent="0.35">
      <c r="A84" s="3" t="str">
        <f t="shared" si="1"/>
        <v>Thomas Lecomte</v>
      </c>
      <c r="B84" s="4">
        <v>46082</v>
      </c>
      <c r="C84" t="s">
        <v>323</v>
      </c>
      <c r="D84" t="s">
        <v>324</v>
      </c>
      <c r="E84" t="s">
        <v>325</v>
      </c>
      <c r="F84" t="s">
        <v>326</v>
      </c>
      <c r="I84" t="s">
        <v>478</v>
      </c>
      <c r="J84" t="s">
        <v>441</v>
      </c>
      <c r="K84" t="s">
        <v>422</v>
      </c>
      <c r="L84">
        <v>77</v>
      </c>
      <c r="M84">
        <v>71</v>
      </c>
      <c r="Q84">
        <v>148</v>
      </c>
      <c r="R84">
        <v>76.81</v>
      </c>
      <c r="S84">
        <v>76.400000000000006</v>
      </c>
      <c r="T84">
        <v>80.94</v>
      </c>
      <c r="U84">
        <v>74.739999999999995</v>
      </c>
      <c r="Y84">
        <v>77.84</v>
      </c>
      <c r="Z84">
        <v>107</v>
      </c>
      <c r="AA84">
        <v>78</v>
      </c>
      <c r="AE84">
        <v>12</v>
      </c>
      <c r="AF84">
        <v>14</v>
      </c>
      <c r="AJ84">
        <v>78</v>
      </c>
      <c r="AM84" s="5"/>
      <c r="AO84" s="5"/>
    </row>
    <row r="85" spans="1:41" x14ac:dyDescent="0.35">
      <c r="A85" s="3" t="str">
        <f t="shared" si="1"/>
        <v>Nathan Legendre</v>
      </c>
      <c r="B85" s="4">
        <v>46082</v>
      </c>
      <c r="C85" t="s">
        <v>323</v>
      </c>
      <c r="D85" t="s">
        <v>324</v>
      </c>
      <c r="E85" t="s">
        <v>325</v>
      </c>
      <c r="F85" t="s">
        <v>326</v>
      </c>
      <c r="I85" t="s">
        <v>479</v>
      </c>
      <c r="J85" t="s">
        <v>480</v>
      </c>
      <c r="K85" t="s">
        <v>422</v>
      </c>
      <c r="L85">
        <v>74</v>
      </c>
      <c r="M85">
        <v>74</v>
      </c>
      <c r="Q85">
        <v>148</v>
      </c>
      <c r="R85">
        <v>76.81</v>
      </c>
      <c r="S85">
        <v>76.400000000000006</v>
      </c>
      <c r="T85">
        <v>77.94</v>
      </c>
      <c r="U85">
        <v>77.739999999999995</v>
      </c>
      <c r="Y85">
        <v>77.84</v>
      </c>
      <c r="Z85">
        <v>66</v>
      </c>
      <c r="AA85">
        <v>78</v>
      </c>
      <c r="AE85">
        <v>9</v>
      </c>
      <c r="AF85">
        <v>14</v>
      </c>
      <c r="AJ85">
        <v>78</v>
      </c>
      <c r="AM85" s="5"/>
      <c r="AO85" s="5"/>
    </row>
    <row r="86" spans="1:41" x14ac:dyDescent="0.35">
      <c r="A86" s="3" t="str">
        <f t="shared" si="1"/>
        <v>Cathal Mac Canna</v>
      </c>
      <c r="B86" s="4">
        <v>46082</v>
      </c>
      <c r="C86" t="s">
        <v>323</v>
      </c>
      <c r="D86" t="s">
        <v>324</v>
      </c>
      <c r="E86" t="s">
        <v>325</v>
      </c>
      <c r="F86" t="s">
        <v>326</v>
      </c>
      <c r="I86" t="s">
        <v>481</v>
      </c>
      <c r="J86" t="s">
        <v>482</v>
      </c>
      <c r="K86" t="s">
        <v>422</v>
      </c>
      <c r="L86">
        <v>72</v>
      </c>
      <c r="M86">
        <v>76</v>
      </c>
      <c r="Q86">
        <v>148</v>
      </c>
      <c r="R86">
        <v>76.81</v>
      </c>
      <c r="S86">
        <v>76.400000000000006</v>
      </c>
      <c r="T86">
        <v>75.94</v>
      </c>
      <c r="U86">
        <v>79.739999999999995</v>
      </c>
      <c r="Y86">
        <v>77.84</v>
      </c>
      <c r="Z86">
        <v>41</v>
      </c>
      <c r="AA86">
        <v>78</v>
      </c>
      <c r="AE86">
        <v>7</v>
      </c>
      <c r="AF86">
        <v>14</v>
      </c>
      <c r="AJ86">
        <v>78</v>
      </c>
      <c r="AM86" s="5"/>
      <c r="AO86" s="5"/>
    </row>
    <row r="87" spans="1:41" x14ac:dyDescent="0.35">
      <c r="A87" s="3" t="str">
        <f t="shared" si="1"/>
        <v>Diego Manzoni</v>
      </c>
      <c r="B87" s="4">
        <v>46082</v>
      </c>
      <c r="C87" t="s">
        <v>323</v>
      </c>
      <c r="D87" t="s">
        <v>324</v>
      </c>
      <c r="E87" t="s">
        <v>325</v>
      </c>
      <c r="F87" t="s">
        <v>326</v>
      </c>
      <c r="I87" t="s">
        <v>483</v>
      </c>
      <c r="J87" t="s">
        <v>484</v>
      </c>
      <c r="K87" t="s">
        <v>422</v>
      </c>
      <c r="L87">
        <v>72</v>
      </c>
      <c r="M87">
        <v>76</v>
      </c>
      <c r="Q87">
        <v>148</v>
      </c>
      <c r="R87">
        <v>76.81</v>
      </c>
      <c r="S87">
        <v>76.400000000000006</v>
      </c>
      <c r="T87">
        <v>75.94</v>
      </c>
      <c r="U87">
        <v>79.739999999999995</v>
      </c>
      <c r="Y87">
        <v>77.84</v>
      </c>
      <c r="Z87">
        <v>41</v>
      </c>
      <c r="AA87">
        <v>78</v>
      </c>
      <c r="AE87">
        <v>7</v>
      </c>
      <c r="AF87">
        <v>14</v>
      </c>
      <c r="AJ87">
        <v>78</v>
      </c>
      <c r="AM87" s="5"/>
      <c r="AO87" s="5"/>
    </row>
    <row r="88" spans="1:41" x14ac:dyDescent="0.35">
      <c r="A88" s="3" t="str">
        <f t="shared" si="1"/>
        <v>Alessandro Radig</v>
      </c>
      <c r="B88" s="4">
        <v>46082</v>
      </c>
      <c r="C88" t="s">
        <v>323</v>
      </c>
      <c r="D88" t="s">
        <v>324</v>
      </c>
      <c r="E88" t="s">
        <v>325</v>
      </c>
      <c r="F88" t="s">
        <v>326</v>
      </c>
      <c r="I88" t="s">
        <v>485</v>
      </c>
      <c r="J88" t="s">
        <v>356</v>
      </c>
      <c r="K88" t="s">
        <v>422</v>
      </c>
      <c r="L88">
        <v>73</v>
      </c>
      <c r="M88">
        <v>75</v>
      </c>
      <c r="Q88">
        <v>148</v>
      </c>
      <c r="R88">
        <v>76.81</v>
      </c>
      <c r="S88">
        <v>76.400000000000006</v>
      </c>
      <c r="T88">
        <v>76.94</v>
      </c>
      <c r="U88">
        <v>78.739999999999995</v>
      </c>
      <c r="Y88">
        <v>77.84</v>
      </c>
      <c r="Z88">
        <v>57</v>
      </c>
      <c r="AA88">
        <v>78</v>
      </c>
      <c r="AE88">
        <v>8</v>
      </c>
      <c r="AF88">
        <v>14</v>
      </c>
      <c r="AJ88">
        <v>78</v>
      </c>
      <c r="AM88" s="5"/>
      <c r="AO88" s="5"/>
    </row>
    <row r="89" spans="1:41" x14ac:dyDescent="0.35">
      <c r="A89" s="3" t="str">
        <f t="shared" si="1"/>
        <v>Leonardo Rigotti</v>
      </c>
      <c r="B89" s="4">
        <v>46082</v>
      </c>
      <c r="C89" t="s">
        <v>323</v>
      </c>
      <c r="D89" t="s">
        <v>324</v>
      </c>
      <c r="E89" t="s">
        <v>325</v>
      </c>
      <c r="F89" t="s">
        <v>326</v>
      </c>
      <c r="I89" t="s">
        <v>486</v>
      </c>
      <c r="J89" t="s">
        <v>487</v>
      </c>
      <c r="K89" t="s">
        <v>422</v>
      </c>
      <c r="L89">
        <v>73</v>
      </c>
      <c r="M89">
        <v>75</v>
      </c>
      <c r="Q89">
        <v>148</v>
      </c>
      <c r="R89">
        <v>76.81</v>
      </c>
      <c r="S89">
        <v>76.400000000000006</v>
      </c>
      <c r="T89">
        <v>76.94</v>
      </c>
      <c r="U89">
        <v>78.739999999999995</v>
      </c>
      <c r="Y89">
        <v>77.84</v>
      </c>
      <c r="Z89">
        <v>57</v>
      </c>
      <c r="AA89">
        <v>78</v>
      </c>
      <c r="AE89">
        <v>8</v>
      </c>
      <c r="AF89">
        <v>14</v>
      </c>
      <c r="AJ89">
        <v>78</v>
      </c>
      <c r="AM89" s="5"/>
      <c r="AO89" s="5"/>
    </row>
    <row r="90" spans="1:41" x14ac:dyDescent="0.35">
      <c r="A90" s="3" t="str">
        <f t="shared" si="1"/>
        <v>Robin Roussel</v>
      </c>
      <c r="B90" s="4">
        <v>46082</v>
      </c>
      <c r="C90" t="s">
        <v>323</v>
      </c>
      <c r="D90" t="s">
        <v>324</v>
      </c>
      <c r="E90" t="s">
        <v>325</v>
      </c>
      <c r="F90" t="s">
        <v>326</v>
      </c>
      <c r="I90" t="s">
        <v>488</v>
      </c>
      <c r="J90" t="s">
        <v>489</v>
      </c>
      <c r="K90" t="s">
        <v>422</v>
      </c>
      <c r="L90">
        <v>75</v>
      </c>
      <c r="M90">
        <v>73</v>
      </c>
      <c r="Q90">
        <v>148</v>
      </c>
      <c r="R90">
        <v>76.81</v>
      </c>
      <c r="S90">
        <v>76.400000000000006</v>
      </c>
      <c r="T90">
        <v>78.94</v>
      </c>
      <c r="U90">
        <v>76.739999999999995</v>
      </c>
      <c r="Y90">
        <v>77.84</v>
      </c>
      <c r="Z90">
        <v>84</v>
      </c>
      <c r="AA90">
        <v>78</v>
      </c>
      <c r="AE90">
        <v>10</v>
      </c>
      <c r="AF90">
        <v>14</v>
      </c>
      <c r="AJ90">
        <v>78</v>
      </c>
      <c r="AM90" s="5"/>
      <c r="AO90" s="5"/>
    </row>
    <row r="91" spans="1:41" x14ac:dyDescent="0.35">
      <c r="A91" s="3" t="str">
        <f t="shared" si="1"/>
        <v>Alessio Scaramastra</v>
      </c>
      <c r="B91" s="4">
        <v>46082</v>
      </c>
      <c r="C91" t="s">
        <v>323</v>
      </c>
      <c r="D91" t="s">
        <v>324</v>
      </c>
      <c r="E91" t="s">
        <v>325</v>
      </c>
      <c r="F91" t="s">
        <v>326</v>
      </c>
      <c r="I91" t="s">
        <v>490</v>
      </c>
      <c r="J91" t="s">
        <v>491</v>
      </c>
      <c r="K91" t="s">
        <v>422</v>
      </c>
      <c r="L91">
        <v>74</v>
      </c>
      <c r="M91">
        <v>74</v>
      </c>
      <c r="Q91">
        <v>148</v>
      </c>
      <c r="R91">
        <v>76.81</v>
      </c>
      <c r="S91">
        <v>76.400000000000006</v>
      </c>
      <c r="T91">
        <v>77.94</v>
      </c>
      <c r="U91">
        <v>77.739999999999995</v>
      </c>
      <c r="Y91">
        <v>77.84</v>
      </c>
      <c r="Z91">
        <v>66</v>
      </c>
      <c r="AA91">
        <v>78</v>
      </c>
      <c r="AE91">
        <v>9</v>
      </c>
      <c r="AF91">
        <v>14</v>
      </c>
      <c r="AJ91">
        <v>78</v>
      </c>
      <c r="AM91" s="5"/>
      <c r="AO91" s="5"/>
    </row>
    <row r="92" spans="1:41" x14ac:dyDescent="0.35">
      <c r="A92" s="3" t="str">
        <f t="shared" si="1"/>
        <v>Tommaso Ajolfi</v>
      </c>
      <c r="B92" s="4">
        <v>46082</v>
      </c>
      <c r="C92" t="s">
        <v>323</v>
      </c>
      <c r="D92" t="s">
        <v>324</v>
      </c>
      <c r="E92" t="s">
        <v>325</v>
      </c>
      <c r="F92" t="s">
        <v>326</v>
      </c>
      <c r="I92" t="s">
        <v>492</v>
      </c>
      <c r="J92" t="s">
        <v>493</v>
      </c>
      <c r="K92" t="s">
        <v>422</v>
      </c>
      <c r="L92">
        <v>74</v>
      </c>
      <c r="M92">
        <v>75</v>
      </c>
      <c r="Q92">
        <v>149</v>
      </c>
      <c r="R92">
        <v>76.81</v>
      </c>
      <c r="S92">
        <v>76.400000000000006</v>
      </c>
      <c r="T92">
        <v>77.94</v>
      </c>
      <c r="U92">
        <v>78.739999999999995</v>
      </c>
      <c r="Y92">
        <v>78.34</v>
      </c>
      <c r="Z92">
        <v>66</v>
      </c>
      <c r="AA92">
        <v>90</v>
      </c>
      <c r="AE92">
        <v>9</v>
      </c>
      <c r="AF92">
        <v>15</v>
      </c>
      <c r="AJ92">
        <v>90</v>
      </c>
      <c r="AM92" s="5"/>
      <c r="AO92" s="5"/>
    </row>
    <row r="93" spans="1:41" x14ac:dyDescent="0.35">
      <c r="A93" s="3" t="str">
        <f t="shared" si="1"/>
        <v>Antoine Auboin</v>
      </c>
      <c r="B93" s="4">
        <v>46082</v>
      </c>
      <c r="C93" t="s">
        <v>323</v>
      </c>
      <c r="D93" t="s">
        <v>324</v>
      </c>
      <c r="E93" t="s">
        <v>325</v>
      </c>
      <c r="F93" t="s">
        <v>326</v>
      </c>
      <c r="I93" t="s">
        <v>494</v>
      </c>
      <c r="J93" t="s">
        <v>495</v>
      </c>
      <c r="K93" t="s">
        <v>422</v>
      </c>
      <c r="L93">
        <v>81</v>
      </c>
      <c r="M93">
        <v>68</v>
      </c>
      <c r="Q93">
        <v>149</v>
      </c>
      <c r="R93">
        <v>76.81</v>
      </c>
      <c r="S93">
        <v>76.400000000000006</v>
      </c>
      <c r="T93">
        <v>84.94</v>
      </c>
      <c r="U93">
        <v>71.739999999999995</v>
      </c>
      <c r="Y93">
        <v>78.34</v>
      </c>
      <c r="Z93">
        <v>116</v>
      </c>
      <c r="AA93">
        <v>90</v>
      </c>
      <c r="AE93">
        <v>16</v>
      </c>
      <c r="AF93">
        <v>15</v>
      </c>
      <c r="AJ93">
        <v>90</v>
      </c>
      <c r="AM93" s="5"/>
      <c r="AO93" s="5"/>
    </row>
    <row r="94" spans="1:41" x14ac:dyDescent="0.35">
      <c r="A94" s="3" t="str">
        <f t="shared" si="1"/>
        <v>Mattia Comotti</v>
      </c>
      <c r="B94" s="4">
        <v>46082</v>
      </c>
      <c r="C94" t="s">
        <v>323</v>
      </c>
      <c r="D94" t="s">
        <v>324</v>
      </c>
      <c r="E94" t="s">
        <v>325</v>
      </c>
      <c r="F94" t="s">
        <v>326</v>
      </c>
      <c r="I94" t="s">
        <v>496</v>
      </c>
      <c r="J94" t="s">
        <v>497</v>
      </c>
      <c r="K94" t="s">
        <v>422</v>
      </c>
      <c r="L94">
        <v>77</v>
      </c>
      <c r="M94">
        <v>72</v>
      </c>
      <c r="Q94">
        <v>149</v>
      </c>
      <c r="R94">
        <v>76.81</v>
      </c>
      <c r="S94">
        <v>76.400000000000006</v>
      </c>
      <c r="T94">
        <v>80.94</v>
      </c>
      <c r="U94">
        <v>75.739999999999995</v>
      </c>
      <c r="Y94">
        <v>78.34</v>
      </c>
      <c r="Z94">
        <v>107</v>
      </c>
      <c r="AA94">
        <v>90</v>
      </c>
      <c r="AE94">
        <v>12</v>
      </c>
      <c r="AF94">
        <v>15</v>
      </c>
      <c r="AJ94">
        <v>90</v>
      </c>
      <c r="AM94" s="5"/>
      <c r="AO94" s="5"/>
    </row>
    <row r="95" spans="1:41" x14ac:dyDescent="0.35">
      <c r="A95" s="3" t="str">
        <f t="shared" si="1"/>
        <v>Lenny Koch</v>
      </c>
      <c r="B95" s="4">
        <v>46082</v>
      </c>
      <c r="C95" t="s">
        <v>323</v>
      </c>
      <c r="D95" t="s">
        <v>324</v>
      </c>
      <c r="E95" t="s">
        <v>325</v>
      </c>
      <c r="F95" t="s">
        <v>326</v>
      </c>
      <c r="I95" t="s">
        <v>498</v>
      </c>
      <c r="J95" t="s">
        <v>499</v>
      </c>
      <c r="K95" t="s">
        <v>422</v>
      </c>
      <c r="L95">
        <v>72</v>
      </c>
      <c r="M95">
        <v>77</v>
      </c>
      <c r="Q95">
        <v>149</v>
      </c>
      <c r="R95">
        <v>76.81</v>
      </c>
      <c r="S95">
        <v>76.400000000000006</v>
      </c>
      <c r="T95">
        <v>75.94</v>
      </c>
      <c r="U95">
        <v>80.739999999999995</v>
      </c>
      <c r="Y95">
        <v>78.34</v>
      </c>
      <c r="Z95">
        <v>41</v>
      </c>
      <c r="AA95">
        <v>90</v>
      </c>
      <c r="AE95">
        <v>7</v>
      </c>
      <c r="AF95">
        <v>15</v>
      </c>
      <c r="AJ95">
        <v>90</v>
      </c>
      <c r="AM95" s="5"/>
      <c r="AO95" s="5"/>
    </row>
    <row r="96" spans="1:41" x14ac:dyDescent="0.35">
      <c r="A96" s="3" t="str">
        <f t="shared" si="1"/>
        <v>Giovanni Manzoni</v>
      </c>
      <c r="B96" s="4">
        <v>46082</v>
      </c>
      <c r="C96" t="s">
        <v>323</v>
      </c>
      <c r="D96" t="s">
        <v>324</v>
      </c>
      <c r="E96" t="s">
        <v>325</v>
      </c>
      <c r="F96" t="s">
        <v>326</v>
      </c>
      <c r="I96" t="s">
        <v>483</v>
      </c>
      <c r="J96" t="s">
        <v>500</v>
      </c>
      <c r="K96" t="s">
        <v>422</v>
      </c>
      <c r="L96">
        <v>75</v>
      </c>
      <c r="M96">
        <v>74</v>
      </c>
      <c r="Q96">
        <v>149</v>
      </c>
      <c r="R96">
        <v>76.81</v>
      </c>
      <c r="S96">
        <v>76.400000000000006</v>
      </c>
      <c r="T96">
        <v>78.94</v>
      </c>
      <c r="U96">
        <v>77.739999999999995</v>
      </c>
      <c r="Y96">
        <v>78.34</v>
      </c>
      <c r="Z96">
        <v>84</v>
      </c>
      <c r="AA96">
        <v>90</v>
      </c>
      <c r="AE96">
        <v>10</v>
      </c>
      <c r="AF96">
        <v>15</v>
      </c>
      <c r="AJ96">
        <v>90</v>
      </c>
      <c r="AM96" s="5"/>
      <c r="AO96" s="5"/>
    </row>
    <row r="97" spans="1:41" x14ac:dyDescent="0.35">
      <c r="A97" s="3" t="str">
        <f t="shared" si="1"/>
        <v>Egor Zubov</v>
      </c>
      <c r="B97" s="4">
        <v>46082</v>
      </c>
      <c r="C97" t="s">
        <v>323</v>
      </c>
      <c r="D97" t="s">
        <v>324</v>
      </c>
      <c r="E97" t="s">
        <v>325</v>
      </c>
      <c r="F97" t="s">
        <v>326</v>
      </c>
      <c r="I97" t="s">
        <v>501</v>
      </c>
      <c r="J97" t="s">
        <v>502</v>
      </c>
      <c r="K97" t="s">
        <v>422</v>
      </c>
      <c r="L97">
        <v>75</v>
      </c>
      <c r="M97">
        <v>74</v>
      </c>
      <c r="Q97">
        <v>149</v>
      </c>
      <c r="R97">
        <v>76.81</v>
      </c>
      <c r="S97">
        <v>76.400000000000006</v>
      </c>
      <c r="T97">
        <v>78.94</v>
      </c>
      <c r="U97">
        <v>77.739999999999995</v>
      </c>
      <c r="Y97">
        <v>78.34</v>
      </c>
      <c r="Z97">
        <v>84</v>
      </c>
      <c r="AA97">
        <v>90</v>
      </c>
      <c r="AE97">
        <v>10</v>
      </c>
      <c r="AF97">
        <v>15</v>
      </c>
      <c r="AJ97">
        <v>90</v>
      </c>
      <c r="AM97" s="5"/>
      <c r="AO97" s="5"/>
    </row>
    <row r="98" spans="1:41" x14ac:dyDescent="0.35">
      <c r="A98" s="3" t="str">
        <f t="shared" si="1"/>
        <v>Romain Buttarazzi</v>
      </c>
      <c r="B98" s="4">
        <v>46082</v>
      </c>
      <c r="C98" t="s">
        <v>323</v>
      </c>
      <c r="D98" t="s">
        <v>324</v>
      </c>
      <c r="E98" t="s">
        <v>325</v>
      </c>
      <c r="F98" t="s">
        <v>326</v>
      </c>
      <c r="I98" t="s">
        <v>503</v>
      </c>
      <c r="J98" t="s">
        <v>504</v>
      </c>
      <c r="K98" t="s">
        <v>422</v>
      </c>
      <c r="L98">
        <v>74</v>
      </c>
      <c r="M98">
        <v>76</v>
      </c>
      <c r="Q98">
        <v>150</v>
      </c>
      <c r="R98">
        <v>76.81</v>
      </c>
      <c r="S98">
        <v>76.400000000000006</v>
      </c>
      <c r="T98">
        <v>77.94</v>
      </c>
      <c r="U98">
        <v>79.739999999999995</v>
      </c>
      <c r="Y98">
        <v>78.84</v>
      </c>
      <c r="Z98">
        <v>66</v>
      </c>
      <c r="AA98">
        <v>96</v>
      </c>
      <c r="AE98">
        <v>9</v>
      </c>
      <c r="AF98">
        <v>16</v>
      </c>
      <c r="AJ98">
        <v>96</v>
      </c>
      <c r="AM98" s="5"/>
      <c r="AO98" s="5"/>
    </row>
    <row r="99" spans="1:41" x14ac:dyDescent="0.35">
      <c r="A99" s="3" t="str">
        <f t="shared" si="1"/>
        <v>Matheo Guitton</v>
      </c>
      <c r="B99" s="4">
        <v>46082</v>
      </c>
      <c r="C99" t="s">
        <v>323</v>
      </c>
      <c r="D99" t="s">
        <v>324</v>
      </c>
      <c r="E99" t="s">
        <v>325</v>
      </c>
      <c r="F99" t="s">
        <v>326</v>
      </c>
      <c r="I99" t="s">
        <v>505</v>
      </c>
      <c r="J99" t="s">
        <v>506</v>
      </c>
      <c r="K99" t="s">
        <v>422</v>
      </c>
      <c r="L99">
        <v>74</v>
      </c>
      <c r="M99">
        <v>77</v>
      </c>
      <c r="Q99">
        <v>151</v>
      </c>
      <c r="R99">
        <v>76.81</v>
      </c>
      <c r="S99">
        <v>76.400000000000006</v>
      </c>
      <c r="T99">
        <v>77.94</v>
      </c>
      <c r="U99">
        <v>80.739999999999995</v>
      </c>
      <c r="Y99">
        <v>79.34</v>
      </c>
      <c r="Z99">
        <v>66</v>
      </c>
      <c r="AA99">
        <v>97</v>
      </c>
      <c r="AE99">
        <v>9</v>
      </c>
      <c r="AF99">
        <v>17</v>
      </c>
      <c r="AJ99">
        <v>97</v>
      </c>
      <c r="AM99" s="5"/>
      <c r="AO99" s="5"/>
    </row>
    <row r="100" spans="1:41" x14ac:dyDescent="0.35">
      <c r="A100" s="3" t="str">
        <f t="shared" si="1"/>
        <v>Jorge Maicas</v>
      </c>
      <c r="B100" s="4">
        <v>46082</v>
      </c>
      <c r="C100" t="s">
        <v>323</v>
      </c>
      <c r="D100" t="s">
        <v>324</v>
      </c>
      <c r="E100" t="s">
        <v>325</v>
      </c>
      <c r="F100" t="s">
        <v>326</v>
      </c>
      <c r="I100" t="s">
        <v>507</v>
      </c>
      <c r="J100" t="s">
        <v>508</v>
      </c>
      <c r="K100" t="s">
        <v>422</v>
      </c>
      <c r="L100">
        <v>76</v>
      </c>
      <c r="M100">
        <v>75</v>
      </c>
      <c r="Q100">
        <v>151</v>
      </c>
      <c r="R100">
        <v>76.81</v>
      </c>
      <c r="S100">
        <v>76.400000000000006</v>
      </c>
      <c r="T100">
        <v>79.94</v>
      </c>
      <c r="U100">
        <v>78.739999999999995</v>
      </c>
      <c r="Y100">
        <v>79.34</v>
      </c>
      <c r="Z100">
        <v>100</v>
      </c>
      <c r="AA100">
        <v>97</v>
      </c>
      <c r="AE100">
        <v>11</v>
      </c>
      <c r="AF100">
        <v>17</v>
      </c>
      <c r="AJ100">
        <v>97</v>
      </c>
      <c r="AM100" s="5"/>
      <c r="AO100" s="5"/>
    </row>
    <row r="101" spans="1:41" x14ac:dyDescent="0.35">
      <c r="A101" s="3" t="str">
        <f t="shared" si="1"/>
        <v>Martin Engel</v>
      </c>
      <c r="B101" s="4">
        <v>46082</v>
      </c>
      <c r="C101" t="s">
        <v>323</v>
      </c>
      <c r="D101" t="s">
        <v>324</v>
      </c>
      <c r="E101" t="s">
        <v>325</v>
      </c>
      <c r="F101" t="s">
        <v>326</v>
      </c>
      <c r="I101" t="s">
        <v>509</v>
      </c>
      <c r="J101" t="s">
        <v>510</v>
      </c>
      <c r="K101" t="s">
        <v>422</v>
      </c>
      <c r="L101">
        <v>76</v>
      </c>
      <c r="M101">
        <v>76</v>
      </c>
      <c r="Q101">
        <v>152</v>
      </c>
      <c r="R101">
        <v>76.81</v>
      </c>
      <c r="S101">
        <v>76.400000000000006</v>
      </c>
      <c r="T101">
        <v>79.94</v>
      </c>
      <c r="U101">
        <v>79.739999999999995</v>
      </c>
      <c r="Y101">
        <v>79.84</v>
      </c>
      <c r="Z101">
        <v>100</v>
      </c>
      <c r="AA101">
        <v>99</v>
      </c>
      <c r="AE101">
        <v>11</v>
      </c>
      <c r="AF101">
        <v>18</v>
      </c>
      <c r="AJ101">
        <v>99</v>
      </c>
      <c r="AM101" s="5"/>
      <c r="AO101" s="5"/>
    </row>
    <row r="102" spans="1:41" x14ac:dyDescent="0.35">
      <c r="A102" s="3" t="str">
        <f t="shared" si="1"/>
        <v>Ruben Pardo Rodriguez</v>
      </c>
      <c r="B102" s="4">
        <v>46082</v>
      </c>
      <c r="C102" t="s">
        <v>323</v>
      </c>
      <c r="D102" t="s">
        <v>324</v>
      </c>
      <c r="E102" t="s">
        <v>325</v>
      </c>
      <c r="F102" t="s">
        <v>326</v>
      </c>
      <c r="I102" t="s">
        <v>511</v>
      </c>
      <c r="J102" t="s">
        <v>512</v>
      </c>
      <c r="K102" t="s">
        <v>422</v>
      </c>
      <c r="L102">
        <v>79</v>
      </c>
      <c r="M102">
        <v>73</v>
      </c>
      <c r="Q102">
        <v>152</v>
      </c>
      <c r="R102">
        <v>76.81</v>
      </c>
      <c r="S102">
        <v>76.400000000000006</v>
      </c>
      <c r="T102">
        <v>82.94</v>
      </c>
      <c r="U102">
        <v>76.739999999999995</v>
      </c>
      <c r="Y102">
        <v>79.84</v>
      </c>
      <c r="Z102">
        <v>114</v>
      </c>
      <c r="AA102">
        <v>99</v>
      </c>
      <c r="AE102">
        <v>14</v>
      </c>
      <c r="AF102">
        <v>18</v>
      </c>
      <c r="AJ102">
        <v>99</v>
      </c>
      <c r="AM102" s="5"/>
      <c r="AO102" s="5"/>
    </row>
    <row r="103" spans="1:41" x14ac:dyDescent="0.35">
      <c r="A103" s="3" t="str">
        <f t="shared" si="1"/>
        <v>Alessandro Ravizza</v>
      </c>
      <c r="B103" s="4">
        <v>46082</v>
      </c>
      <c r="C103" t="s">
        <v>323</v>
      </c>
      <c r="D103" t="s">
        <v>324</v>
      </c>
      <c r="E103" t="s">
        <v>325</v>
      </c>
      <c r="F103" t="s">
        <v>326</v>
      </c>
      <c r="I103" t="s">
        <v>513</v>
      </c>
      <c r="J103" t="s">
        <v>356</v>
      </c>
      <c r="K103" t="s">
        <v>422</v>
      </c>
      <c r="L103">
        <v>80</v>
      </c>
      <c r="M103">
        <v>72</v>
      </c>
      <c r="Q103">
        <v>152</v>
      </c>
      <c r="R103">
        <v>76.81</v>
      </c>
      <c r="S103">
        <v>76.400000000000006</v>
      </c>
      <c r="T103">
        <v>83.94</v>
      </c>
      <c r="U103">
        <v>75.739999999999995</v>
      </c>
      <c r="Y103">
        <v>79.84</v>
      </c>
      <c r="Z103">
        <v>115</v>
      </c>
      <c r="AA103">
        <v>99</v>
      </c>
      <c r="AE103">
        <v>15</v>
      </c>
      <c r="AF103">
        <v>18</v>
      </c>
      <c r="AJ103">
        <v>99</v>
      </c>
      <c r="AM103" s="5"/>
      <c r="AO103" s="5"/>
    </row>
    <row r="104" spans="1:41" x14ac:dyDescent="0.35">
      <c r="A104" s="3" t="str">
        <f t="shared" si="1"/>
        <v>Thomas Recrosio</v>
      </c>
      <c r="B104" s="4">
        <v>46082</v>
      </c>
      <c r="C104" t="s">
        <v>323</v>
      </c>
      <c r="D104" t="s">
        <v>324</v>
      </c>
      <c r="E104" t="s">
        <v>325</v>
      </c>
      <c r="F104" t="s">
        <v>326</v>
      </c>
      <c r="I104" t="s">
        <v>514</v>
      </c>
      <c r="J104" t="s">
        <v>441</v>
      </c>
      <c r="K104" t="s">
        <v>422</v>
      </c>
      <c r="L104">
        <v>75</v>
      </c>
      <c r="M104">
        <v>77</v>
      </c>
      <c r="Q104">
        <v>152</v>
      </c>
      <c r="R104">
        <v>76.81</v>
      </c>
      <c r="S104">
        <v>76.400000000000006</v>
      </c>
      <c r="T104">
        <v>78.94</v>
      </c>
      <c r="U104">
        <v>80.739999999999995</v>
      </c>
      <c r="Y104">
        <v>79.84</v>
      </c>
      <c r="Z104">
        <v>84</v>
      </c>
      <c r="AA104">
        <v>99</v>
      </c>
      <c r="AE104">
        <v>10</v>
      </c>
      <c r="AF104">
        <v>18</v>
      </c>
      <c r="AJ104">
        <v>99</v>
      </c>
      <c r="AM104" s="5"/>
      <c r="AO104" s="5"/>
    </row>
    <row r="105" spans="1:41" x14ac:dyDescent="0.35">
      <c r="A105" s="3" t="str">
        <f t="shared" si="1"/>
        <v>Tom Savill</v>
      </c>
      <c r="B105" s="4">
        <v>46082</v>
      </c>
      <c r="C105" t="s">
        <v>323</v>
      </c>
      <c r="D105" t="s">
        <v>324</v>
      </c>
      <c r="E105" t="s">
        <v>325</v>
      </c>
      <c r="F105" t="s">
        <v>326</v>
      </c>
      <c r="I105" t="s">
        <v>515</v>
      </c>
      <c r="J105" t="s">
        <v>352</v>
      </c>
      <c r="K105" t="s">
        <v>422</v>
      </c>
      <c r="L105">
        <v>75</v>
      </c>
      <c r="M105">
        <v>77</v>
      </c>
      <c r="Q105">
        <v>152</v>
      </c>
      <c r="R105">
        <v>76.81</v>
      </c>
      <c r="S105">
        <v>76.400000000000006</v>
      </c>
      <c r="T105">
        <v>78.94</v>
      </c>
      <c r="U105">
        <v>80.739999999999995</v>
      </c>
      <c r="Y105">
        <v>79.84</v>
      </c>
      <c r="Z105">
        <v>84</v>
      </c>
      <c r="AA105">
        <v>99</v>
      </c>
      <c r="AE105">
        <v>10</v>
      </c>
      <c r="AF105">
        <v>18</v>
      </c>
      <c r="AJ105">
        <v>99</v>
      </c>
      <c r="AM105" s="5"/>
      <c r="AO105" s="5"/>
    </row>
    <row r="106" spans="1:41" x14ac:dyDescent="0.35">
      <c r="A106" s="3" t="str">
        <f t="shared" si="1"/>
        <v>Nicolo Severa</v>
      </c>
      <c r="B106" s="4">
        <v>46082</v>
      </c>
      <c r="C106" t="s">
        <v>323</v>
      </c>
      <c r="D106" t="s">
        <v>324</v>
      </c>
      <c r="E106" t="s">
        <v>325</v>
      </c>
      <c r="F106" t="s">
        <v>326</v>
      </c>
      <c r="I106" t="s">
        <v>516</v>
      </c>
      <c r="J106" t="s">
        <v>517</v>
      </c>
      <c r="K106" t="s">
        <v>422</v>
      </c>
      <c r="L106">
        <v>77</v>
      </c>
      <c r="M106">
        <v>75</v>
      </c>
      <c r="Q106">
        <v>152</v>
      </c>
      <c r="R106">
        <v>76.81</v>
      </c>
      <c r="S106">
        <v>76.400000000000006</v>
      </c>
      <c r="T106">
        <v>80.94</v>
      </c>
      <c r="U106">
        <v>78.739999999999995</v>
      </c>
      <c r="Y106">
        <v>79.84</v>
      </c>
      <c r="Z106">
        <v>107</v>
      </c>
      <c r="AA106">
        <v>99</v>
      </c>
      <c r="AE106">
        <v>12</v>
      </c>
      <c r="AF106">
        <v>18</v>
      </c>
      <c r="AJ106">
        <v>99</v>
      </c>
      <c r="AM106" s="5"/>
      <c r="AO106" s="5"/>
    </row>
    <row r="107" spans="1:41" x14ac:dyDescent="0.35">
      <c r="A107" s="3" t="str">
        <f t="shared" si="1"/>
        <v>Lorenzo Casartelli</v>
      </c>
      <c r="B107" s="4">
        <v>46082</v>
      </c>
      <c r="C107" t="s">
        <v>323</v>
      </c>
      <c r="D107" t="s">
        <v>324</v>
      </c>
      <c r="E107" t="s">
        <v>325</v>
      </c>
      <c r="F107" t="s">
        <v>326</v>
      </c>
      <c r="I107" t="s">
        <v>518</v>
      </c>
      <c r="J107" t="s">
        <v>519</v>
      </c>
      <c r="K107" t="s">
        <v>422</v>
      </c>
      <c r="L107">
        <v>75</v>
      </c>
      <c r="M107">
        <v>78</v>
      </c>
      <c r="Q107">
        <v>153</v>
      </c>
      <c r="R107">
        <v>76.81</v>
      </c>
      <c r="S107">
        <v>76.400000000000006</v>
      </c>
      <c r="T107">
        <v>78.94</v>
      </c>
      <c r="U107">
        <v>81.739999999999995</v>
      </c>
      <c r="Y107">
        <v>80.34</v>
      </c>
      <c r="Z107">
        <v>84</v>
      </c>
      <c r="AA107">
        <v>105</v>
      </c>
      <c r="AE107">
        <v>10</v>
      </c>
      <c r="AF107">
        <v>19</v>
      </c>
      <c r="AJ107">
        <v>105</v>
      </c>
      <c r="AM107" s="5"/>
      <c r="AO107" s="5"/>
    </row>
    <row r="108" spans="1:41" x14ac:dyDescent="0.35">
      <c r="A108" s="3" t="str">
        <f t="shared" si="1"/>
        <v>Abdel Monem El Shafei</v>
      </c>
      <c r="B108" s="4">
        <v>46082</v>
      </c>
      <c r="C108" t="s">
        <v>323</v>
      </c>
      <c r="D108" t="s">
        <v>324</v>
      </c>
      <c r="E108" t="s">
        <v>325</v>
      </c>
      <c r="F108" t="s">
        <v>326</v>
      </c>
      <c r="I108" t="s">
        <v>520</v>
      </c>
      <c r="J108" t="s">
        <v>521</v>
      </c>
      <c r="K108" t="s">
        <v>422</v>
      </c>
      <c r="L108">
        <v>76</v>
      </c>
      <c r="M108">
        <v>77</v>
      </c>
      <c r="Q108">
        <v>153</v>
      </c>
      <c r="R108">
        <v>76.81</v>
      </c>
      <c r="S108">
        <v>76.400000000000006</v>
      </c>
      <c r="T108">
        <v>79.94</v>
      </c>
      <c r="U108">
        <v>80.739999999999995</v>
      </c>
      <c r="Y108">
        <v>80.34</v>
      </c>
      <c r="Z108">
        <v>100</v>
      </c>
      <c r="AA108">
        <v>105</v>
      </c>
      <c r="AE108">
        <v>11</v>
      </c>
      <c r="AF108">
        <v>19</v>
      </c>
      <c r="AJ108">
        <v>105</v>
      </c>
      <c r="AM108" s="5"/>
      <c r="AO108" s="5"/>
    </row>
    <row r="109" spans="1:41" x14ac:dyDescent="0.35">
      <c r="A109" s="3" t="str">
        <f t="shared" si="1"/>
        <v>Valentin Wittgruber</v>
      </c>
      <c r="B109" s="4">
        <v>46082</v>
      </c>
      <c r="C109" t="s">
        <v>323</v>
      </c>
      <c r="D109" t="s">
        <v>324</v>
      </c>
      <c r="E109" t="s">
        <v>325</v>
      </c>
      <c r="F109" t="s">
        <v>326</v>
      </c>
      <c r="I109" t="s">
        <v>522</v>
      </c>
      <c r="J109" t="s">
        <v>523</v>
      </c>
      <c r="K109" t="s">
        <v>422</v>
      </c>
      <c r="L109">
        <v>76</v>
      </c>
      <c r="M109">
        <v>77</v>
      </c>
      <c r="Q109">
        <v>153</v>
      </c>
      <c r="R109">
        <v>76.81</v>
      </c>
      <c r="S109">
        <v>76.400000000000006</v>
      </c>
      <c r="T109">
        <v>79.94</v>
      </c>
      <c r="U109">
        <v>80.739999999999995</v>
      </c>
      <c r="Y109">
        <v>80.34</v>
      </c>
      <c r="Z109">
        <v>100</v>
      </c>
      <c r="AA109">
        <v>105</v>
      </c>
      <c r="AE109">
        <v>11</v>
      </c>
      <c r="AF109">
        <v>19</v>
      </c>
      <c r="AJ109">
        <v>105</v>
      </c>
      <c r="AM109" s="5"/>
      <c r="AO109" s="5"/>
    </row>
    <row r="110" spans="1:41" x14ac:dyDescent="0.35">
      <c r="A110" s="3" t="str">
        <f t="shared" si="1"/>
        <v>Giulio Zanichelli</v>
      </c>
      <c r="B110" s="4">
        <v>46082</v>
      </c>
      <c r="C110" t="s">
        <v>323</v>
      </c>
      <c r="D110" t="s">
        <v>324</v>
      </c>
      <c r="E110" t="s">
        <v>325</v>
      </c>
      <c r="F110" t="s">
        <v>326</v>
      </c>
      <c r="I110" t="s">
        <v>524</v>
      </c>
      <c r="J110" t="s">
        <v>525</v>
      </c>
      <c r="K110" t="s">
        <v>422</v>
      </c>
      <c r="L110">
        <v>74</v>
      </c>
      <c r="M110">
        <v>79</v>
      </c>
      <c r="Q110">
        <v>153</v>
      </c>
      <c r="R110">
        <v>76.81</v>
      </c>
      <c r="S110">
        <v>76.400000000000006</v>
      </c>
      <c r="T110">
        <v>77.94</v>
      </c>
      <c r="U110">
        <v>82.74</v>
      </c>
      <c r="Y110">
        <v>80.34</v>
      </c>
      <c r="Z110">
        <v>66</v>
      </c>
      <c r="AA110">
        <v>105</v>
      </c>
      <c r="AE110">
        <v>9</v>
      </c>
      <c r="AF110">
        <v>19</v>
      </c>
      <c r="AJ110">
        <v>105</v>
      </c>
      <c r="AM110" s="5"/>
      <c r="AO110" s="5"/>
    </row>
    <row r="111" spans="1:41" x14ac:dyDescent="0.35">
      <c r="A111" s="3" t="str">
        <f t="shared" si="1"/>
        <v>Vasco Alves</v>
      </c>
      <c r="B111" s="4">
        <v>46082</v>
      </c>
      <c r="C111" t="s">
        <v>323</v>
      </c>
      <c r="D111" t="s">
        <v>324</v>
      </c>
      <c r="E111" t="s">
        <v>325</v>
      </c>
      <c r="F111" t="s">
        <v>326</v>
      </c>
      <c r="I111" t="s">
        <v>526</v>
      </c>
      <c r="J111" t="s">
        <v>527</v>
      </c>
      <c r="K111" t="s">
        <v>422</v>
      </c>
      <c r="L111">
        <v>78</v>
      </c>
      <c r="M111">
        <v>76</v>
      </c>
      <c r="Q111">
        <v>154</v>
      </c>
      <c r="R111">
        <v>76.81</v>
      </c>
      <c r="S111">
        <v>76.400000000000006</v>
      </c>
      <c r="T111">
        <v>81.94</v>
      </c>
      <c r="U111">
        <v>79.739999999999995</v>
      </c>
      <c r="Y111">
        <v>80.84</v>
      </c>
      <c r="Z111">
        <v>113</v>
      </c>
      <c r="AA111">
        <v>109</v>
      </c>
      <c r="AE111">
        <v>13</v>
      </c>
      <c r="AF111">
        <v>20</v>
      </c>
      <c r="AJ111">
        <v>109</v>
      </c>
      <c r="AM111" s="5"/>
      <c r="AO111" s="5"/>
    </row>
    <row r="112" spans="1:41" x14ac:dyDescent="0.35">
      <c r="A112" s="3" t="str">
        <f t="shared" si="1"/>
        <v>Beau Coenraad</v>
      </c>
      <c r="B112" s="4">
        <v>46082</v>
      </c>
      <c r="C112" t="s">
        <v>323</v>
      </c>
      <c r="D112" t="s">
        <v>324</v>
      </c>
      <c r="E112" t="s">
        <v>325</v>
      </c>
      <c r="F112" t="s">
        <v>326</v>
      </c>
      <c r="I112" t="s">
        <v>528</v>
      </c>
      <c r="J112" t="s">
        <v>529</v>
      </c>
      <c r="K112" t="s">
        <v>422</v>
      </c>
      <c r="L112">
        <v>75</v>
      </c>
      <c r="M112">
        <v>79</v>
      </c>
      <c r="Q112">
        <v>154</v>
      </c>
      <c r="R112">
        <v>76.81</v>
      </c>
      <c r="S112">
        <v>76.400000000000006</v>
      </c>
      <c r="T112">
        <v>78.94</v>
      </c>
      <c r="U112">
        <v>82.74</v>
      </c>
      <c r="Y112">
        <v>80.84</v>
      </c>
      <c r="Z112">
        <v>84</v>
      </c>
      <c r="AA112">
        <v>109</v>
      </c>
      <c r="AE112">
        <v>10</v>
      </c>
      <c r="AF112">
        <v>20</v>
      </c>
      <c r="AJ112">
        <v>109</v>
      </c>
      <c r="AM112" s="5"/>
      <c r="AO112" s="5"/>
    </row>
    <row r="113" spans="1:41" x14ac:dyDescent="0.35">
      <c r="A113" s="3" t="str">
        <f t="shared" si="1"/>
        <v>Alieldin Salama</v>
      </c>
      <c r="B113" s="4">
        <v>46082</v>
      </c>
      <c r="C113" t="s">
        <v>323</v>
      </c>
      <c r="D113" t="s">
        <v>324</v>
      </c>
      <c r="E113" t="s">
        <v>325</v>
      </c>
      <c r="F113" t="s">
        <v>326</v>
      </c>
      <c r="I113" t="s">
        <v>530</v>
      </c>
      <c r="J113" t="s">
        <v>531</v>
      </c>
      <c r="K113" t="s">
        <v>422</v>
      </c>
      <c r="L113">
        <v>77</v>
      </c>
      <c r="M113">
        <v>77</v>
      </c>
      <c r="Q113">
        <v>154</v>
      </c>
      <c r="R113">
        <v>76.81</v>
      </c>
      <c r="S113">
        <v>76.400000000000006</v>
      </c>
      <c r="T113">
        <v>80.94</v>
      </c>
      <c r="U113">
        <v>80.739999999999995</v>
      </c>
      <c r="Y113">
        <v>80.84</v>
      </c>
      <c r="Z113">
        <v>107</v>
      </c>
      <c r="AA113">
        <v>109</v>
      </c>
      <c r="AE113">
        <v>12</v>
      </c>
      <c r="AF113">
        <v>20</v>
      </c>
      <c r="AJ113">
        <v>109</v>
      </c>
      <c r="AM113" s="5"/>
      <c r="AO113" s="5"/>
    </row>
    <row r="114" spans="1:41" x14ac:dyDescent="0.35">
      <c r="A114" s="3" t="str">
        <f t="shared" si="1"/>
        <v>Leonardo Iacovitti</v>
      </c>
      <c r="B114" s="4">
        <v>46082</v>
      </c>
      <c r="C114" t="s">
        <v>323</v>
      </c>
      <c r="D114" t="s">
        <v>324</v>
      </c>
      <c r="E114" t="s">
        <v>325</v>
      </c>
      <c r="F114" t="s">
        <v>326</v>
      </c>
      <c r="I114" t="s">
        <v>532</v>
      </c>
      <c r="J114" t="s">
        <v>487</v>
      </c>
      <c r="K114" t="s">
        <v>422</v>
      </c>
      <c r="L114">
        <v>84</v>
      </c>
      <c r="M114">
        <v>71</v>
      </c>
      <c r="Q114">
        <v>155</v>
      </c>
      <c r="R114">
        <v>76.81</v>
      </c>
      <c r="S114">
        <v>76.400000000000006</v>
      </c>
      <c r="T114">
        <v>87.94</v>
      </c>
      <c r="U114">
        <v>74.739999999999995</v>
      </c>
      <c r="Y114">
        <v>81.34</v>
      </c>
      <c r="Z114">
        <v>119</v>
      </c>
      <c r="AA114">
        <v>112</v>
      </c>
      <c r="AE114">
        <v>19</v>
      </c>
      <c r="AF114">
        <v>21</v>
      </c>
      <c r="AJ114">
        <v>112</v>
      </c>
      <c r="AM114" s="5"/>
      <c r="AO114" s="5"/>
    </row>
    <row r="115" spans="1:41" x14ac:dyDescent="0.35">
      <c r="A115" s="3" t="str">
        <f t="shared" si="1"/>
        <v>Lucas Poupaert</v>
      </c>
      <c r="B115" s="4">
        <v>46082</v>
      </c>
      <c r="C115" t="s">
        <v>323</v>
      </c>
      <c r="D115" t="s">
        <v>324</v>
      </c>
      <c r="E115" t="s">
        <v>325</v>
      </c>
      <c r="F115" t="s">
        <v>326</v>
      </c>
      <c r="I115" t="s">
        <v>533</v>
      </c>
      <c r="J115" t="s">
        <v>368</v>
      </c>
      <c r="K115" t="s">
        <v>422</v>
      </c>
      <c r="L115">
        <v>76</v>
      </c>
      <c r="M115">
        <v>79</v>
      </c>
      <c r="Q115">
        <v>155</v>
      </c>
      <c r="R115">
        <v>76.81</v>
      </c>
      <c r="S115">
        <v>76.400000000000006</v>
      </c>
      <c r="T115">
        <v>79.94</v>
      </c>
      <c r="U115">
        <v>82.74</v>
      </c>
      <c r="Y115">
        <v>81.34</v>
      </c>
      <c r="Z115">
        <v>100</v>
      </c>
      <c r="AA115">
        <v>112</v>
      </c>
      <c r="AE115">
        <v>11</v>
      </c>
      <c r="AF115">
        <v>21</v>
      </c>
      <c r="AJ115">
        <v>112</v>
      </c>
      <c r="AM115" s="5"/>
      <c r="AO115" s="5"/>
    </row>
    <row r="116" spans="1:41" x14ac:dyDescent="0.35">
      <c r="A116" s="3" t="str">
        <f t="shared" si="1"/>
        <v>Pablo Riveiro</v>
      </c>
      <c r="B116" s="4">
        <v>46082</v>
      </c>
      <c r="C116" t="s">
        <v>323</v>
      </c>
      <c r="D116" t="s">
        <v>324</v>
      </c>
      <c r="E116" t="s">
        <v>325</v>
      </c>
      <c r="F116" t="s">
        <v>326</v>
      </c>
      <c r="I116" t="s">
        <v>534</v>
      </c>
      <c r="J116" t="s">
        <v>334</v>
      </c>
      <c r="K116" t="s">
        <v>422</v>
      </c>
      <c r="L116">
        <v>75</v>
      </c>
      <c r="M116">
        <v>80</v>
      </c>
      <c r="Q116">
        <v>155</v>
      </c>
      <c r="R116">
        <v>76.81</v>
      </c>
      <c r="S116">
        <v>76.400000000000006</v>
      </c>
      <c r="T116">
        <v>78.94</v>
      </c>
      <c r="U116">
        <v>83.74</v>
      </c>
      <c r="Y116">
        <v>81.34</v>
      </c>
      <c r="Z116">
        <v>84</v>
      </c>
      <c r="AA116">
        <v>112</v>
      </c>
      <c r="AE116">
        <v>10</v>
      </c>
      <c r="AF116">
        <v>21</v>
      </c>
      <c r="AJ116">
        <v>112</v>
      </c>
      <c r="AM116" s="5"/>
      <c r="AO116" s="5"/>
    </row>
    <row r="117" spans="1:41" x14ac:dyDescent="0.35">
      <c r="A117" s="3" t="str">
        <f t="shared" si="1"/>
        <v>Christoph Bleier</v>
      </c>
      <c r="B117" s="4">
        <v>46082</v>
      </c>
      <c r="C117" t="s">
        <v>323</v>
      </c>
      <c r="D117" t="s">
        <v>324</v>
      </c>
      <c r="E117" t="s">
        <v>325</v>
      </c>
      <c r="F117" t="s">
        <v>326</v>
      </c>
      <c r="I117" t="s">
        <v>535</v>
      </c>
      <c r="J117" t="s">
        <v>536</v>
      </c>
      <c r="K117" t="s">
        <v>422</v>
      </c>
      <c r="L117">
        <v>74</v>
      </c>
      <c r="M117">
        <v>82</v>
      </c>
      <c r="Q117">
        <v>156</v>
      </c>
      <c r="R117">
        <v>76.81</v>
      </c>
      <c r="S117">
        <v>76.400000000000006</v>
      </c>
      <c r="T117">
        <v>77.94</v>
      </c>
      <c r="U117">
        <v>85.74</v>
      </c>
      <c r="Y117">
        <v>81.84</v>
      </c>
      <c r="Z117">
        <v>66</v>
      </c>
      <c r="AA117">
        <v>115</v>
      </c>
      <c r="AE117">
        <v>9</v>
      </c>
      <c r="AF117">
        <v>22</v>
      </c>
      <c r="AJ117">
        <v>115</v>
      </c>
      <c r="AM117" s="5"/>
      <c r="AO117" s="5"/>
    </row>
    <row r="118" spans="1:41" x14ac:dyDescent="0.35">
      <c r="A118" s="3" t="str">
        <f t="shared" si="1"/>
        <v>Ibrahim Ezzat</v>
      </c>
      <c r="B118" s="4">
        <v>46082</v>
      </c>
      <c r="C118" t="s">
        <v>323</v>
      </c>
      <c r="D118" t="s">
        <v>324</v>
      </c>
      <c r="E118" t="s">
        <v>325</v>
      </c>
      <c r="F118" t="s">
        <v>326</v>
      </c>
      <c r="I118" t="s">
        <v>537</v>
      </c>
      <c r="J118" t="s">
        <v>538</v>
      </c>
      <c r="K118" t="s">
        <v>422</v>
      </c>
      <c r="L118">
        <v>74</v>
      </c>
      <c r="M118">
        <v>84</v>
      </c>
      <c r="Q118">
        <v>158</v>
      </c>
      <c r="R118">
        <v>76.81</v>
      </c>
      <c r="S118">
        <v>76.400000000000006</v>
      </c>
      <c r="T118">
        <v>77.94</v>
      </c>
      <c r="U118">
        <v>87.74</v>
      </c>
      <c r="Y118">
        <v>82.84</v>
      </c>
      <c r="Z118">
        <v>66</v>
      </c>
      <c r="AA118">
        <v>116</v>
      </c>
      <c r="AE118">
        <v>9</v>
      </c>
      <c r="AF118">
        <v>24</v>
      </c>
      <c r="AJ118">
        <v>116</v>
      </c>
      <c r="AM118" s="5"/>
      <c r="AO118" s="5"/>
    </row>
    <row r="119" spans="1:41" x14ac:dyDescent="0.35">
      <c r="A119" s="3" t="str">
        <f t="shared" si="1"/>
        <v>Lucas Zanichelli Von Jenis</v>
      </c>
      <c r="B119" s="4">
        <v>46082</v>
      </c>
      <c r="C119" t="s">
        <v>323</v>
      </c>
      <c r="D119" t="s">
        <v>324</v>
      </c>
      <c r="E119" t="s">
        <v>325</v>
      </c>
      <c r="F119" t="s">
        <v>326</v>
      </c>
      <c r="I119" t="s">
        <v>539</v>
      </c>
      <c r="J119" t="s">
        <v>368</v>
      </c>
      <c r="K119" t="s">
        <v>422</v>
      </c>
      <c r="L119">
        <v>81</v>
      </c>
      <c r="M119">
        <v>79</v>
      </c>
      <c r="Q119">
        <v>160</v>
      </c>
      <c r="R119">
        <v>76.81</v>
      </c>
      <c r="S119">
        <v>76.400000000000006</v>
      </c>
      <c r="T119">
        <v>84.94</v>
      </c>
      <c r="U119">
        <v>82.74</v>
      </c>
      <c r="Y119">
        <v>83.84</v>
      </c>
      <c r="Z119">
        <v>116</v>
      </c>
      <c r="AA119">
        <v>117</v>
      </c>
      <c r="AE119">
        <v>16</v>
      </c>
      <c r="AF119">
        <v>26</v>
      </c>
      <c r="AJ119">
        <v>117</v>
      </c>
      <c r="AM119" s="5"/>
      <c r="AO119" s="5"/>
    </row>
    <row r="120" spans="1:41" x14ac:dyDescent="0.35">
      <c r="A120" s="3" t="str">
        <f t="shared" si="1"/>
        <v>Aly Fahmy</v>
      </c>
      <c r="B120" s="4">
        <v>46082</v>
      </c>
      <c r="C120" t="s">
        <v>323</v>
      </c>
      <c r="D120" t="s">
        <v>324</v>
      </c>
      <c r="E120" t="s">
        <v>325</v>
      </c>
      <c r="F120" t="s">
        <v>326</v>
      </c>
      <c r="I120" t="s">
        <v>540</v>
      </c>
      <c r="J120" t="s">
        <v>541</v>
      </c>
      <c r="K120" t="s">
        <v>422</v>
      </c>
      <c r="L120">
        <v>83</v>
      </c>
      <c r="M120">
        <v>81</v>
      </c>
      <c r="Q120">
        <v>164</v>
      </c>
      <c r="R120">
        <v>76.81</v>
      </c>
      <c r="S120">
        <v>76.400000000000006</v>
      </c>
      <c r="T120">
        <v>86.94</v>
      </c>
      <c r="U120">
        <v>84.74</v>
      </c>
      <c r="Y120">
        <v>85.84</v>
      </c>
      <c r="Z120">
        <v>118</v>
      </c>
      <c r="AA120">
        <v>118</v>
      </c>
      <c r="AE120">
        <v>18</v>
      </c>
      <c r="AF120">
        <v>30</v>
      </c>
      <c r="AJ120">
        <v>118</v>
      </c>
      <c r="AM120" s="5"/>
      <c r="AO120" s="5"/>
    </row>
    <row r="121" spans="1:41" x14ac:dyDescent="0.35">
      <c r="A121" s="3" t="str">
        <f t="shared" si="1"/>
        <v>Florian Pelissier</v>
      </c>
      <c r="B121" s="4">
        <v>46082</v>
      </c>
      <c r="C121" t="s">
        <v>323</v>
      </c>
      <c r="D121" t="s">
        <v>324</v>
      </c>
      <c r="E121" t="s">
        <v>325</v>
      </c>
      <c r="F121" t="s">
        <v>326</v>
      </c>
      <c r="I121" t="s">
        <v>542</v>
      </c>
      <c r="J121" t="s">
        <v>543</v>
      </c>
      <c r="K121" t="s">
        <v>544</v>
      </c>
      <c r="L121">
        <v>71</v>
      </c>
      <c r="Q121">
        <v>71</v>
      </c>
      <c r="R121">
        <v>76.81</v>
      </c>
      <c r="S121">
        <v>76.400000000000006</v>
      </c>
      <c r="T121">
        <v>74.94</v>
      </c>
      <c r="Y121">
        <v>74.94</v>
      </c>
      <c r="Z121">
        <v>29</v>
      </c>
      <c r="AE121">
        <v>6</v>
      </c>
      <c r="AJ121">
        <v>119</v>
      </c>
      <c r="AM121" s="5"/>
      <c r="AO121" s="5"/>
    </row>
    <row r="122" spans="1:41" x14ac:dyDescent="0.35">
      <c r="A122" s="3" t="str">
        <f t="shared" si="1"/>
        <v>Andrea Romano</v>
      </c>
      <c r="B122" s="4">
        <v>46082</v>
      </c>
      <c r="C122" t="s">
        <v>545</v>
      </c>
      <c r="D122" t="s">
        <v>546</v>
      </c>
      <c r="E122" t="s">
        <v>325</v>
      </c>
      <c r="F122" t="s">
        <v>326</v>
      </c>
      <c r="I122" t="s">
        <v>327</v>
      </c>
      <c r="J122" t="s">
        <v>328</v>
      </c>
      <c r="K122">
        <v>1</v>
      </c>
      <c r="L122">
        <v>71</v>
      </c>
      <c r="M122">
        <v>62</v>
      </c>
      <c r="N122">
        <v>66</v>
      </c>
      <c r="Q122">
        <v>199</v>
      </c>
      <c r="R122">
        <v>76.86</v>
      </c>
      <c r="S122">
        <v>76.34</v>
      </c>
      <c r="T122">
        <v>77.27</v>
      </c>
      <c r="U122">
        <v>68.010000000000005</v>
      </c>
      <c r="V122">
        <v>72.489999999999995</v>
      </c>
      <c r="Y122">
        <v>72.59</v>
      </c>
      <c r="Z122">
        <v>66</v>
      </c>
      <c r="AA122">
        <v>4</v>
      </c>
      <c r="AB122">
        <v>1</v>
      </c>
      <c r="AE122">
        <v>8</v>
      </c>
      <c r="AF122">
        <v>2</v>
      </c>
      <c r="AG122">
        <v>-1</v>
      </c>
      <c r="AJ122">
        <v>1</v>
      </c>
      <c r="AM122" s="5"/>
      <c r="AO122" s="5"/>
    </row>
    <row r="123" spans="1:41" x14ac:dyDescent="0.35">
      <c r="A123" s="3" t="str">
        <f t="shared" si="1"/>
        <v>Nicolas Calvet</v>
      </c>
      <c r="B123" s="4">
        <v>46082</v>
      </c>
      <c r="C123" t="s">
        <v>545</v>
      </c>
      <c r="D123" t="s">
        <v>546</v>
      </c>
      <c r="E123" t="s">
        <v>325</v>
      </c>
      <c r="F123" t="s">
        <v>326</v>
      </c>
      <c r="I123" t="s">
        <v>437</v>
      </c>
      <c r="J123" t="s">
        <v>438</v>
      </c>
      <c r="K123">
        <v>2</v>
      </c>
      <c r="L123">
        <v>69</v>
      </c>
      <c r="M123">
        <v>64</v>
      </c>
      <c r="N123">
        <v>67</v>
      </c>
      <c r="Q123">
        <v>200</v>
      </c>
      <c r="R123">
        <v>76.86</v>
      </c>
      <c r="S123">
        <v>76.34</v>
      </c>
      <c r="T123">
        <v>75.27</v>
      </c>
      <c r="U123">
        <v>70.010000000000005</v>
      </c>
      <c r="V123">
        <v>73.489999999999995</v>
      </c>
      <c r="Y123">
        <v>72.92</v>
      </c>
      <c r="Z123">
        <v>38</v>
      </c>
      <c r="AA123">
        <v>4</v>
      </c>
      <c r="AB123">
        <v>2</v>
      </c>
      <c r="AE123">
        <v>6</v>
      </c>
      <c r="AF123">
        <v>2</v>
      </c>
      <c r="AG123">
        <v>1</v>
      </c>
      <c r="AJ123">
        <v>2</v>
      </c>
      <c r="AM123" s="5"/>
      <c r="AO123" s="5"/>
    </row>
    <row r="124" spans="1:41" x14ac:dyDescent="0.35">
      <c r="A124" s="3" t="str">
        <f t="shared" si="1"/>
        <v>Mario Galiano Aguilar</v>
      </c>
      <c r="B124" s="4">
        <v>46082</v>
      </c>
      <c r="C124" t="s">
        <v>545</v>
      </c>
      <c r="D124" t="s">
        <v>546</v>
      </c>
      <c r="E124" t="s">
        <v>325</v>
      </c>
      <c r="F124" t="s">
        <v>326</v>
      </c>
      <c r="I124" t="s">
        <v>329</v>
      </c>
      <c r="J124" t="s">
        <v>330</v>
      </c>
      <c r="K124">
        <v>2</v>
      </c>
      <c r="L124">
        <v>68</v>
      </c>
      <c r="M124">
        <v>65</v>
      </c>
      <c r="N124">
        <v>67</v>
      </c>
      <c r="Q124">
        <v>200</v>
      </c>
      <c r="R124">
        <v>76.86</v>
      </c>
      <c r="S124">
        <v>76.34</v>
      </c>
      <c r="T124">
        <v>74.27</v>
      </c>
      <c r="U124">
        <v>71.010000000000005</v>
      </c>
      <c r="V124">
        <v>73.489999999999995</v>
      </c>
      <c r="Y124">
        <v>72.92</v>
      </c>
      <c r="Z124">
        <v>21</v>
      </c>
      <c r="AA124">
        <v>4</v>
      </c>
      <c r="AB124">
        <v>2</v>
      </c>
      <c r="AE124">
        <v>5</v>
      </c>
      <c r="AF124">
        <v>2</v>
      </c>
      <c r="AG124">
        <v>1</v>
      </c>
      <c r="AJ124">
        <v>2</v>
      </c>
      <c r="AM124" s="5"/>
      <c r="AO124" s="5"/>
    </row>
    <row r="125" spans="1:41" x14ac:dyDescent="0.35">
      <c r="A125" s="3" t="str">
        <f t="shared" si="1"/>
        <v>Alvaro Hernandez Cabezuela</v>
      </c>
      <c r="B125" s="4">
        <v>46082</v>
      </c>
      <c r="C125" t="s">
        <v>545</v>
      </c>
      <c r="D125" t="s">
        <v>546</v>
      </c>
      <c r="E125" t="s">
        <v>325</v>
      </c>
      <c r="F125" t="s">
        <v>326</v>
      </c>
      <c r="I125" t="s">
        <v>410</v>
      </c>
      <c r="J125" t="s">
        <v>348</v>
      </c>
      <c r="K125">
        <v>4</v>
      </c>
      <c r="L125">
        <v>68</v>
      </c>
      <c r="M125">
        <v>65</v>
      </c>
      <c r="N125">
        <v>68</v>
      </c>
      <c r="Q125">
        <v>201</v>
      </c>
      <c r="R125">
        <v>76.86</v>
      </c>
      <c r="S125">
        <v>76.34</v>
      </c>
      <c r="T125">
        <v>74.27</v>
      </c>
      <c r="U125">
        <v>71.010000000000005</v>
      </c>
      <c r="V125">
        <v>74.489999999999995</v>
      </c>
      <c r="Y125">
        <v>73.260000000000005</v>
      </c>
      <c r="Z125">
        <v>21</v>
      </c>
      <c r="AA125">
        <v>4</v>
      </c>
      <c r="AB125">
        <v>4</v>
      </c>
      <c r="AE125">
        <v>5</v>
      </c>
      <c r="AF125">
        <v>2</v>
      </c>
      <c r="AG125">
        <v>2</v>
      </c>
      <c r="AJ125">
        <v>4</v>
      </c>
      <c r="AM125" s="5"/>
      <c r="AO125" s="5"/>
    </row>
    <row r="126" spans="1:41" x14ac:dyDescent="0.35">
      <c r="A126" s="3" t="str">
        <f t="shared" si="1"/>
        <v>Benjamin Kedochim</v>
      </c>
      <c r="B126" s="4">
        <v>46082</v>
      </c>
      <c r="C126" t="s">
        <v>545</v>
      </c>
      <c r="D126" t="s">
        <v>546</v>
      </c>
      <c r="E126" t="s">
        <v>325</v>
      </c>
      <c r="F126" t="s">
        <v>326</v>
      </c>
      <c r="I126" t="s">
        <v>335</v>
      </c>
      <c r="J126" t="s">
        <v>336</v>
      </c>
      <c r="K126">
        <v>4</v>
      </c>
      <c r="L126">
        <v>71</v>
      </c>
      <c r="M126">
        <v>63</v>
      </c>
      <c r="N126">
        <v>67</v>
      </c>
      <c r="Q126">
        <v>201</v>
      </c>
      <c r="R126">
        <v>76.86</v>
      </c>
      <c r="S126">
        <v>76.34</v>
      </c>
      <c r="T126">
        <v>77.27</v>
      </c>
      <c r="U126">
        <v>69.010000000000005</v>
      </c>
      <c r="V126">
        <v>73.489999999999995</v>
      </c>
      <c r="Y126">
        <v>73.260000000000005</v>
      </c>
      <c r="Z126">
        <v>66</v>
      </c>
      <c r="AA126">
        <v>12</v>
      </c>
      <c r="AB126">
        <v>4</v>
      </c>
      <c r="AE126">
        <v>8</v>
      </c>
      <c r="AF126">
        <v>3</v>
      </c>
      <c r="AG126">
        <v>2</v>
      </c>
      <c r="AJ126">
        <v>4</v>
      </c>
      <c r="AM126" s="5"/>
      <c r="AO126" s="5"/>
    </row>
    <row r="127" spans="1:41" x14ac:dyDescent="0.35">
      <c r="A127" s="3" t="str">
        <f t="shared" si="1"/>
        <v>Christoph Bleier</v>
      </c>
      <c r="B127" s="4">
        <v>46082</v>
      </c>
      <c r="C127" t="s">
        <v>545</v>
      </c>
      <c r="D127" t="s">
        <v>546</v>
      </c>
      <c r="E127" t="s">
        <v>325</v>
      </c>
      <c r="F127" t="s">
        <v>326</v>
      </c>
      <c r="I127" t="s">
        <v>535</v>
      </c>
      <c r="J127" t="s">
        <v>536</v>
      </c>
      <c r="K127">
        <v>6</v>
      </c>
      <c r="L127">
        <v>67</v>
      </c>
      <c r="M127">
        <v>68</v>
      </c>
      <c r="N127">
        <v>67</v>
      </c>
      <c r="Q127">
        <v>202</v>
      </c>
      <c r="R127">
        <v>76.86</v>
      </c>
      <c r="S127">
        <v>76.34</v>
      </c>
      <c r="T127">
        <v>73.27</v>
      </c>
      <c r="U127">
        <v>74.010000000000005</v>
      </c>
      <c r="V127">
        <v>73.489999999999995</v>
      </c>
      <c r="Y127">
        <v>73.59</v>
      </c>
      <c r="Z127">
        <v>9</v>
      </c>
      <c r="AA127">
        <v>15</v>
      </c>
      <c r="AB127">
        <v>6</v>
      </c>
      <c r="AE127">
        <v>4</v>
      </c>
      <c r="AF127">
        <v>4</v>
      </c>
      <c r="AG127">
        <v>3</v>
      </c>
      <c r="AJ127">
        <v>6</v>
      </c>
      <c r="AM127" s="5"/>
      <c r="AO127" s="5"/>
    </row>
    <row r="128" spans="1:41" x14ac:dyDescent="0.35">
      <c r="A128" s="3" t="str">
        <f t="shared" si="1"/>
        <v>Hermes Ferchaud</v>
      </c>
      <c r="B128" s="4">
        <v>46082</v>
      </c>
      <c r="C128" t="s">
        <v>545</v>
      </c>
      <c r="D128" t="s">
        <v>546</v>
      </c>
      <c r="E128" t="s">
        <v>325</v>
      </c>
      <c r="F128" t="s">
        <v>326</v>
      </c>
      <c r="I128" t="s">
        <v>397</v>
      </c>
      <c r="J128" t="s">
        <v>398</v>
      </c>
      <c r="K128">
        <v>6</v>
      </c>
      <c r="L128">
        <v>68</v>
      </c>
      <c r="M128">
        <v>69</v>
      </c>
      <c r="N128">
        <v>65</v>
      </c>
      <c r="Q128">
        <v>202</v>
      </c>
      <c r="R128">
        <v>76.86</v>
      </c>
      <c r="S128">
        <v>76.34</v>
      </c>
      <c r="T128">
        <v>74.27</v>
      </c>
      <c r="U128">
        <v>75.010000000000005</v>
      </c>
      <c r="V128">
        <v>71.489999999999995</v>
      </c>
      <c r="Y128">
        <v>73.59</v>
      </c>
      <c r="Z128">
        <v>21</v>
      </c>
      <c r="AA128">
        <v>22</v>
      </c>
      <c r="AB128">
        <v>6</v>
      </c>
      <c r="AE128">
        <v>5</v>
      </c>
      <c r="AF128">
        <v>6</v>
      </c>
      <c r="AG128">
        <v>3</v>
      </c>
      <c r="AJ128">
        <v>6</v>
      </c>
      <c r="AM128" s="5"/>
      <c r="AO128" s="5"/>
    </row>
    <row r="129" spans="1:41" x14ac:dyDescent="0.35">
      <c r="A129" s="3" t="str">
        <f t="shared" si="1"/>
        <v>Filippo Grossi</v>
      </c>
      <c r="B129" s="4">
        <v>46082</v>
      </c>
      <c r="C129" t="s">
        <v>545</v>
      </c>
      <c r="D129" t="s">
        <v>546</v>
      </c>
      <c r="E129" t="s">
        <v>325</v>
      </c>
      <c r="F129" t="s">
        <v>326</v>
      </c>
      <c r="I129" t="s">
        <v>405</v>
      </c>
      <c r="J129" t="s">
        <v>387</v>
      </c>
      <c r="K129">
        <v>6</v>
      </c>
      <c r="L129">
        <v>64</v>
      </c>
      <c r="M129">
        <v>69</v>
      </c>
      <c r="N129">
        <v>69</v>
      </c>
      <c r="Q129">
        <v>202</v>
      </c>
      <c r="R129">
        <v>76.86</v>
      </c>
      <c r="S129">
        <v>76.34</v>
      </c>
      <c r="T129">
        <v>70.27</v>
      </c>
      <c r="U129">
        <v>75.010000000000005</v>
      </c>
      <c r="V129">
        <v>75.489999999999995</v>
      </c>
      <c r="Y129">
        <v>73.59</v>
      </c>
      <c r="Z129">
        <v>2</v>
      </c>
      <c r="AA129">
        <v>4</v>
      </c>
      <c r="AB129">
        <v>6</v>
      </c>
      <c r="AE129">
        <v>1</v>
      </c>
      <c r="AF129">
        <v>2</v>
      </c>
      <c r="AG129">
        <v>3</v>
      </c>
      <c r="AJ129">
        <v>6</v>
      </c>
      <c r="AM129" s="5"/>
      <c r="AO129" s="5"/>
    </row>
    <row r="130" spans="1:41" x14ac:dyDescent="0.35">
      <c r="A130" s="3" t="str">
        <f t="shared" ref="A130:A193" si="2">IF(J130="","",CONCATENATE(J130," ",I130))</f>
        <v>Nathan Legendre</v>
      </c>
      <c r="B130" s="4">
        <v>46082</v>
      </c>
      <c r="C130" t="s">
        <v>545</v>
      </c>
      <c r="D130" t="s">
        <v>546</v>
      </c>
      <c r="E130" t="s">
        <v>325</v>
      </c>
      <c r="F130" t="s">
        <v>326</v>
      </c>
      <c r="I130" t="s">
        <v>479</v>
      </c>
      <c r="J130" t="s">
        <v>480</v>
      </c>
      <c r="K130">
        <v>6</v>
      </c>
      <c r="L130">
        <v>69</v>
      </c>
      <c r="M130">
        <v>65</v>
      </c>
      <c r="N130">
        <v>68</v>
      </c>
      <c r="Q130">
        <v>202</v>
      </c>
      <c r="R130">
        <v>76.86</v>
      </c>
      <c r="S130">
        <v>76.34</v>
      </c>
      <c r="T130">
        <v>75.27</v>
      </c>
      <c r="U130">
        <v>71.010000000000005</v>
      </c>
      <c r="V130">
        <v>74.489999999999995</v>
      </c>
      <c r="Y130">
        <v>73.59</v>
      </c>
      <c r="Z130">
        <v>38</v>
      </c>
      <c r="AA130">
        <v>12</v>
      </c>
      <c r="AB130">
        <v>6</v>
      </c>
      <c r="AE130">
        <v>6</v>
      </c>
      <c r="AF130">
        <v>3</v>
      </c>
      <c r="AG130">
        <v>3</v>
      </c>
      <c r="AJ130">
        <v>6</v>
      </c>
      <c r="AM130" s="5"/>
      <c r="AO130" s="5"/>
    </row>
    <row r="131" spans="1:41" x14ac:dyDescent="0.35">
      <c r="A131" s="3" t="str">
        <f t="shared" si="2"/>
        <v>Maxime Legros</v>
      </c>
      <c r="B131" s="4">
        <v>46082</v>
      </c>
      <c r="C131" t="s">
        <v>545</v>
      </c>
      <c r="D131" t="s">
        <v>546</v>
      </c>
      <c r="E131" t="s">
        <v>325</v>
      </c>
      <c r="F131" t="s">
        <v>326</v>
      </c>
      <c r="I131" t="s">
        <v>353</v>
      </c>
      <c r="J131" t="s">
        <v>354</v>
      </c>
      <c r="K131">
        <v>6</v>
      </c>
      <c r="L131">
        <v>67</v>
      </c>
      <c r="M131">
        <v>70</v>
      </c>
      <c r="N131">
        <v>65</v>
      </c>
      <c r="Q131">
        <v>202</v>
      </c>
      <c r="R131">
        <v>76.86</v>
      </c>
      <c r="S131">
        <v>76.34</v>
      </c>
      <c r="T131">
        <v>73.27</v>
      </c>
      <c r="U131">
        <v>76.010000000000005</v>
      </c>
      <c r="V131">
        <v>71.489999999999995</v>
      </c>
      <c r="Y131">
        <v>73.59</v>
      </c>
      <c r="Z131">
        <v>9</v>
      </c>
      <c r="AA131">
        <v>22</v>
      </c>
      <c r="AB131">
        <v>6</v>
      </c>
      <c r="AE131">
        <v>4</v>
      </c>
      <c r="AF131">
        <v>6</v>
      </c>
      <c r="AG131">
        <v>3</v>
      </c>
      <c r="AJ131">
        <v>6</v>
      </c>
      <c r="AM131" s="5"/>
      <c r="AO131" s="5"/>
    </row>
    <row r="132" spans="1:41" x14ac:dyDescent="0.35">
      <c r="A132" s="3" t="str">
        <f t="shared" si="2"/>
        <v>Josep Maria Serra Busquet</v>
      </c>
      <c r="B132" s="4">
        <v>46082</v>
      </c>
      <c r="C132" t="s">
        <v>545</v>
      </c>
      <c r="D132" t="s">
        <v>546</v>
      </c>
      <c r="E132" t="s">
        <v>325</v>
      </c>
      <c r="F132" t="s">
        <v>326</v>
      </c>
      <c r="I132" t="s">
        <v>451</v>
      </c>
      <c r="J132" t="s">
        <v>452</v>
      </c>
      <c r="K132">
        <v>6</v>
      </c>
      <c r="L132">
        <v>63</v>
      </c>
      <c r="M132">
        <v>69</v>
      </c>
      <c r="N132">
        <v>70</v>
      </c>
      <c r="Q132">
        <v>202</v>
      </c>
      <c r="R132">
        <v>76.86</v>
      </c>
      <c r="S132">
        <v>76.34</v>
      </c>
      <c r="T132">
        <v>69.27</v>
      </c>
      <c r="U132">
        <v>75.010000000000005</v>
      </c>
      <c r="V132">
        <v>76.489999999999995</v>
      </c>
      <c r="Y132">
        <v>73.59</v>
      </c>
      <c r="Z132">
        <v>1</v>
      </c>
      <c r="AA132">
        <v>2</v>
      </c>
      <c r="AB132">
        <v>6</v>
      </c>
      <c r="AE132">
        <v>-1</v>
      </c>
      <c r="AF132">
        <v>1</v>
      </c>
      <c r="AG132">
        <v>3</v>
      </c>
      <c r="AJ132">
        <v>6</v>
      </c>
      <c r="AM132" s="5"/>
      <c r="AO132" s="5"/>
    </row>
    <row r="133" spans="1:41" x14ac:dyDescent="0.35">
      <c r="A133" s="3" t="str">
        <f t="shared" si="2"/>
        <v>Alexis Leray</v>
      </c>
      <c r="B133" s="4">
        <v>46082</v>
      </c>
      <c r="C133" t="s">
        <v>545</v>
      </c>
      <c r="D133" t="s">
        <v>546</v>
      </c>
      <c r="E133" t="s">
        <v>325</v>
      </c>
      <c r="F133" t="s">
        <v>326</v>
      </c>
      <c r="I133" t="s">
        <v>337</v>
      </c>
      <c r="J133" t="s">
        <v>338</v>
      </c>
      <c r="K133">
        <v>12</v>
      </c>
      <c r="L133">
        <v>68</v>
      </c>
      <c r="M133">
        <v>67</v>
      </c>
      <c r="N133">
        <v>68</v>
      </c>
      <c r="Q133">
        <v>203</v>
      </c>
      <c r="R133">
        <v>76.86</v>
      </c>
      <c r="S133">
        <v>76.34</v>
      </c>
      <c r="T133">
        <v>74.27</v>
      </c>
      <c r="U133">
        <v>73.010000000000005</v>
      </c>
      <c r="V133">
        <v>74.489999999999995</v>
      </c>
      <c r="Y133">
        <v>73.92</v>
      </c>
      <c r="Z133">
        <v>21</v>
      </c>
      <c r="AA133">
        <v>15</v>
      </c>
      <c r="AB133">
        <v>12</v>
      </c>
      <c r="AE133">
        <v>5</v>
      </c>
      <c r="AF133">
        <v>4</v>
      </c>
      <c r="AG133">
        <v>4</v>
      </c>
      <c r="AJ133">
        <v>12</v>
      </c>
      <c r="AM133" s="5"/>
      <c r="AO133" s="5"/>
    </row>
    <row r="134" spans="1:41" x14ac:dyDescent="0.35">
      <c r="A134" s="3" t="str">
        <f t="shared" si="2"/>
        <v>Agusti Quinquilla</v>
      </c>
      <c r="B134" s="4">
        <v>46082</v>
      </c>
      <c r="C134" t="s">
        <v>545</v>
      </c>
      <c r="D134" t="s">
        <v>546</v>
      </c>
      <c r="E134" t="s">
        <v>325</v>
      </c>
      <c r="F134" t="s">
        <v>326</v>
      </c>
      <c r="I134" t="s">
        <v>417</v>
      </c>
      <c r="J134" t="s">
        <v>418</v>
      </c>
      <c r="K134">
        <v>12</v>
      </c>
      <c r="L134">
        <v>66</v>
      </c>
      <c r="M134">
        <v>66</v>
      </c>
      <c r="N134">
        <v>71</v>
      </c>
      <c r="Q134">
        <v>203</v>
      </c>
      <c r="R134">
        <v>76.86</v>
      </c>
      <c r="S134">
        <v>76.34</v>
      </c>
      <c r="T134">
        <v>72.27</v>
      </c>
      <c r="U134">
        <v>72.010000000000005</v>
      </c>
      <c r="V134">
        <v>77.489999999999995</v>
      </c>
      <c r="Y134">
        <v>73.92</v>
      </c>
      <c r="Z134">
        <v>6</v>
      </c>
      <c r="AA134">
        <v>2</v>
      </c>
      <c r="AB134">
        <v>12</v>
      </c>
      <c r="AE134">
        <v>3</v>
      </c>
      <c r="AF134">
        <v>1</v>
      </c>
      <c r="AG134">
        <v>4</v>
      </c>
      <c r="AJ134">
        <v>12</v>
      </c>
      <c r="AM134" s="5"/>
      <c r="AO134" s="5"/>
    </row>
    <row r="135" spans="1:41" x14ac:dyDescent="0.35">
      <c r="A135" s="3" t="str">
        <f t="shared" si="2"/>
        <v>Eduard Rousaud</v>
      </c>
      <c r="B135" s="4">
        <v>46082</v>
      </c>
      <c r="C135" t="s">
        <v>545</v>
      </c>
      <c r="D135" t="s">
        <v>546</v>
      </c>
      <c r="E135" t="s">
        <v>325</v>
      </c>
      <c r="F135" t="s">
        <v>326</v>
      </c>
      <c r="I135" t="s">
        <v>339</v>
      </c>
      <c r="J135" t="s">
        <v>340</v>
      </c>
      <c r="K135">
        <v>12</v>
      </c>
      <c r="L135">
        <v>67</v>
      </c>
      <c r="M135">
        <v>67</v>
      </c>
      <c r="N135">
        <v>69</v>
      </c>
      <c r="Q135">
        <v>203</v>
      </c>
      <c r="R135">
        <v>76.86</v>
      </c>
      <c r="S135">
        <v>76.34</v>
      </c>
      <c r="T135">
        <v>73.27</v>
      </c>
      <c r="U135">
        <v>73.010000000000005</v>
      </c>
      <c r="V135">
        <v>75.489999999999995</v>
      </c>
      <c r="Y135">
        <v>73.92</v>
      </c>
      <c r="Z135">
        <v>9</v>
      </c>
      <c r="AA135">
        <v>12</v>
      </c>
      <c r="AB135">
        <v>12</v>
      </c>
      <c r="AE135">
        <v>4</v>
      </c>
      <c r="AF135">
        <v>3</v>
      </c>
      <c r="AG135">
        <v>4</v>
      </c>
      <c r="AJ135">
        <v>12</v>
      </c>
      <c r="AM135" s="5"/>
      <c r="AO135" s="5"/>
    </row>
    <row r="136" spans="1:41" x14ac:dyDescent="0.35">
      <c r="A136" s="3" t="str">
        <f t="shared" si="2"/>
        <v>Javier Calles Roman</v>
      </c>
      <c r="B136" s="4">
        <v>46082</v>
      </c>
      <c r="C136" t="s">
        <v>545</v>
      </c>
      <c r="D136" t="s">
        <v>546</v>
      </c>
      <c r="E136" t="s">
        <v>325</v>
      </c>
      <c r="F136" t="s">
        <v>326</v>
      </c>
      <c r="I136" t="s">
        <v>349</v>
      </c>
      <c r="J136" t="s">
        <v>350</v>
      </c>
      <c r="K136">
        <v>15</v>
      </c>
      <c r="L136">
        <v>69</v>
      </c>
      <c r="M136">
        <v>70</v>
      </c>
      <c r="N136">
        <v>66</v>
      </c>
      <c r="Q136">
        <v>205</v>
      </c>
      <c r="R136">
        <v>76.86</v>
      </c>
      <c r="S136">
        <v>76.34</v>
      </c>
      <c r="T136">
        <v>75.27</v>
      </c>
      <c r="U136">
        <v>76.010000000000005</v>
      </c>
      <c r="V136">
        <v>72.489999999999995</v>
      </c>
      <c r="Y136">
        <v>74.59</v>
      </c>
      <c r="Z136">
        <v>38</v>
      </c>
      <c r="AA136">
        <v>33</v>
      </c>
      <c r="AB136">
        <v>15</v>
      </c>
      <c r="AE136">
        <v>6</v>
      </c>
      <c r="AF136">
        <v>8</v>
      </c>
      <c r="AG136">
        <v>6</v>
      </c>
      <c r="AJ136">
        <v>15</v>
      </c>
      <c r="AM136" s="5"/>
      <c r="AO136" s="5"/>
    </row>
    <row r="137" spans="1:41" x14ac:dyDescent="0.35">
      <c r="A137" s="3" t="str">
        <f t="shared" si="2"/>
        <v>Victor Garcia Broto</v>
      </c>
      <c r="B137" s="4">
        <v>46082</v>
      </c>
      <c r="C137" t="s">
        <v>545</v>
      </c>
      <c r="D137" t="s">
        <v>546</v>
      </c>
      <c r="E137" t="s">
        <v>325</v>
      </c>
      <c r="F137" t="s">
        <v>326</v>
      </c>
      <c r="I137" t="s">
        <v>460</v>
      </c>
      <c r="J137" t="s">
        <v>374</v>
      </c>
      <c r="K137">
        <v>15</v>
      </c>
      <c r="L137">
        <v>68</v>
      </c>
      <c r="M137">
        <v>68</v>
      </c>
      <c r="N137">
        <v>69</v>
      </c>
      <c r="Q137">
        <v>205</v>
      </c>
      <c r="R137">
        <v>76.86</v>
      </c>
      <c r="S137">
        <v>76.34</v>
      </c>
      <c r="T137">
        <v>74.27</v>
      </c>
      <c r="U137">
        <v>74.010000000000005</v>
      </c>
      <c r="V137">
        <v>75.489999999999995</v>
      </c>
      <c r="Y137">
        <v>74.59</v>
      </c>
      <c r="Z137">
        <v>21</v>
      </c>
      <c r="AA137">
        <v>17</v>
      </c>
      <c r="AB137">
        <v>15</v>
      </c>
      <c r="AE137">
        <v>5</v>
      </c>
      <c r="AF137">
        <v>5</v>
      </c>
      <c r="AG137">
        <v>6</v>
      </c>
      <c r="AJ137">
        <v>15</v>
      </c>
      <c r="AM137" s="5"/>
      <c r="AO137" s="5"/>
    </row>
    <row r="138" spans="1:41" x14ac:dyDescent="0.35">
      <c r="A138" s="3" t="str">
        <f t="shared" si="2"/>
        <v>Josef Hacker</v>
      </c>
      <c r="B138" s="4">
        <v>46082</v>
      </c>
      <c r="C138" t="s">
        <v>545</v>
      </c>
      <c r="D138" t="s">
        <v>546</v>
      </c>
      <c r="E138" t="s">
        <v>325</v>
      </c>
      <c r="F138" t="s">
        <v>326</v>
      </c>
      <c r="I138" t="s">
        <v>343</v>
      </c>
      <c r="J138" t="s">
        <v>344</v>
      </c>
      <c r="K138">
        <v>15</v>
      </c>
      <c r="L138">
        <v>68</v>
      </c>
      <c r="M138">
        <v>68</v>
      </c>
      <c r="N138">
        <v>69</v>
      </c>
      <c r="Q138">
        <v>205</v>
      </c>
      <c r="R138">
        <v>76.86</v>
      </c>
      <c r="S138">
        <v>76.34</v>
      </c>
      <c r="T138">
        <v>74.27</v>
      </c>
      <c r="U138">
        <v>74.010000000000005</v>
      </c>
      <c r="V138">
        <v>75.489999999999995</v>
      </c>
      <c r="Y138">
        <v>74.59</v>
      </c>
      <c r="Z138">
        <v>21</v>
      </c>
      <c r="AA138">
        <v>17</v>
      </c>
      <c r="AB138">
        <v>15</v>
      </c>
      <c r="AE138">
        <v>5</v>
      </c>
      <c r="AF138">
        <v>5</v>
      </c>
      <c r="AG138">
        <v>6</v>
      </c>
      <c r="AJ138">
        <v>15</v>
      </c>
      <c r="AM138" s="5"/>
      <c r="AO138" s="5"/>
    </row>
    <row r="139" spans="1:41" x14ac:dyDescent="0.35">
      <c r="A139" s="3" t="str">
        <f t="shared" si="2"/>
        <v>Lars Keunen</v>
      </c>
      <c r="B139" s="4">
        <v>46082</v>
      </c>
      <c r="C139" t="s">
        <v>545</v>
      </c>
      <c r="D139" t="s">
        <v>546</v>
      </c>
      <c r="E139" t="s">
        <v>325</v>
      </c>
      <c r="F139" t="s">
        <v>326</v>
      </c>
      <c r="I139" t="s">
        <v>399</v>
      </c>
      <c r="J139" t="s">
        <v>400</v>
      </c>
      <c r="K139">
        <v>15</v>
      </c>
      <c r="L139">
        <v>65</v>
      </c>
      <c r="M139">
        <v>66</v>
      </c>
      <c r="N139">
        <v>74</v>
      </c>
      <c r="Q139">
        <v>205</v>
      </c>
      <c r="R139">
        <v>76.86</v>
      </c>
      <c r="S139">
        <v>76.34</v>
      </c>
      <c r="T139">
        <v>71.27</v>
      </c>
      <c r="U139">
        <v>72.010000000000005</v>
      </c>
      <c r="V139">
        <v>80.489999999999995</v>
      </c>
      <c r="Y139">
        <v>74.59</v>
      </c>
      <c r="Z139">
        <v>3</v>
      </c>
      <c r="AA139">
        <v>1</v>
      </c>
      <c r="AB139">
        <v>15</v>
      </c>
      <c r="AE139">
        <v>2</v>
      </c>
      <c r="AF139">
        <v>-1</v>
      </c>
      <c r="AG139">
        <v>6</v>
      </c>
      <c r="AJ139">
        <v>15</v>
      </c>
      <c r="AM139" s="5"/>
      <c r="AO139" s="5"/>
    </row>
    <row r="140" spans="1:41" x14ac:dyDescent="0.35">
      <c r="A140" s="3" t="str">
        <f t="shared" si="2"/>
        <v>Mathieu Prost</v>
      </c>
      <c r="B140" s="4">
        <v>46082</v>
      </c>
      <c r="C140" t="s">
        <v>545</v>
      </c>
      <c r="D140" t="s">
        <v>546</v>
      </c>
      <c r="E140" t="s">
        <v>325</v>
      </c>
      <c r="F140" t="s">
        <v>326</v>
      </c>
      <c r="I140" t="s">
        <v>547</v>
      </c>
      <c r="J140" t="s">
        <v>548</v>
      </c>
      <c r="K140">
        <v>15</v>
      </c>
      <c r="L140">
        <v>65</v>
      </c>
      <c r="M140">
        <v>68</v>
      </c>
      <c r="N140">
        <v>72</v>
      </c>
      <c r="Q140">
        <v>205</v>
      </c>
      <c r="R140">
        <v>76.86</v>
      </c>
      <c r="S140">
        <v>76.34</v>
      </c>
      <c r="T140">
        <v>71.27</v>
      </c>
      <c r="U140">
        <v>74.010000000000005</v>
      </c>
      <c r="V140">
        <v>78.489999999999995</v>
      </c>
      <c r="Y140">
        <v>74.59</v>
      </c>
      <c r="Z140">
        <v>3</v>
      </c>
      <c r="AA140">
        <v>4</v>
      </c>
      <c r="AB140">
        <v>15</v>
      </c>
      <c r="AE140">
        <v>2</v>
      </c>
      <c r="AF140">
        <v>2</v>
      </c>
      <c r="AG140">
        <v>6</v>
      </c>
      <c r="AJ140">
        <v>15</v>
      </c>
      <c r="AM140" s="5"/>
      <c r="AO140" s="5"/>
    </row>
    <row r="141" spans="1:41" x14ac:dyDescent="0.35">
      <c r="A141" s="3" t="str">
        <f t="shared" si="2"/>
        <v>Tom Gueant</v>
      </c>
      <c r="B141" s="4">
        <v>46082</v>
      </c>
      <c r="C141" t="s">
        <v>545</v>
      </c>
      <c r="D141" t="s">
        <v>546</v>
      </c>
      <c r="E141" t="s">
        <v>325</v>
      </c>
      <c r="F141" t="s">
        <v>326</v>
      </c>
      <c r="I141" t="s">
        <v>351</v>
      </c>
      <c r="J141" t="s">
        <v>352</v>
      </c>
      <c r="K141">
        <v>20</v>
      </c>
      <c r="L141">
        <v>68</v>
      </c>
      <c r="M141">
        <v>65</v>
      </c>
      <c r="N141">
        <v>73</v>
      </c>
      <c r="Q141">
        <v>206</v>
      </c>
      <c r="R141">
        <v>76.86</v>
      </c>
      <c r="S141">
        <v>76.34</v>
      </c>
      <c r="T141">
        <v>74.27</v>
      </c>
      <c r="U141">
        <v>71.010000000000005</v>
      </c>
      <c r="V141">
        <v>79.489999999999995</v>
      </c>
      <c r="Y141">
        <v>74.92</v>
      </c>
      <c r="Z141">
        <v>21</v>
      </c>
      <c r="AA141">
        <v>4</v>
      </c>
      <c r="AB141">
        <v>20</v>
      </c>
      <c r="AE141">
        <v>5</v>
      </c>
      <c r="AF141">
        <v>2</v>
      </c>
      <c r="AG141">
        <v>7</v>
      </c>
      <c r="AJ141">
        <v>20</v>
      </c>
      <c r="AM141" s="5"/>
      <c r="AO141" s="5"/>
    </row>
    <row r="142" spans="1:41" x14ac:dyDescent="0.35">
      <c r="A142" s="3" t="str">
        <f t="shared" si="2"/>
        <v>Fabian Lang</v>
      </c>
      <c r="B142" s="4">
        <v>46082</v>
      </c>
      <c r="C142" t="s">
        <v>545</v>
      </c>
      <c r="D142" t="s">
        <v>546</v>
      </c>
      <c r="E142" t="s">
        <v>325</v>
      </c>
      <c r="F142" t="s">
        <v>326</v>
      </c>
      <c r="I142" t="s">
        <v>463</v>
      </c>
      <c r="J142" t="s">
        <v>464</v>
      </c>
      <c r="K142">
        <v>20</v>
      </c>
      <c r="L142">
        <v>69</v>
      </c>
      <c r="M142">
        <v>67</v>
      </c>
      <c r="N142">
        <v>70</v>
      </c>
      <c r="Q142">
        <v>206</v>
      </c>
      <c r="R142">
        <v>76.86</v>
      </c>
      <c r="S142">
        <v>76.34</v>
      </c>
      <c r="T142">
        <v>75.27</v>
      </c>
      <c r="U142">
        <v>73.010000000000005</v>
      </c>
      <c r="V142">
        <v>76.489999999999995</v>
      </c>
      <c r="Y142">
        <v>74.92</v>
      </c>
      <c r="Z142">
        <v>38</v>
      </c>
      <c r="AA142">
        <v>17</v>
      </c>
      <c r="AB142">
        <v>20</v>
      </c>
      <c r="AE142">
        <v>6</v>
      </c>
      <c r="AF142">
        <v>5</v>
      </c>
      <c r="AG142">
        <v>7</v>
      </c>
      <c r="AJ142">
        <v>20</v>
      </c>
      <c r="AM142" s="5"/>
      <c r="AO142" s="5"/>
    </row>
    <row r="143" spans="1:41" x14ac:dyDescent="0.35">
      <c r="A143" s="3" t="str">
        <f t="shared" si="2"/>
        <v>Ewan Le Tennier</v>
      </c>
      <c r="B143" s="4">
        <v>46082</v>
      </c>
      <c r="C143" t="s">
        <v>545</v>
      </c>
      <c r="D143" t="s">
        <v>546</v>
      </c>
      <c r="E143" t="s">
        <v>325</v>
      </c>
      <c r="F143" t="s">
        <v>326</v>
      </c>
      <c r="I143" t="s">
        <v>382</v>
      </c>
      <c r="J143" t="s">
        <v>383</v>
      </c>
      <c r="K143">
        <v>20</v>
      </c>
      <c r="L143">
        <v>68</v>
      </c>
      <c r="M143">
        <v>70</v>
      </c>
      <c r="N143">
        <v>68</v>
      </c>
      <c r="Q143">
        <v>206</v>
      </c>
      <c r="R143">
        <v>76.86</v>
      </c>
      <c r="S143">
        <v>76.34</v>
      </c>
      <c r="T143">
        <v>74.27</v>
      </c>
      <c r="U143">
        <v>76.010000000000005</v>
      </c>
      <c r="V143">
        <v>74.489999999999995</v>
      </c>
      <c r="Y143">
        <v>74.92</v>
      </c>
      <c r="Z143">
        <v>21</v>
      </c>
      <c r="AA143">
        <v>27</v>
      </c>
      <c r="AB143">
        <v>20</v>
      </c>
      <c r="AE143">
        <v>5</v>
      </c>
      <c r="AF143">
        <v>7</v>
      </c>
      <c r="AG143">
        <v>7</v>
      </c>
      <c r="AJ143">
        <v>20</v>
      </c>
      <c r="AM143" s="5"/>
      <c r="AO143" s="5"/>
    </row>
    <row r="144" spans="1:41" x14ac:dyDescent="0.35">
      <c r="A144" s="3" t="str">
        <f t="shared" si="2"/>
        <v>Ignacio Arcaya</v>
      </c>
      <c r="B144" s="4">
        <v>46082</v>
      </c>
      <c r="C144" t="s">
        <v>545</v>
      </c>
      <c r="D144" t="s">
        <v>546</v>
      </c>
      <c r="E144" t="s">
        <v>325</v>
      </c>
      <c r="F144" t="s">
        <v>326</v>
      </c>
      <c r="I144" t="s">
        <v>377</v>
      </c>
      <c r="J144" t="s">
        <v>378</v>
      </c>
      <c r="K144">
        <v>23</v>
      </c>
      <c r="L144">
        <v>72</v>
      </c>
      <c r="M144">
        <v>67</v>
      </c>
      <c r="N144">
        <v>68</v>
      </c>
      <c r="Q144">
        <v>207</v>
      </c>
      <c r="R144">
        <v>76.86</v>
      </c>
      <c r="S144">
        <v>76.34</v>
      </c>
      <c r="T144">
        <v>78.27</v>
      </c>
      <c r="U144">
        <v>73.010000000000005</v>
      </c>
      <c r="V144">
        <v>74.489999999999995</v>
      </c>
      <c r="Y144">
        <v>75.260000000000005</v>
      </c>
      <c r="Z144">
        <v>84</v>
      </c>
      <c r="AA144">
        <v>33</v>
      </c>
      <c r="AB144">
        <v>23</v>
      </c>
      <c r="AE144">
        <v>9</v>
      </c>
      <c r="AF144">
        <v>8</v>
      </c>
      <c r="AG144">
        <v>8</v>
      </c>
      <c r="AJ144">
        <v>23</v>
      </c>
      <c r="AM144" s="5"/>
      <c r="AO144" s="5"/>
    </row>
    <row r="145" spans="1:45" x14ac:dyDescent="0.35">
      <c r="A145" s="3" t="str">
        <f t="shared" si="2"/>
        <v>Barclay Brown</v>
      </c>
      <c r="B145" s="4">
        <v>46082</v>
      </c>
      <c r="C145" t="s">
        <v>545</v>
      </c>
      <c r="D145" t="s">
        <v>546</v>
      </c>
      <c r="E145" t="s">
        <v>325</v>
      </c>
      <c r="F145" t="s">
        <v>326</v>
      </c>
      <c r="I145" t="s">
        <v>341</v>
      </c>
      <c r="J145" t="s">
        <v>342</v>
      </c>
      <c r="K145">
        <v>23</v>
      </c>
      <c r="L145">
        <v>68</v>
      </c>
      <c r="M145">
        <v>65</v>
      </c>
      <c r="N145">
        <v>74</v>
      </c>
      <c r="Q145">
        <v>207</v>
      </c>
      <c r="R145">
        <v>76.86</v>
      </c>
      <c r="S145">
        <v>76.34</v>
      </c>
      <c r="T145">
        <v>74.27</v>
      </c>
      <c r="U145">
        <v>71.010000000000005</v>
      </c>
      <c r="V145">
        <v>80.489999999999995</v>
      </c>
      <c r="Y145">
        <v>75.260000000000005</v>
      </c>
      <c r="Z145">
        <v>21</v>
      </c>
      <c r="AA145">
        <v>4</v>
      </c>
      <c r="AB145">
        <v>23</v>
      </c>
      <c r="AE145">
        <v>5</v>
      </c>
      <c r="AF145">
        <v>2</v>
      </c>
      <c r="AG145">
        <v>8</v>
      </c>
      <c r="AJ145">
        <v>23</v>
      </c>
      <c r="AM145" s="5"/>
      <c r="AO145" s="5"/>
    </row>
    <row r="146" spans="1:45" x14ac:dyDescent="0.35">
      <c r="A146" s="3" t="str">
        <f t="shared" si="2"/>
        <v>Gonzalo Leal</v>
      </c>
      <c r="B146" s="4">
        <v>46082</v>
      </c>
      <c r="C146" t="s">
        <v>545</v>
      </c>
      <c r="D146" t="s">
        <v>546</v>
      </c>
      <c r="E146" t="s">
        <v>325</v>
      </c>
      <c r="F146" t="s">
        <v>326</v>
      </c>
      <c r="I146" t="s">
        <v>465</v>
      </c>
      <c r="J146" t="s">
        <v>466</v>
      </c>
      <c r="K146">
        <v>23</v>
      </c>
      <c r="L146">
        <v>66</v>
      </c>
      <c r="M146">
        <v>72</v>
      </c>
      <c r="N146">
        <v>69</v>
      </c>
      <c r="Q146">
        <v>207</v>
      </c>
      <c r="R146">
        <v>76.86</v>
      </c>
      <c r="S146">
        <v>76.34</v>
      </c>
      <c r="T146">
        <v>72.27</v>
      </c>
      <c r="U146">
        <v>78.010000000000005</v>
      </c>
      <c r="V146">
        <v>75.489999999999995</v>
      </c>
      <c r="Y146">
        <v>75.260000000000005</v>
      </c>
      <c r="Z146">
        <v>6</v>
      </c>
      <c r="AA146">
        <v>27</v>
      </c>
      <c r="AB146">
        <v>23</v>
      </c>
      <c r="AE146">
        <v>3</v>
      </c>
      <c r="AF146">
        <v>7</v>
      </c>
      <c r="AG146">
        <v>8</v>
      </c>
      <c r="AJ146">
        <v>23</v>
      </c>
      <c r="AM146" s="5"/>
      <c r="AO146" s="5"/>
    </row>
    <row r="147" spans="1:45" x14ac:dyDescent="0.35">
      <c r="A147" s="3" t="str">
        <f t="shared" si="2"/>
        <v>Manuel Morugan</v>
      </c>
      <c r="B147" s="4">
        <v>46082</v>
      </c>
      <c r="C147" t="s">
        <v>545</v>
      </c>
      <c r="D147" t="s">
        <v>546</v>
      </c>
      <c r="E147" t="s">
        <v>325</v>
      </c>
      <c r="F147" t="s">
        <v>326</v>
      </c>
      <c r="I147" t="s">
        <v>429</v>
      </c>
      <c r="J147" t="s">
        <v>430</v>
      </c>
      <c r="K147">
        <v>23</v>
      </c>
      <c r="L147">
        <v>70</v>
      </c>
      <c r="M147">
        <v>67</v>
      </c>
      <c r="N147">
        <v>70</v>
      </c>
      <c r="Q147">
        <v>207</v>
      </c>
      <c r="R147">
        <v>76.86</v>
      </c>
      <c r="S147">
        <v>76.34</v>
      </c>
      <c r="T147">
        <v>76.27</v>
      </c>
      <c r="U147">
        <v>73.010000000000005</v>
      </c>
      <c r="V147">
        <v>76.489999999999995</v>
      </c>
      <c r="Y147">
        <v>75.260000000000005</v>
      </c>
      <c r="Z147">
        <v>52</v>
      </c>
      <c r="AA147">
        <v>22</v>
      </c>
      <c r="AB147">
        <v>23</v>
      </c>
      <c r="AE147">
        <v>7</v>
      </c>
      <c r="AF147">
        <v>6</v>
      </c>
      <c r="AG147">
        <v>8</v>
      </c>
      <c r="AJ147">
        <v>23</v>
      </c>
      <c r="AM147" s="5"/>
      <c r="AO147" s="5"/>
    </row>
    <row r="148" spans="1:45" x14ac:dyDescent="0.35">
      <c r="A148" s="3" t="str">
        <f t="shared" si="2"/>
        <v>Pablo Alperi Lopez</v>
      </c>
      <c r="B148" s="4">
        <v>46082</v>
      </c>
      <c r="C148" t="s">
        <v>545</v>
      </c>
      <c r="D148" t="s">
        <v>546</v>
      </c>
      <c r="E148" t="s">
        <v>325</v>
      </c>
      <c r="F148" t="s">
        <v>326</v>
      </c>
      <c r="I148" t="s">
        <v>333</v>
      </c>
      <c r="J148" t="s">
        <v>334</v>
      </c>
      <c r="K148">
        <v>27</v>
      </c>
      <c r="L148">
        <v>69</v>
      </c>
      <c r="M148">
        <v>69</v>
      </c>
      <c r="N148">
        <v>70</v>
      </c>
      <c r="Q148">
        <v>208</v>
      </c>
      <c r="R148">
        <v>76.86</v>
      </c>
      <c r="S148">
        <v>76.34</v>
      </c>
      <c r="T148">
        <v>75.27</v>
      </c>
      <c r="U148">
        <v>75.010000000000005</v>
      </c>
      <c r="V148">
        <v>76.489999999999995</v>
      </c>
      <c r="Y148">
        <v>75.59</v>
      </c>
      <c r="Z148">
        <v>38</v>
      </c>
      <c r="AA148">
        <v>27</v>
      </c>
      <c r="AB148">
        <v>27</v>
      </c>
      <c r="AE148">
        <v>6</v>
      </c>
      <c r="AF148">
        <v>7</v>
      </c>
      <c r="AG148">
        <v>9</v>
      </c>
      <c r="AJ148">
        <v>27</v>
      </c>
      <c r="AM148" s="5"/>
      <c r="AO148" s="5"/>
    </row>
    <row r="149" spans="1:45" x14ac:dyDescent="0.35">
      <c r="A149" s="3" t="str">
        <f t="shared" si="2"/>
        <v>Arthur Ameil-Planchin</v>
      </c>
      <c r="B149" s="4">
        <v>46082</v>
      </c>
      <c r="C149" t="s">
        <v>545</v>
      </c>
      <c r="D149" t="s">
        <v>546</v>
      </c>
      <c r="E149" t="s">
        <v>325</v>
      </c>
      <c r="F149" t="s">
        <v>326</v>
      </c>
      <c r="I149" t="s">
        <v>456</v>
      </c>
      <c r="J149" t="s">
        <v>457</v>
      </c>
      <c r="K149">
        <v>27</v>
      </c>
      <c r="L149">
        <v>67</v>
      </c>
      <c r="M149">
        <v>69</v>
      </c>
      <c r="N149">
        <v>72</v>
      </c>
      <c r="Q149">
        <v>208</v>
      </c>
      <c r="R149">
        <v>76.86</v>
      </c>
      <c r="S149">
        <v>76.34</v>
      </c>
      <c r="T149">
        <v>73.27</v>
      </c>
      <c r="U149">
        <v>75.010000000000005</v>
      </c>
      <c r="V149">
        <v>78.489999999999995</v>
      </c>
      <c r="Y149">
        <v>75.59</v>
      </c>
      <c r="Z149">
        <v>9</v>
      </c>
      <c r="AA149">
        <v>17</v>
      </c>
      <c r="AB149">
        <v>27</v>
      </c>
      <c r="AE149">
        <v>4</v>
      </c>
      <c r="AF149">
        <v>5</v>
      </c>
      <c r="AG149">
        <v>9</v>
      </c>
      <c r="AJ149">
        <v>27</v>
      </c>
      <c r="AM149" s="5"/>
      <c r="AO149" s="5"/>
    </row>
    <row r="150" spans="1:45" x14ac:dyDescent="0.35">
      <c r="A150" s="3" t="str">
        <f t="shared" si="2"/>
        <v>Carlo Maria Asti</v>
      </c>
      <c r="B150" s="4">
        <v>46082</v>
      </c>
      <c r="C150" t="s">
        <v>545</v>
      </c>
      <c r="D150" t="s">
        <v>546</v>
      </c>
      <c r="E150" t="s">
        <v>325</v>
      </c>
      <c r="F150" t="s">
        <v>326</v>
      </c>
      <c r="I150" t="s">
        <v>433</v>
      </c>
      <c r="J150" t="s">
        <v>434</v>
      </c>
      <c r="K150">
        <v>29</v>
      </c>
      <c r="L150">
        <v>68</v>
      </c>
      <c r="M150">
        <v>70</v>
      </c>
      <c r="N150">
        <v>71</v>
      </c>
      <c r="Q150">
        <v>209</v>
      </c>
      <c r="R150">
        <v>76.86</v>
      </c>
      <c r="S150">
        <v>76.34</v>
      </c>
      <c r="T150">
        <v>74.27</v>
      </c>
      <c r="U150">
        <v>76.010000000000005</v>
      </c>
      <c r="V150">
        <v>77.489999999999995</v>
      </c>
      <c r="Y150">
        <v>75.92</v>
      </c>
      <c r="Z150">
        <v>21</v>
      </c>
      <c r="AA150">
        <v>27</v>
      </c>
      <c r="AB150">
        <v>29</v>
      </c>
      <c r="AE150">
        <v>5</v>
      </c>
      <c r="AF150">
        <v>7</v>
      </c>
      <c r="AG150">
        <v>10</v>
      </c>
      <c r="AJ150">
        <v>29</v>
      </c>
      <c r="AM150" s="5"/>
      <c r="AO150" s="5"/>
    </row>
    <row r="151" spans="1:45" x14ac:dyDescent="0.35">
      <c r="A151" s="3" t="str">
        <f t="shared" si="2"/>
        <v>Elia Dallanegra</v>
      </c>
      <c r="B151" s="4">
        <v>46082</v>
      </c>
      <c r="C151" t="s">
        <v>545</v>
      </c>
      <c r="D151" t="s">
        <v>546</v>
      </c>
      <c r="E151" t="s">
        <v>325</v>
      </c>
      <c r="F151" t="s">
        <v>326</v>
      </c>
      <c r="I151" t="s">
        <v>393</v>
      </c>
      <c r="J151" t="s">
        <v>394</v>
      </c>
      <c r="K151">
        <v>29</v>
      </c>
      <c r="L151">
        <v>69</v>
      </c>
      <c r="M151">
        <v>68</v>
      </c>
      <c r="N151">
        <v>72</v>
      </c>
      <c r="Q151">
        <v>209</v>
      </c>
      <c r="R151">
        <v>76.86</v>
      </c>
      <c r="S151">
        <v>76.34</v>
      </c>
      <c r="T151">
        <v>75.27</v>
      </c>
      <c r="U151">
        <v>74.010000000000005</v>
      </c>
      <c r="V151">
        <v>78.489999999999995</v>
      </c>
      <c r="Y151">
        <v>75.92</v>
      </c>
      <c r="Z151">
        <v>38</v>
      </c>
      <c r="AA151">
        <v>22</v>
      </c>
      <c r="AB151">
        <v>29</v>
      </c>
      <c r="AE151">
        <v>6</v>
      </c>
      <c r="AF151">
        <v>6</v>
      </c>
      <c r="AG151">
        <v>10</v>
      </c>
      <c r="AJ151">
        <v>29</v>
      </c>
      <c r="AM151" s="5"/>
      <c r="AO151" s="5"/>
    </row>
    <row r="152" spans="1:45" x14ac:dyDescent="0.35">
      <c r="A152" s="3" t="str">
        <f t="shared" si="2"/>
        <v>Jorge Maicas</v>
      </c>
      <c r="B152" s="4">
        <v>46082</v>
      </c>
      <c r="C152" t="s">
        <v>545</v>
      </c>
      <c r="D152" t="s">
        <v>546</v>
      </c>
      <c r="E152" t="s">
        <v>325</v>
      </c>
      <c r="F152" t="s">
        <v>326</v>
      </c>
      <c r="I152" t="s">
        <v>507</v>
      </c>
      <c r="J152" t="s">
        <v>508</v>
      </c>
      <c r="K152">
        <v>29</v>
      </c>
      <c r="L152">
        <v>68</v>
      </c>
      <c r="M152">
        <v>71</v>
      </c>
      <c r="N152">
        <v>70</v>
      </c>
      <c r="Q152">
        <v>209</v>
      </c>
      <c r="R152">
        <v>76.86</v>
      </c>
      <c r="S152">
        <v>76.34</v>
      </c>
      <c r="T152">
        <v>74.27</v>
      </c>
      <c r="U152">
        <v>77.010000000000005</v>
      </c>
      <c r="V152">
        <v>76.489999999999995</v>
      </c>
      <c r="Y152">
        <v>75.92</v>
      </c>
      <c r="Z152">
        <v>21</v>
      </c>
      <c r="AA152">
        <v>33</v>
      </c>
      <c r="AB152">
        <v>29</v>
      </c>
      <c r="AE152">
        <v>5</v>
      </c>
      <c r="AF152">
        <v>8</v>
      </c>
      <c r="AG152">
        <v>10</v>
      </c>
      <c r="AJ152">
        <v>29</v>
      </c>
      <c r="AM152" s="5"/>
      <c r="AO152" s="5"/>
    </row>
    <row r="153" spans="1:45" x14ac:dyDescent="0.35">
      <c r="A153" s="3" t="str">
        <f t="shared" si="2"/>
        <v>Alessandro Radig</v>
      </c>
      <c r="B153" s="4">
        <v>46082</v>
      </c>
      <c r="C153" t="s">
        <v>545</v>
      </c>
      <c r="D153" t="s">
        <v>546</v>
      </c>
      <c r="E153" t="s">
        <v>325</v>
      </c>
      <c r="F153" t="s">
        <v>326</v>
      </c>
      <c r="I153" t="s">
        <v>485</v>
      </c>
      <c r="J153" t="s">
        <v>356</v>
      </c>
      <c r="K153">
        <v>29</v>
      </c>
      <c r="L153">
        <v>69</v>
      </c>
      <c r="M153">
        <v>70</v>
      </c>
      <c r="N153">
        <v>70</v>
      </c>
      <c r="Q153">
        <v>209</v>
      </c>
      <c r="R153">
        <v>76.86</v>
      </c>
      <c r="S153">
        <v>76.34</v>
      </c>
      <c r="T153">
        <v>75.27</v>
      </c>
      <c r="U153">
        <v>76.010000000000005</v>
      </c>
      <c r="V153">
        <v>76.489999999999995</v>
      </c>
      <c r="Y153">
        <v>75.92</v>
      </c>
      <c r="Z153">
        <v>38</v>
      </c>
      <c r="AA153">
        <v>33</v>
      </c>
      <c r="AB153">
        <v>29</v>
      </c>
      <c r="AE153">
        <v>6</v>
      </c>
      <c r="AF153">
        <v>8</v>
      </c>
      <c r="AG153">
        <v>10</v>
      </c>
      <c r="AJ153">
        <v>29</v>
      </c>
      <c r="AM153" s="5"/>
      <c r="AO153" s="5"/>
    </row>
    <row r="154" spans="1:45" x14ac:dyDescent="0.35">
      <c r="A154" s="3" t="str">
        <f t="shared" si="2"/>
        <v>Maximilien Sturdza</v>
      </c>
      <c r="B154" s="4">
        <v>46082</v>
      </c>
      <c r="C154" t="s">
        <v>545</v>
      </c>
      <c r="D154" t="s">
        <v>546</v>
      </c>
      <c r="E154" t="s">
        <v>325</v>
      </c>
      <c r="F154" t="s">
        <v>326</v>
      </c>
      <c r="I154" t="s">
        <v>403</v>
      </c>
      <c r="J154" t="s">
        <v>404</v>
      </c>
      <c r="K154">
        <v>29</v>
      </c>
      <c r="L154">
        <v>67</v>
      </c>
      <c r="M154">
        <v>69</v>
      </c>
      <c r="N154">
        <v>73</v>
      </c>
      <c r="Q154">
        <v>209</v>
      </c>
      <c r="R154">
        <v>76.86</v>
      </c>
      <c r="S154">
        <v>76.34</v>
      </c>
      <c r="T154">
        <v>73.27</v>
      </c>
      <c r="U154">
        <v>75.010000000000005</v>
      </c>
      <c r="V154">
        <v>79.489999999999995</v>
      </c>
      <c r="Y154">
        <v>75.92</v>
      </c>
      <c r="Z154">
        <v>9</v>
      </c>
      <c r="AA154">
        <v>17</v>
      </c>
      <c r="AB154">
        <v>29</v>
      </c>
      <c r="AE154">
        <v>4</v>
      </c>
      <c r="AF154">
        <v>5</v>
      </c>
      <c r="AG154">
        <v>10</v>
      </c>
      <c r="AJ154">
        <v>29</v>
      </c>
      <c r="AM154" s="5"/>
      <c r="AO154" s="5"/>
    </row>
    <row r="155" spans="1:45" x14ac:dyDescent="0.35">
      <c r="A155" s="3" t="str">
        <f t="shared" si="2"/>
        <v>Esteban Vazquez Martin</v>
      </c>
      <c r="B155" s="4">
        <v>46082</v>
      </c>
      <c r="C155" t="s">
        <v>545</v>
      </c>
      <c r="D155" t="s">
        <v>546</v>
      </c>
      <c r="E155" t="s">
        <v>325</v>
      </c>
      <c r="F155" t="s">
        <v>326</v>
      </c>
      <c r="I155" t="s">
        <v>470</v>
      </c>
      <c r="J155" t="s">
        <v>471</v>
      </c>
      <c r="K155">
        <v>29</v>
      </c>
      <c r="L155">
        <v>68</v>
      </c>
      <c r="M155">
        <v>70</v>
      </c>
      <c r="N155">
        <v>71</v>
      </c>
      <c r="Q155">
        <v>209</v>
      </c>
      <c r="R155">
        <v>76.86</v>
      </c>
      <c r="S155">
        <v>76.34</v>
      </c>
      <c r="T155">
        <v>74.27</v>
      </c>
      <c r="U155">
        <v>76.010000000000005</v>
      </c>
      <c r="V155">
        <v>77.489999999999995</v>
      </c>
      <c r="Y155">
        <v>75.92</v>
      </c>
      <c r="Z155">
        <v>21</v>
      </c>
      <c r="AA155">
        <v>27</v>
      </c>
      <c r="AB155">
        <v>29</v>
      </c>
      <c r="AE155">
        <v>5</v>
      </c>
      <c r="AF155">
        <v>7</v>
      </c>
      <c r="AG155">
        <v>10</v>
      </c>
      <c r="AJ155">
        <v>29</v>
      </c>
      <c r="AM155" s="5"/>
      <c r="AO155" s="5"/>
    </row>
    <row r="156" spans="1:45" x14ac:dyDescent="0.35">
      <c r="A156" s="3" t="str">
        <f t="shared" si="2"/>
        <v>Luca Cavalli</v>
      </c>
      <c r="B156" s="4">
        <v>46082</v>
      </c>
      <c r="C156" t="s">
        <v>545</v>
      </c>
      <c r="D156" t="s">
        <v>546</v>
      </c>
      <c r="E156" t="s">
        <v>325</v>
      </c>
      <c r="F156" t="s">
        <v>326</v>
      </c>
      <c r="I156" t="s">
        <v>381</v>
      </c>
      <c r="J156" t="s">
        <v>361</v>
      </c>
      <c r="K156">
        <v>35</v>
      </c>
      <c r="L156">
        <v>67</v>
      </c>
      <c r="M156">
        <v>72</v>
      </c>
      <c r="N156">
        <v>71</v>
      </c>
      <c r="Q156">
        <v>210</v>
      </c>
      <c r="R156">
        <v>76.86</v>
      </c>
      <c r="S156">
        <v>76.34</v>
      </c>
      <c r="T156">
        <v>73.27</v>
      </c>
      <c r="U156">
        <v>78.010000000000005</v>
      </c>
      <c r="V156">
        <v>77.489999999999995</v>
      </c>
      <c r="Y156">
        <v>76.260000000000005</v>
      </c>
      <c r="Z156">
        <v>9</v>
      </c>
      <c r="AA156">
        <v>33</v>
      </c>
      <c r="AB156">
        <v>35</v>
      </c>
      <c r="AE156">
        <v>4</v>
      </c>
      <c r="AF156">
        <v>8</v>
      </c>
      <c r="AG156">
        <v>11</v>
      </c>
      <c r="AJ156">
        <v>35</v>
      </c>
      <c r="AM156" s="5"/>
      <c r="AO156" s="5"/>
    </row>
    <row r="157" spans="1:45" x14ac:dyDescent="0.35">
      <c r="A157" s="3" t="str">
        <f t="shared" si="2"/>
        <v>Paul Margolis</v>
      </c>
      <c r="B157" s="4">
        <v>46082</v>
      </c>
      <c r="C157" t="s">
        <v>545</v>
      </c>
      <c r="D157" t="s">
        <v>546</v>
      </c>
      <c r="E157" t="s">
        <v>325</v>
      </c>
      <c r="F157" t="s">
        <v>326</v>
      </c>
      <c r="I157" t="s">
        <v>448</v>
      </c>
      <c r="J157" t="s">
        <v>396</v>
      </c>
      <c r="K157">
        <v>35</v>
      </c>
      <c r="L157">
        <v>68</v>
      </c>
      <c r="M157">
        <v>71</v>
      </c>
      <c r="N157">
        <v>71</v>
      </c>
      <c r="Q157">
        <v>210</v>
      </c>
      <c r="R157">
        <v>76.86</v>
      </c>
      <c r="S157">
        <v>76.34</v>
      </c>
      <c r="T157">
        <v>74.27</v>
      </c>
      <c r="U157">
        <v>77.010000000000005</v>
      </c>
      <c r="V157">
        <v>77.489999999999995</v>
      </c>
      <c r="Y157">
        <v>76.260000000000005</v>
      </c>
      <c r="Z157">
        <v>21</v>
      </c>
      <c r="AA157">
        <v>33</v>
      </c>
      <c r="AB157">
        <v>35</v>
      </c>
      <c r="AE157">
        <v>5</v>
      </c>
      <c r="AF157">
        <v>8</v>
      </c>
      <c r="AG157">
        <v>11</v>
      </c>
      <c r="AJ157">
        <v>35</v>
      </c>
      <c r="AM157" s="5"/>
      <c r="AO157" s="5"/>
    </row>
    <row r="158" spans="1:45" x14ac:dyDescent="0.35">
      <c r="A158" s="3" t="str">
        <f t="shared" si="2"/>
        <v>Jose Manuel Pardo Benitez</v>
      </c>
      <c r="B158" s="4">
        <v>46082</v>
      </c>
      <c r="C158" t="s">
        <v>545</v>
      </c>
      <c r="D158" t="s">
        <v>546</v>
      </c>
      <c r="E158" t="s">
        <v>325</v>
      </c>
      <c r="F158" t="s">
        <v>326</v>
      </c>
      <c r="I158" t="s">
        <v>449</v>
      </c>
      <c r="J158" t="s">
        <v>450</v>
      </c>
      <c r="K158">
        <v>35</v>
      </c>
      <c r="L158">
        <v>67</v>
      </c>
      <c r="M158">
        <v>70</v>
      </c>
      <c r="N158">
        <v>73</v>
      </c>
      <c r="Q158">
        <v>210</v>
      </c>
      <c r="R158">
        <v>76.86</v>
      </c>
      <c r="S158">
        <v>76.34</v>
      </c>
      <c r="T158">
        <v>73.27</v>
      </c>
      <c r="U158">
        <v>76.010000000000005</v>
      </c>
      <c r="V158">
        <v>79.489999999999995</v>
      </c>
      <c r="Y158">
        <v>76.260000000000005</v>
      </c>
      <c r="Z158">
        <v>9</v>
      </c>
      <c r="AA158">
        <v>22</v>
      </c>
      <c r="AB158">
        <v>35</v>
      </c>
      <c r="AE158">
        <v>4</v>
      </c>
      <c r="AF158">
        <v>6</v>
      </c>
      <c r="AG158">
        <v>11</v>
      </c>
      <c r="AJ158">
        <v>35</v>
      </c>
      <c r="AM158" s="5"/>
      <c r="AO158" s="5"/>
      <c r="AQ158" s="5"/>
      <c r="AS158" s="5"/>
    </row>
    <row r="159" spans="1:45" x14ac:dyDescent="0.35">
      <c r="A159" s="3" t="str">
        <f t="shared" si="2"/>
        <v>Leonardo Rigotti</v>
      </c>
      <c r="B159" s="4">
        <v>46082</v>
      </c>
      <c r="C159" t="s">
        <v>545</v>
      </c>
      <c r="D159" t="s">
        <v>546</v>
      </c>
      <c r="E159" t="s">
        <v>325</v>
      </c>
      <c r="F159" t="s">
        <v>326</v>
      </c>
      <c r="I159" t="s">
        <v>486</v>
      </c>
      <c r="J159" t="s">
        <v>487</v>
      </c>
      <c r="K159">
        <v>38</v>
      </c>
      <c r="L159">
        <v>69</v>
      </c>
      <c r="M159">
        <v>70</v>
      </c>
      <c r="N159">
        <v>72</v>
      </c>
      <c r="Q159">
        <v>211</v>
      </c>
      <c r="R159">
        <v>76.86</v>
      </c>
      <c r="S159">
        <v>76.34</v>
      </c>
      <c r="T159">
        <v>75.27</v>
      </c>
      <c r="U159">
        <v>76.010000000000005</v>
      </c>
      <c r="V159">
        <v>78.489999999999995</v>
      </c>
      <c r="Y159">
        <v>76.59</v>
      </c>
      <c r="Z159">
        <v>38</v>
      </c>
      <c r="AA159">
        <v>33</v>
      </c>
      <c r="AB159">
        <v>38</v>
      </c>
      <c r="AE159">
        <v>6</v>
      </c>
      <c r="AF159">
        <v>8</v>
      </c>
      <c r="AG159">
        <v>12</v>
      </c>
      <c r="AJ159">
        <v>38</v>
      </c>
      <c r="AM159" s="5"/>
      <c r="AO159" s="5"/>
      <c r="AQ159" s="5"/>
      <c r="AS159" s="5"/>
    </row>
    <row r="160" spans="1:45" x14ac:dyDescent="0.35">
      <c r="A160" s="3" t="str">
        <f t="shared" si="2"/>
        <v>Gregorio Ferrandez</v>
      </c>
      <c r="B160" s="4">
        <v>46082</v>
      </c>
      <c r="C160" t="s">
        <v>545</v>
      </c>
      <c r="D160" t="s">
        <v>546</v>
      </c>
      <c r="E160" t="s">
        <v>325</v>
      </c>
      <c r="F160" t="s">
        <v>326</v>
      </c>
      <c r="I160" t="s">
        <v>390</v>
      </c>
      <c r="J160" t="s">
        <v>391</v>
      </c>
      <c r="K160">
        <v>39</v>
      </c>
      <c r="L160">
        <v>67</v>
      </c>
      <c r="M160">
        <v>71</v>
      </c>
      <c r="N160">
        <v>75</v>
      </c>
      <c r="Q160">
        <v>213</v>
      </c>
      <c r="R160">
        <v>76.86</v>
      </c>
      <c r="S160">
        <v>76.34</v>
      </c>
      <c r="T160">
        <v>73.27</v>
      </c>
      <c r="U160">
        <v>77.010000000000005</v>
      </c>
      <c r="V160">
        <v>81.489999999999995</v>
      </c>
      <c r="Y160">
        <v>77.260000000000005</v>
      </c>
      <c r="Z160">
        <v>9</v>
      </c>
      <c r="AA160">
        <v>27</v>
      </c>
      <c r="AB160">
        <v>39</v>
      </c>
      <c r="AE160">
        <v>4</v>
      </c>
      <c r="AF160">
        <v>7</v>
      </c>
      <c r="AG160">
        <v>14</v>
      </c>
      <c r="AJ160">
        <v>39</v>
      </c>
      <c r="AM160" s="5"/>
      <c r="AO160" s="5"/>
      <c r="AQ160" s="5"/>
      <c r="AS160" s="5"/>
    </row>
    <row r="161" spans="1:45" x14ac:dyDescent="0.35">
      <c r="A161" s="3" t="str">
        <f t="shared" si="2"/>
        <v>Nicolo Severa</v>
      </c>
      <c r="B161" s="4">
        <v>46082</v>
      </c>
      <c r="C161" t="s">
        <v>545</v>
      </c>
      <c r="D161" t="s">
        <v>546</v>
      </c>
      <c r="E161" t="s">
        <v>325</v>
      </c>
      <c r="F161" t="s">
        <v>326</v>
      </c>
      <c r="I161" t="s">
        <v>516</v>
      </c>
      <c r="J161" t="s">
        <v>517</v>
      </c>
      <c r="K161">
        <v>39</v>
      </c>
      <c r="L161">
        <v>70</v>
      </c>
      <c r="M161">
        <v>69</v>
      </c>
      <c r="N161">
        <v>74</v>
      </c>
      <c r="Q161">
        <v>213</v>
      </c>
      <c r="R161">
        <v>76.86</v>
      </c>
      <c r="S161">
        <v>76.34</v>
      </c>
      <c r="T161">
        <v>76.27</v>
      </c>
      <c r="U161">
        <v>75.010000000000005</v>
      </c>
      <c r="V161">
        <v>80.489999999999995</v>
      </c>
      <c r="Y161">
        <v>77.260000000000005</v>
      </c>
      <c r="Z161">
        <v>52</v>
      </c>
      <c r="AA161">
        <v>33</v>
      </c>
      <c r="AB161">
        <v>39</v>
      </c>
      <c r="AE161">
        <v>7</v>
      </c>
      <c r="AF161">
        <v>8</v>
      </c>
      <c r="AG161">
        <v>14</v>
      </c>
      <c r="AJ161">
        <v>39</v>
      </c>
      <c r="AM161" s="5"/>
      <c r="AO161" s="5"/>
      <c r="AQ161" s="5"/>
      <c r="AS161" s="5"/>
    </row>
    <row r="162" spans="1:45" x14ac:dyDescent="0.35">
      <c r="A162" s="3" t="str">
        <f t="shared" si="2"/>
        <v>Theo Boulet</v>
      </c>
      <c r="B162" s="4">
        <v>46082</v>
      </c>
      <c r="C162" t="s">
        <v>545</v>
      </c>
      <c r="D162" t="s">
        <v>546</v>
      </c>
      <c r="E162" t="s">
        <v>325</v>
      </c>
      <c r="F162" t="s">
        <v>326</v>
      </c>
      <c r="I162" t="s">
        <v>475</v>
      </c>
      <c r="J162" t="s">
        <v>366</v>
      </c>
      <c r="K162" t="s">
        <v>422</v>
      </c>
      <c r="L162">
        <v>68</v>
      </c>
      <c r="M162">
        <v>72</v>
      </c>
      <c r="Q162">
        <v>140</v>
      </c>
      <c r="R162">
        <v>76.86</v>
      </c>
      <c r="S162">
        <v>76.34</v>
      </c>
      <c r="T162">
        <v>74.27</v>
      </c>
      <c r="U162">
        <v>78.010000000000005</v>
      </c>
      <c r="Y162">
        <v>76.14</v>
      </c>
      <c r="Z162">
        <v>21</v>
      </c>
      <c r="AA162">
        <v>41</v>
      </c>
      <c r="AE162">
        <v>5</v>
      </c>
      <c r="AF162">
        <v>9</v>
      </c>
      <c r="AJ162">
        <v>41</v>
      </c>
      <c r="AM162" s="5"/>
      <c r="AO162" s="5"/>
      <c r="AQ162" s="5"/>
      <c r="AS162" s="5"/>
    </row>
    <row r="163" spans="1:45" x14ac:dyDescent="0.35">
      <c r="A163" s="3" t="str">
        <f t="shared" si="2"/>
        <v>Theo Brizard</v>
      </c>
      <c r="B163" s="4">
        <v>46082</v>
      </c>
      <c r="C163" t="s">
        <v>545</v>
      </c>
      <c r="D163" t="s">
        <v>546</v>
      </c>
      <c r="E163" t="s">
        <v>325</v>
      </c>
      <c r="F163" t="s">
        <v>326</v>
      </c>
      <c r="I163" t="s">
        <v>365</v>
      </c>
      <c r="J163" t="s">
        <v>366</v>
      </c>
      <c r="K163" t="s">
        <v>422</v>
      </c>
      <c r="L163">
        <v>68</v>
      </c>
      <c r="M163">
        <v>72</v>
      </c>
      <c r="Q163">
        <v>140</v>
      </c>
      <c r="R163">
        <v>76.86</v>
      </c>
      <c r="S163">
        <v>76.34</v>
      </c>
      <c r="T163">
        <v>74.27</v>
      </c>
      <c r="U163">
        <v>78.010000000000005</v>
      </c>
      <c r="Y163">
        <v>76.14</v>
      </c>
      <c r="Z163">
        <v>21</v>
      </c>
      <c r="AA163">
        <v>41</v>
      </c>
      <c r="AE163">
        <v>5</v>
      </c>
      <c r="AF163">
        <v>9</v>
      </c>
      <c r="AJ163">
        <v>41</v>
      </c>
      <c r="AM163" s="5"/>
      <c r="AO163" s="5"/>
      <c r="AQ163" s="5"/>
      <c r="AS163" s="5"/>
    </row>
    <row r="164" spans="1:45" x14ac:dyDescent="0.35">
      <c r="A164" s="3" t="str">
        <f t="shared" si="2"/>
        <v>Davide Buchi</v>
      </c>
      <c r="B164" s="4">
        <v>46082</v>
      </c>
      <c r="C164" t="s">
        <v>545</v>
      </c>
      <c r="D164" t="s">
        <v>546</v>
      </c>
      <c r="E164" t="s">
        <v>325</v>
      </c>
      <c r="F164" t="s">
        <v>326</v>
      </c>
      <c r="I164" t="s">
        <v>379</v>
      </c>
      <c r="J164" t="s">
        <v>380</v>
      </c>
      <c r="K164" t="s">
        <v>422</v>
      </c>
      <c r="L164">
        <v>65</v>
      </c>
      <c r="M164">
        <v>75</v>
      </c>
      <c r="Q164">
        <v>140</v>
      </c>
      <c r="R164">
        <v>76.86</v>
      </c>
      <c r="S164">
        <v>76.34</v>
      </c>
      <c r="T164">
        <v>71.27</v>
      </c>
      <c r="U164">
        <v>81.010000000000005</v>
      </c>
      <c r="Y164">
        <v>76.14</v>
      </c>
      <c r="Z164">
        <v>3</v>
      </c>
      <c r="AA164">
        <v>41</v>
      </c>
      <c r="AE164">
        <v>2</v>
      </c>
      <c r="AF164">
        <v>9</v>
      </c>
      <c r="AJ164">
        <v>41</v>
      </c>
      <c r="AM164" s="5"/>
      <c r="AO164" s="5"/>
      <c r="AQ164" s="5"/>
      <c r="AS164" s="5"/>
    </row>
    <row r="165" spans="1:45" x14ac:dyDescent="0.35">
      <c r="A165" s="3" t="str">
        <f t="shared" si="2"/>
        <v>Federico Livio</v>
      </c>
      <c r="B165" s="4">
        <v>46082</v>
      </c>
      <c r="C165" t="s">
        <v>545</v>
      </c>
      <c r="D165" t="s">
        <v>546</v>
      </c>
      <c r="E165" t="s">
        <v>325</v>
      </c>
      <c r="F165" t="s">
        <v>326</v>
      </c>
      <c r="I165" t="s">
        <v>401</v>
      </c>
      <c r="J165" t="s">
        <v>402</v>
      </c>
      <c r="K165" t="s">
        <v>422</v>
      </c>
      <c r="L165">
        <v>68</v>
      </c>
      <c r="M165">
        <v>72</v>
      </c>
      <c r="Q165">
        <v>140</v>
      </c>
      <c r="R165">
        <v>76.86</v>
      </c>
      <c r="S165">
        <v>76.34</v>
      </c>
      <c r="T165">
        <v>74.27</v>
      </c>
      <c r="U165">
        <v>78.010000000000005</v>
      </c>
      <c r="Y165">
        <v>76.14</v>
      </c>
      <c r="Z165">
        <v>21</v>
      </c>
      <c r="AA165">
        <v>41</v>
      </c>
      <c r="AE165">
        <v>5</v>
      </c>
      <c r="AF165">
        <v>9</v>
      </c>
      <c r="AJ165">
        <v>41</v>
      </c>
      <c r="AM165" s="5"/>
      <c r="AO165" s="5"/>
      <c r="AQ165" s="5"/>
      <c r="AS165" s="5"/>
    </row>
    <row r="166" spans="1:45" x14ac:dyDescent="0.35">
      <c r="A166" s="3" t="str">
        <f t="shared" si="2"/>
        <v>Alvaro Morales</v>
      </c>
      <c r="B166" s="4">
        <v>46082</v>
      </c>
      <c r="C166" t="s">
        <v>545</v>
      </c>
      <c r="D166" t="s">
        <v>546</v>
      </c>
      <c r="E166" t="s">
        <v>325</v>
      </c>
      <c r="F166" t="s">
        <v>326</v>
      </c>
      <c r="I166" t="s">
        <v>347</v>
      </c>
      <c r="J166" t="s">
        <v>348</v>
      </c>
      <c r="K166" t="s">
        <v>422</v>
      </c>
      <c r="L166">
        <v>70</v>
      </c>
      <c r="M166">
        <v>70</v>
      </c>
      <c r="Q166">
        <v>140</v>
      </c>
      <c r="R166">
        <v>76.86</v>
      </c>
      <c r="S166">
        <v>76.34</v>
      </c>
      <c r="T166">
        <v>76.27</v>
      </c>
      <c r="U166">
        <v>76.010000000000005</v>
      </c>
      <c r="Y166">
        <v>76.14</v>
      </c>
      <c r="Z166">
        <v>52</v>
      </c>
      <c r="AA166">
        <v>41</v>
      </c>
      <c r="AE166">
        <v>7</v>
      </c>
      <c r="AF166">
        <v>9</v>
      </c>
      <c r="AJ166">
        <v>41</v>
      </c>
      <c r="AM166" s="5"/>
      <c r="AO166" s="5"/>
      <c r="AQ166" s="5"/>
      <c r="AS166" s="5"/>
    </row>
    <row r="167" spans="1:45" x14ac:dyDescent="0.35">
      <c r="A167" s="3" t="str">
        <f t="shared" si="2"/>
        <v>Ruben Pardo Rodriguez</v>
      </c>
      <c r="B167" s="4">
        <v>46082</v>
      </c>
      <c r="C167" t="s">
        <v>545</v>
      </c>
      <c r="D167" t="s">
        <v>546</v>
      </c>
      <c r="E167" t="s">
        <v>325</v>
      </c>
      <c r="F167" t="s">
        <v>326</v>
      </c>
      <c r="I167" t="s">
        <v>511</v>
      </c>
      <c r="J167" t="s">
        <v>512</v>
      </c>
      <c r="K167" t="s">
        <v>422</v>
      </c>
      <c r="L167">
        <v>70</v>
      </c>
      <c r="M167">
        <v>70</v>
      </c>
      <c r="Q167">
        <v>140</v>
      </c>
      <c r="R167">
        <v>76.86</v>
      </c>
      <c r="S167">
        <v>76.34</v>
      </c>
      <c r="T167">
        <v>76.27</v>
      </c>
      <c r="U167">
        <v>76.010000000000005</v>
      </c>
      <c r="Y167">
        <v>76.14</v>
      </c>
      <c r="Z167">
        <v>52</v>
      </c>
      <c r="AA167">
        <v>41</v>
      </c>
      <c r="AE167">
        <v>7</v>
      </c>
      <c r="AF167">
        <v>9</v>
      </c>
      <c r="AJ167">
        <v>41</v>
      </c>
      <c r="AM167" s="5"/>
      <c r="AO167" s="5"/>
      <c r="AQ167" s="5"/>
      <c r="AS167" s="5"/>
    </row>
    <row r="168" spans="1:45" x14ac:dyDescent="0.35">
      <c r="A168" s="3" t="str">
        <f t="shared" si="2"/>
        <v>Thomas Recrosio</v>
      </c>
      <c r="B168" s="4">
        <v>46082</v>
      </c>
      <c r="C168" t="s">
        <v>545</v>
      </c>
      <c r="D168" t="s">
        <v>546</v>
      </c>
      <c r="E168" t="s">
        <v>325</v>
      </c>
      <c r="F168" t="s">
        <v>326</v>
      </c>
      <c r="I168" t="s">
        <v>514</v>
      </c>
      <c r="J168" t="s">
        <v>441</v>
      </c>
      <c r="K168" t="s">
        <v>422</v>
      </c>
      <c r="L168">
        <v>72</v>
      </c>
      <c r="M168">
        <v>68</v>
      </c>
      <c r="Q168">
        <v>140</v>
      </c>
      <c r="R168">
        <v>76.86</v>
      </c>
      <c r="S168">
        <v>76.34</v>
      </c>
      <c r="T168">
        <v>78.27</v>
      </c>
      <c r="U168">
        <v>74.010000000000005</v>
      </c>
      <c r="Y168">
        <v>76.14</v>
      </c>
      <c r="Z168">
        <v>84</v>
      </c>
      <c r="AA168">
        <v>41</v>
      </c>
      <c r="AE168">
        <v>9</v>
      </c>
      <c r="AF168">
        <v>9</v>
      </c>
      <c r="AJ168">
        <v>41</v>
      </c>
      <c r="AM168" s="5"/>
      <c r="AO168" s="5"/>
      <c r="AQ168" s="5"/>
      <c r="AS168" s="5"/>
    </row>
    <row r="169" spans="1:45" x14ac:dyDescent="0.35">
      <c r="A169" s="3" t="str">
        <f t="shared" si="2"/>
        <v>Pablo Riveiro</v>
      </c>
      <c r="B169" s="4">
        <v>46082</v>
      </c>
      <c r="C169" t="s">
        <v>545</v>
      </c>
      <c r="D169" t="s">
        <v>546</v>
      </c>
      <c r="E169" t="s">
        <v>325</v>
      </c>
      <c r="F169" t="s">
        <v>326</v>
      </c>
      <c r="I169" t="s">
        <v>534</v>
      </c>
      <c r="J169" t="s">
        <v>334</v>
      </c>
      <c r="K169" t="s">
        <v>422</v>
      </c>
      <c r="L169">
        <v>67</v>
      </c>
      <c r="M169">
        <v>73</v>
      </c>
      <c r="Q169">
        <v>140</v>
      </c>
      <c r="R169">
        <v>76.86</v>
      </c>
      <c r="S169">
        <v>76.34</v>
      </c>
      <c r="T169">
        <v>73.27</v>
      </c>
      <c r="U169">
        <v>79.010000000000005</v>
      </c>
      <c r="Y169">
        <v>76.14</v>
      </c>
      <c r="Z169">
        <v>9</v>
      </c>
      <c r="AA169">
        <v>41</v>
      </c>
      <c r="AE169">
        <v>4</v>
      </c>
      <c r="AF169">
        <v>9</v>
      </c>
      <c r="AJ169">
        <v>41</v>
      </c>
      <c r="AM169" s="5"/>
      <c r="AO169" s="5"/>
      <c r="AQ169" s="5"/>
      <c r="AS169" s="5"/>
    </row>
    <row r="170" spans="1:45" x14ac:dyDescent="0.35">
      <c r="A170" s="3" t="str">
        <f t="shared" si="2"/>
        <v>Victor Veyret</v>
      </c>
      <c r="B170" s="4">
        <v>46082</v>
      </c>
      <c r="C170" t="s">
        <v>545</v>
      </c>
      <c r="D170" t="s">
        <v>546</v>
      </c>
      <c r="E170" t="s">
        <v>325</v>
      </c>
      <c r="F170" t="s">
        <v>326</v>
      </c>
      <c r="I170" t="s">
        <v>455</v>
      </c>
      <c r="J170" t="s">
        <v>374</v>
      </c>
      <c r="K170" t="s">
        <v>422</v>
      </c>
      <c r="L170">
        <v>71</v>
      </c>
      <c r="M170">
        <v>69</v>
      </c>
      <c r="Q170">
        <v>140</v>
      </c>
      <c r="R170">
        <v>76.86</v>
      </c>
      <c r="S170">
        <v>76.34</v>
      </c>
      <c r="T170">
        <v>77.27</v>
      </c>
      <c r="U170">
        <v>75.010000000000005</v>
      </c>
      <c r="Y170">
        <v>76.14</v>
      </c>
      <c r="Z170">
        <v>66</v>
      </c>
      <c r="AA170">
        <v>41</v>
      </c>
      <c r="AE170">
        <v>8</v>
      </c>
      <c r="AF170">
        <v>9</v>
      </c>
      <c r="AJ170">
        <v>41</v>
      </c>
      <c r="AM170" s="5"/>
      <c r="AO170" s="5"/>
      <c r="AQ170" s="5"/>
      <c r="AS170" s="5"/>
    </row>
    <row r="171" spans="1:45" x14ac:dyDescent="0.35">
      <c r="A171" s="3" t="str">
        <f t="shared" si="2"/>
        <v>Egor Zubov</v>
      </c>
      <c r="B171" s="4">
        <v>46082</v>
      </c>
      <c r="C171" t="s">
        <v>545</v>
      </c>
      <c r="D171" t="s">
        <v>546</v>
      </c>
      <c r="E171" t="s">
        <v>325</v>
      </c>
      <c r="F171" t="s">
        <v>326</v>
      </c>
      <c r="I171" t="s">
        <v>501</v>
      </c>
      <c r="J171" t="s">
        <v>502</v>
      </c>
      <c r="K171" t="s">
        <v>422</v>
      </c>
      <c r="L171">
        <v>70</v>
      </c>
      <c r="M171">
        <v>70</v>
      </c>
      <c r="Q171">
        <v>140</v>
      </c>
      <c r="R171">
        <v>76.86</v>
      </c>
      <c r="S171">
        <v>76.34</v>
      </c>
      <c r="T171">
        <v>76.27</v>
      </c>
      <c r="U171">
        <v>76.010000000000005</v>
      </c>
      <c r="Y171">
        <v>76.14</v>
      </c>
      <c r="Z171">
        <v>52</v>
      </c>
      <c r="AA171">
        <v>41</v>
      </c>
      <c r="AE171">
        <v>7</v>
      </c>
      <c r="AF171">
        <v>9</v>
      </c>
      <c r="AJ171">
        <v>41</v>
      </c>
      <c r="AM171" s="5"/>
      <c r="AO171" s="5"/>
      <c r="AQ171" s="5"/>
      <c r="AS171" s="5"/>
    </row>
    <row r="172" spans="1:45" x14ac:dyDescent="0.35">
      <c r="A172" s="3" t="str">
        <f t="shared" si="2"/>
        <v>Mateo Bardou</v>
      </c>
      <c r="B172" s="4">
        <v>46082</v>
      </c>
      <c r="C172" t="s">
        <v>545</v>
      </c>
      <c r="D172" t="s">
        <v>546</v>
      </c>
      <c r="E172" t="s">
        <v>325</v>
      </c>
      <c r="F172" t="s">
        <v>326</v>
      </c>
      <c r="I172" t="s">
        <v>435</v>
      </c>
      <c r="J172" t="s">
        <v>436</v>
      </c>
      <c r="K172" t="s">
        <v>422</v>
      </c>
      <c r="L172">
        <v>71</v>
      </c>
      <c r="M172">
        <v>70</v>
      </c>
      <c r="Q172">
        <v>141</v>
      </c>
      <c r="R172">
        <v>76.86</v>
      </c>
      <c r="S172">
        <v>76.34</v>
      </c>
      <c r="T172">
        <v>77.27</v>
      </c>
      <c r="U172">
        <v>76.010000000000005</v>
      </c>
      <c r="Y172">
        <v>76.64</v>
      </c>
      <c r="Z172">
        <v>66</v>
      </c>
      <c r="AA172">
        <v>51</v>
      </c>
      <c r="AE172">
        <v>8</v>
      </c>
      <c r="AF172">
        <v>10</v>
      </c>
      <c r="AJ172">
        <v>51</v>
      </c>
      <c r="AM172" s="5"/>
      <c r="AO172" s="5"/>
      <c r="AQ172" s="5"/>
      <c r="AS172" s="5"/>
    </row>
    <row r="173" spans="1:45" x14ac:dyDescent="0.35">
      <c r="A173" s="3" t="str">
        <f t="shared" si="2"/>
        <v>Alexander Bauduin</v>
      </c>
      <c r="B173" s="4">
        <v>46082</v>
      </c>
      <c r="C173" t="s">
        <v>545</v>
      </c>
      <c r="D173" t="s">
        <v>546</v>
      </c>
      <c r="E173" t="s">
        <v>325</v>
      </c>
      <c r="F173" t="s">
        <v>326</v>
      </c>
      <c r="I173" t="s">
        <v>458</v>
      </c>
      <c r="J173" t="s">
        <v>459</v>
      </c>
      <c r="K173" t="s">
        <v>422</v>
      </c>
      <c r="L173">
        <v>69</v>
      </c>
      <c r="M173">
        <v>72</v>
      </c>
      <c r="Q173">
        <v>141</v>
      </c>
      <c r="R173">
        <v>76.86</v>
      </c>
      <c r="S173">
        <v>76.34</v>
      </c>
      <c r="T173">
        <v>75.27</v>
      </c>
      <c r="U173">
        <v>78.010000000000005</v>
      </c>
      <c r="Y173">
        <v>76.64</v>
      </c>
      <c r="Z173">
        <v>38</v>
      </c>
      <c r="AA173">
        <v>51</v>
      </c>
      <c r="AE173">
        <v>6</v>
      </c>
      <c r="AF173">
        <v>10</v>
      </c>
      <c r="AJ173">
        <v>51</v>
      </c>
      <c r="AM173" s="5"/>
      <c r="AO173" s="5"/>
      <c r="AQ173" s="5"/>
      <c r="AS173" s="5"/>
    </row>
    <row r="174" spans="1:45" x14ac:dyDescent="0.35">
      <c r="A174" s="3" t="str">
        <f t="shared" si="2"/>
        <v>Filippo Bergamaschi</v>
      </c>
      <c r="B174" s="4">
        <v>46082</v>
      </c>
      <c r="C174" t="s">
        <v>545</v>
      </c>
      <c r="D174" t="s">
        <v>546</v>
      </c>
      <c r="E174" t="s">
        <v>325</v>
      </c>
      <c r="F174" t="s">
        <v>326</v>
      </c>
      <c r="I174" t="s">
        <v>386</v>
      </c>
      <c r="J174" t="s">
        <v>387</v>
      </c>
      <c r="K174" t="s">
        <v>422</v>
      </c>
      <c r="L174">
        <v>69</v>
      </c>
      <c r="M174">
        <v>72</v>
      </c>
      <c r="Q174">
        <v>141</v>
      </c>
      <c r="R174">
        <v>76.86</v>
      </c>
      <c r="S174">
        <v>76.34</v>
      </c>
      <c r="T174">
        <v>75.27</v>
      </c>
      <c r="U174">
        <v>78.010000000000005</v>
      </c>
      <c r="Y174">
        <v>76.64</v>
      </c>
      <c r="Z174">
        <v>38</v>
      </c>
      <c r="AA174">
        <v>51</v>
      </c>
      <c r="AE174">
        <v>6</v>
      </c>
      <c r="AF174">
        <v>10</v>
      </c>
      <c r="AJ174">
        <v>51</v>
      </c>
      <c r="AM174" s="5"/>
      <c r="AO174" s="5"/>
      <c r="AQ174" s="5"/>
      <c r="AS174" s="5"/>
    </row>
    <row r="175" spans="1:45" x14ac:dyDescent="0.35">
      <c r="A175" s="3" t="str">
        <f t="shared" si="2"/>
        <v>Alberto Dominguez</v>
      </c>
      <c r="B175" s="4">
        <v>46082</v>
      </c>
      <c r="C175" t="s">
        <v>545</v>
      </c>
      <c r="D175" t="s">
        <v>546</v>
      </c>
      <c r="E175" t="s">
        <v>325</v>
      </c>
      <c r="F175" t="s">
        <v>326</v>
      </c>
      <c r="I175" t="s">
        <v>442</v>
      </c>
      <c r="J175" t="s">
        <v>443</v>
      </c>
      <c r="K175" t="s">
        <v>422</v>
      </c>
      <c r="L175">
        <v>70</v>
      </c>
      <c r="M175">
        <v>71</v>
      </c>
      <c r="Q175">
        <v>141</v>
      </c>
      <c r="R175">
        <v>76.86</v>
      </c>
      <c r="S175">
        <v>76.34</v>
      </c>
      <c r="T175">
        <v>76.27</v>
      </c>
      <c r="U175">
        <v>77.010000000000005</v>
      </c>
      <c r="Y175">
        <v>76.64</v>
      </c>
      <c r="Z175">
        <v>52</v>
      </c>
      <c r="AA175">
        <v>51</v>
      </c>
      <c r="AE175">
        <v>7</v>
      </c>
      <c r="AF175">
        <v>10</v>
      </c>
      <c r="AJ175">
        <v>51</v>
      </c>
      <c r="AM175" s="5"/>
      <c r="AO175" s="5"/>
      <c r="AQ175" s="5"/>
      <c r="AS175" s="5"/>
    </row>
    <row r="176" spans="1:45" x14ac:dyDescent="0.35">
      <c r="A176" s="3" t="str">
        <f t="shared" si="2"/>
        <v>Mason Essam</v>
      </c>
      <c r="B176" s="4">
        <v>46082</v>
      </c>
      <c r="C176" t="s">
        <v>545</v>
      </c>
      <c r="D176" t="s">
        <v>546</v>
      </c>
      <c r="E176" t="s">
        <v>325</v>
      </c>
      <c r="F176" t="s">
        <v>326</v>
      </c>
      <c r="I176" t="s">
        <v>425</v>
      </c>
      <c r="J176" t="s">
        <v>426</v>
      </c>
      <c r="K176" t="s">
        <v>422</v>
      </c>
      <c r="L176">
        <v>69</v>
      </c>
      <c r="M176">
        <v>72</v>
      </c>
      <c r="Q176">
        <v>141</v>
      </c>
      <c r="R176">
        <v>76.86</v>
      </c>
      <c r="S176">
        <v>76.34</v>
      </c>
      <c r="T176">
        <v>75.27</v>
      </c>
      <c r="U176">
        <v>78.010000000000005</v>
      </c>
      <c r="Y176">
        <v>76.64</v>
      </c>
      <c r="Z176">
        <v>38</v>
      </c>
      <c r="AA176">
        <v>51</v>
      </c>
      <c r="AE176">
        <v>6</v>
      </c>
      <c r="AF176">
        <v>10</v>
      </c>
      <c r="AJ176">
        <v>51</v>
      </c>
      <c r="AM176" s="5"/>
      <c r="AO176" s="5"/>
      <c r="AQ176" s="5"/>
      <c r="AS176" s="5"/>
    </row>
    <row r="177" spans="1:45" x14ac:dyDescent="0.35">
      <c r="A177" s="3" t="str">
        <f t="shared" si="2"/>
        <v>Alexandre Fuchs</v>
      </c>
      <c r="B177" s="4">
        <v>46082</v>
      </c>
      <c r="C177" t="s">
        <v>545</v>
      </c>
      <c r="D177" t="s">
        <v>546</v>
      </c>
      <c r="E177" t="s">
        <v>325</v>
      </c>
      <c r="F177" t="s">
        <v>326</v>
      </c>
      <c r="I177" t="s">
        <v>358</v>
      </c>
      <c r="J177" t="s">
        <v>359</v>
      </c>
      <c r="K177" t="s">
        <v>422</v>
      </c>
      <c r="L177">
        <v>70</v>
      </c>
      <c r="M177">
        <v>71</v>
      </c>
      <c r="Q177">
        <v>141</v>
      </c>
      <c r="R177">
        <v>76.86</v>
      </c>
      <c r="S177">
        <v>76.34</v>
      </c>
      <c r="T177">
        <v>76.27</v>
      </c>
      <c r="U177">
        <v>77.010000000000005</v>
      </c>
      <c r="Y177">
        <v>76.64</v>
      </c>
      <c r="Z177">
        <v>52</v>
      </c>
      <c r="AA177">
        <v>51</v>
      </c>
      <c r="AE177">
        <v>7</v>
      </c>
      <c r="AF177">
        <v>10</v>
      </c>
      <c r="AJ177">
        <v>51</v>
      </c>
      <c r="AM177" s="5"/>
      <c r="AO177" s="5"/>
      <c r="AQ177" s="5"/>
      <c r="AS177" s="5"/>
    </row>
    <row r="178" spans="1:45" x14ac:dyDescent="0.35">
      <c r="A178" s="3" t="str">
        <f t="shared" si="2"/>
        <v>Luis Carlos Gonzalez Rodriguez</v>
      </c>
      <c r="B178" s="4">
        <v>46082</v>
      </c>
      <c r="C178" t="s">
        <v>545</v>
      </c>
      <c r="D178" t="s">
        <v>546</v>
      </c>
      <c r="E178" t="s">
        <v>325</v>
      </c>
      <c r="F178" t="s">
        <v>326</v>
      </c>
      <c r="I178" t="s">
        <v>446</v>
      </c>
      <c r="J178" t="s">
        <v>447</v>
      </c>
      <c r="K178" t="s">
        <v>422</v>
      </c>
      <c r="L178">
        <v>73</v>
      </c>
      <c r="M178">
        <v>68</v>
      </c>
      <c r="Q178">
        <v>141</v>
      </c>
      <c r="R178">
        <v>76.86</v>
      </c>
      <c r="S178">
        <v>76.34</v>
      </c>
      <c r="T178">
        <v>79.27</v>
      </c>
      <c r="U178">
        <v>74.010000000000005</v>
      </c>
      <c r="Y178">
        <v>76.64</v>
      </c>
      <c r="Z178">
        <v>90</v>
      </c>
      <c r="AA178">
        <v>51</v>
      </c>
      <c r="AE178">
        <v>10</v>
      </c>
      <c r="AF178">
        <v>10</v>
      </c>
      <c r="AJ178">
        <v>51</v>
      </c>
      <c r="AM178" s="5"/>
      <c r="AO178" s="5"/>
      <c r="AQ178" s="5"/>
      <c r="AS178" s="5"/>
    </row>
    <row r="179" spans="1:45" x14ac:dyDescent="0.35">
      <c r="A179" s="3" t="str">
        <f t="shared" si="2"/>
        <v>Ylan Guerin-Pozzalo</v>
      </c>
      <c r="B179" s="4">
        <v>46082</v>
      </c>
      <c r="C179" t="s">
        <v>545</v>
      </c>
      <c r="D179" t="s">
        <v>546</v>
      </c>
      <c r="E179" t="s">
        <v>325</v>
      </c>
      <c r="F179" t="s">
        <v>326</v>
      </c>
      <c r="I179" t="s">
        <v>461</v>
      </c>
      <c r="J179" t="s">
        <v>462</v>
      </c>
      <c r="K179" t="s">
        <v>422</v>
      </c>
      <c r="L179">
        <v>70</v>
      </c>
      <c r="M179">
        <v>71</v>
      </c>
      <c r="Q179">
        <v>141</v>
      </c>
      <c r="R179">
        <v>76.86</v>
      </c>
      <c r="S179">
        <v>76.34</v>
      </c>
      <c r="T179">
        <v>76.27</v>
      </c>
      <c r="U179">
        <v>77.010000000000005</v>
      </c>
      <c r="Y179">
        <v>76.64</v>
      </c>
      <c r="Z179">
        <v>52</v>
      </c>
      <c r="AA179">
        <v>51</v>
      </c>
      <c r="AE179">
        <v>7</v>
      </c>
      <c r="AF179">
        <v>10</v>
      </c>
      <c r="AJ179">
        <v>51</v>
      </c>
      <c r="AM179" s="5"/>
      <c r="AO179" s="5"/>
      <c r="AQ179" s="5"/>
      <c r="AS179" s="5"/>
    </row>
    <row r="180" spans="1:45" x14ac:dyDescent="0.35">
      <c r="A180" s="3" t="str">
        <f t="shared" si="2"/>
        <v>Lenny Koch</v>
      </c>
      <c r="B180" s="4">
        <v>46082</v>
      </c>
      <c r="C180" t="s">
        <v>545</v>
      </c>
      <c r="D180" t="s">
        <v>546</v>
      </c>
      <c r="E180" t="s">
        <v>325</v>
      </c>
      <c r="F180" t="s">
        <v>326</v>
      </c>
      <c r="I180" t="s">
        <v>498</v>
      </c>
      <c r="J180" t="s">
        <v>499</v>
      </c>
      <c r="K180" t="s">
        <v>422</v>
      </c>
      <c r="L180">
        <v>69</v>
      </c>
      <c r="M180">
        <v>72</v>
      </c>
      <c r="Q180">
        <v>141</v>
      </c>
      <c r="R180">
        <v>76.86</v>
      </c>
      <c r="S180">
        <v>76.34</v>
      </c>
      <c r="T180">
        <v>75.27</v>
      </c>
      <c r="U180">
        <v>78.010000000000005</v>
      </c>
      <c r="Y180">
        <v>76.64</v>
      </c>
      <c r="Z180">
        <v>38</v>
      </c>
      <c r="AA180">
        <v>51</v>
      </c>
      <c r="AE180">
        <v>6</v>
      </c>
      <c r="AF180">
        <v>10</v>
      </c>
      <c r="AJ180">
        <v>51</v>
      </c>
      <c r="AM180" s="5"/>
      <c r="AO180" s="5"/>
      <c r="AQ180" s="5"/>
      <c r="AS180" s="5"/>
    </row>
    <row r="181" spans="1:45" x14ac:dyDescent="0.35">
      <c r="A181" s="3" t="str">
        <f t="shared" si="2"/>
        <v>Manfredi Manica</v>
      </c>
      <c r="B181" s="4">
        <v>46082</v>
      </c>
      <c r="C181" t="s">
        <v>545</v>
      </c>
      <c r="D181" t="s">
        <v>546</v>
      </c>
      <c r="E181" t="s">
        <v>325</v>
      </c>
      <c r="F181" t="s">
        <v>326</v>
      </c>
      <c r="I181" t="s">
        <v>467</v>
      </c>
      <c r="J181" t="s">
        <v>468</v>
      </c>
      <c r="K181" t="s">
        <v>422</v>
      </c>
      <c r="L181">
        <v>70</v>
      </c>
      <c r="M181">
        <v>71</v>
      </c>
      <c r="Q181">
        <v>141</v>
      </c>
      <c r="R181">
        <v>76.86</v>
      </c>
      <c r="S181">
        <v>76.34</v>
      </c>
      <c r="T181">
        <v>76.27</v>
      </c>
      <c r="U181">
        <v>77.010000000000005</v>
      </c>
      <c r="Y181">
        <v>76.64</v>
      </c>
      <c r="Z181">
        <v>52</v>
      </c>
      <c r="AA181">
        <v>51</v>
      </c>
      <c r="AE181">
        <v>7</v>
      </c>
      <c r="AF181">
        <v>10</v>
      </c>
      <c r="AJ181">
        <v>51</v>
      </c>
      <c r="AM181" s="5"/>
      <c r="AO181" s="5"/>
      <c r="AQ181" s="5"/>
      <c r="AS181" s="5"/>
    </row>
    <row r="182" spans="1:45" x14ac:dyDescent="0.35">
      <c r="A182" s="3" t="str">
        <f t="shared" si="2"/>
        <v>Giovanni Manzoni</v>
      </c>
      <c r="B182" s="4">
        <v>46082</v>
      </c>
      <c r="C182" t="s">
        <v>545</v>
      </c>
      <c r="D182" t="s">
        <v>546</v>
      </c>
      <c r="E182" t="s">
        <v>325</v>
      </c>
      <c r="F182" t="s">
        <v>326</v>
      </c>
      <c r="I182" t="s">
        <v>483</v>
      </c>
      <c r="J182" t="s">
        <v>500</v>
      </c>
      <c r="K182" t="s">
        <v>422</v>
      </c>
      <c r="L182">
        <v>67</v>
      </c>
      <c r="M182">
        <v>74</v>
      </c>
      <c r="Q182">
        <v>141</v>
      </c>
      <c r="R182">
        <v>76.86</v>
      </c>
      <c r="S182">
        <v>76.34</v>
      </c>
      <c r="T182">
        <v>73.27</v>
      </c>
      <c r="U182">
        <v>80.010000000000005</v>
      </c>
      <c r="Y182">
        <v>76.64</v>
      </c>
      <c r="Z182">
        <v>9</v>
      </c>
      <c r="AA182">
        <v>51</v>
      </c>
      <c r="AE182">
        <v>4</v>
      </c>
      <c r="AF182">
        <v>10</v>
      </c>
      <c r="AJ182">
        <v>51</v>
      </c>
      <c r="AM182" s="5"/>
      <c r="AO182" s="5"/>
      <c r="AQ182" s="5"/>
      <c r="AS182" s="5"/>
    </row>
    <row r="183" spans="1:45" x14ac:dyDescent="0.35">
      <c r="A183" s="3" t="str">
        <f t="shared" si="2"/>
        <v>David Nagiev</v>
      </c>
      <c r="B183" s="4">
        <v>46082</v>
      </c>
      <c r="C183" t="s">
        <v>545</v>
      </c>
      <c r="D183" t="s">
        <v>546</v>
      </c>
      <c r="E183" t="s">
        <v>325</v>
      </c>
      <c r="F183" t="s">
        <v>326</v>
      </c>
      <c r="I183" t="s">
        <v>411</v>
      </c>
      <c r="J183" t="s">
        <v>412</v>
      </c>
      <c r="K183" t="s">
        <v>422</v>
      </c>
      <c r="L183">
        <v>77</v>
      </c>
      <c r="M183">
        <v>64</v>
      </c>
      <c r="Q183">
        <v>141</v>
      </c>
      <c r="R183">
        <v>76.86</v>
      </c>
      <c r="S183">
        <v>76.34</v>
      </c>
      <c r="T183">
        <v>83.27</v>
      </c>
      <c r="U183">
        <v>70.010000000000005</v>
      </c>
      <c r="Y183">
        <v>76.64</v>
      </c>
      <c r="Z183">
        <v>107</v>
      </c>
      <c r="AA183">
        <v>51</v>
      </c>
      <c r="AE183">
        <v>14</v>
      </c>
      <c r="AF183">
        <v>10</v>
      </c>
      <c r="AJ183">
        <v>51</v>
      </c>
      <c r="AM183" s="5"/>
      <c r="AO183" s="5"/>
      <c r="AQ183" s="5"/>
      <c r="AS183" s="5"/>
    </row>
    <row r="184" spans="1:45" x14ac:dyDescent="0.35">
      <c r="A184" s="3" t="str">
        <f t="shared" si="2"/>
        <v>Alessandro Nodari</v>
      </c>
      <c r="B184" s="4">
        <v>46082</v>
      </c>
      <c r="C184" t="s">
        <v>545</v>
      </c>
      <c r="D184" t="s">
        <v>546</v>
      </c>
      <c r="E184" t="s">
        <v>325</v>
      </c>
      <c r="F184" t="s">
        <v>326</v>
      </c>
      <c r="I184" t="s">
        <v>357</v>
      </c>
      <c r="J184" t="s">
        <v>356</v>
      </c>
      <c r="K184" t="s">
        <v>422</v>
      </c>
      <c r="L184">
        <v>69</v>
      </c>
      <c r="M184">
        <v>72</v>
      </c>
      <c r="Q184">
        <v>141</v>
      </c>
      <c r="R184">
        <v>76.86</v>
      </c>
      <c r="S184">
        <v>76.34</v>
      </c>
      <c r="T184">
        <v>75.27</v>
      </c>
      <c r="U184">
        <v>78.010000000000005</v>
      </c>
      <c r="Y184">
        <v>76.64</v>
      </c>
      <c r="Z184">
        <v>38</v>
      </c>
      <c r="AA184">
        <v>51</v>
      </c>
      <c r="AE184">
        <v>6</v>
      </c>
      <c r="AF184">
        <v>10</v>
      </c>
      <c r="AJ184">
        <v>51</v>
      </c>
      <c r="AM184" s="5"/>
      <c r="AO184" s="5"/>
      <c r="AQ184" s="5"/>
      <c r="AS184" s="5"/>
    </row>
    <row r="185" spans="1:45" x14ac:dyDescent="0.35">
      <c r="A185" s="3" t="str">
        <f t="shared" si="2"/>
        <v>Alessio Scaramastra</v>
      </c>
      <c r="B185" s="4">
        <v>46082</v>
      </c>
      <c r="C185" t="s">
        <v>545</v>
      </c>
      <c r="D185" t="s">
        <v>546</v>
      </c>
      <c r="E185" t="s">
        <v>325</v>
      </c>
      <c r="F185" t="s">
        <v>326</v>
      </c>
      <c r="I185" t="s">
        <v>490</v>
      </c>
      <c r="J185" t="s">
        <v>491</v>
      </c>
      <c r="K185" t="s">
        <v>422</v>
      </c>
      <c r="L185">
        <v>67</v>
      </c>
      <c r="M185">
        <v>74</v>
      </c>
      <c r="Q185">
        <v>141</v>
      </c>
      <c r="R185">
        <v>76.86</v>
      </c>
      <c r="S185">
        <v>76.34</v>
      </c>
      <c r="T185">
        <v>73.27</v>
      </c>
      <c r="U185">
        <v>80.010000000000005</v>
      </c>
      <c r="Y185">
        <v>76.64</v>
      </c>
      <c r="Z185">
        <v>9</v>
      </c>
      <c r="AA185">
        <v>51</v>
      </c>
      <c r="AE185">
        <v>4</v>
      </c>
      <c r="AF185">
        <v>10</v>
      </c>
      <c r="AJ185">
        <v>51</v>
      </c>
      <c r="AM185" s="5"/>
      <c r="AO185" s="5"/>
      <c r="AQ185" s="5"/>
      <c r="AS185" s="5"/>
    </row>
    <row r="186" spans="1:45" x14ac:dyDescent="0.35">
      <c r="A186" s="3" t="str">
        <f t="shared" si="2"/>
        <v>Alexandre Vandermoten</v>
      </c>
      <c r="B186" s="4">
        <v>46082</v>
      </c>
      <c r="C186" t="s">
        <v>545</v>
      </c>
      <c r="D186" t="s">
        <v>546</v>
      </c>
      <c r="E186" t="s">
        <v>325</v>
      </c>
      <c r="F186" t="s">
        <v>326</v>
      </c>
      <c r="I186" t="s">
        <v>364</v>
      </c>
      <c r="J186" t="s">
        <v>359</v>
      </c>
      <c r="K186" t="s">
        <v>422</v>
      </c>
      <c r="L186">
        <v>70</v>
      </c>
      <c r="M186">
        <v>71</v>
      </c>
      <c r="Q186">
        <v>141</v>
      </c>
      <c r="R186">
        <v>76.86</v>
      </c>
      <c r="S186">
        <v>76.34</v>
      </c>
      <c r="T186">
        <v>76.27</v>
      </c>
      <c r="U186">
        <v>77.010000000000005</v>
      </c>
      <c r="Y186">
        <v>76.64</v>
      </c>
      <c r="Z186">
        <v>52</v>
      </c>
      <c r="AA186">
        <v>51</v>
      </c>
      <c r="AE186">
        <v>7</v>
      </c>
      <c r="AF186">
        <v>10</v>
      </c>
      <c r="AJ186">
        <v>51</v>
      </c>
      <c r="AM186" s="5"/>
      <c r="AO186" s="5"/>
      <c r="AQ186" s="5"/>
      <c r="AS186" s="5"/>
    </row>
    <row r="187" spans="1:45" x14ac:dyDescent="0.35">
      <c r="A187" s="3" t="str">
        <f t="shared" si="2"/>
        <v>Alejandro Aguilera</v>
      </c>
      <c r="B187" s="4">
        <v>46082</v>
      </c>
      <c r="C187" t="s">
        <v>545</v>
      </c>
      <c r="D187" t="s">
        <v>546</v>
      </c>
      <c r="E187" t="s">
        <v>325</v>
      </c>
      <c r="F187" t="s">
        <v>326</v>
      </c>
      <c r="I187" t="s">
        <v>375</v>
      </c>
      <c r="J187" t="s">
        <v>376</v>
      </c>
      <c r="K187" t="s">
        <v>422</v>
      </c>
      <c r="L187">
        <v>75</v>
      </c>
      <c r="M187">
        <v>67</v>
      </c>
      <c r="Q187">
        <v>142</v>
      </c>
      <c r="R187">
        <v>76.86</v>
      </c>
      <c r="S187">
        <v>76.34</v>
      </c>
      <c r="T187">
        <v>81.27</v>
      </c>
      <c r="U187">
        <v>73.010000000000005</v>
      </c>
      <c r="Y187">
        <v>77.14</v>
      </c>
      <c r="Z187">
        <v>101</v>
      </c>
      <c r="AA187">
        <v>66</v>
      </c>
      <c r="AE187">
        <v>12</v>
      </c>
      <c r="AF187">
        <v>11</v>
      </c>
      <c r="AJ187">
        <v>66</v>
      </c>
      <c r="AM187" s="5"/>
      <c r="AO187" s="5"/>
      <c r="AQ187" s="5"/>
      <c r="AS187" s="5"/>
    </row>
    <row r="188" spans="1:45" x14ac:dyDescent="0.35">
      <c r="A188" s="3" t="str">
        <f t="shared" si="2"/>
        <v>Augustin Barbe</v>
      </c>
      <c r="B188" s="4">
        <v>46082</v>
      </c>
      <c r="C188" t="s">
        <v>545</v>
      </c>
      <c r="D188" t="s">
        <v>546</v>
      </c>
      <c r="E188" t="s">
        <v>325</v>
      </c>
      <c r="F188" t="s">
        <v>326</v>
      </c>
      <c r="I188" t="s">
        <v>392</v>
      </c>
      <c r="J188" t="s">
        <v>346</v>
      </c>
      <c r="K188" t="s">
        <v>422</v>
      </c>
      <c r="L188">
        <v>70</v>
      </c>
      <c r="M188">
        <v>72</v>
      </c>
      <c r="Q188">
        <v>142</v>
      </c>
      <c r="R188">
        <v>76.86</v>
      </c>
      <c r="S188">
        <v>76.34</v>
      </c>
      <c r="T188">
        <v>76.27</v>
      </c>
      <c r="U188">
        <v>78.010000000000005</v>
      </c>
      <c r="Y188">
        <v>77.14</v>
      </c>
      <c r="Z188">
        <v>52</v>
      </c>
      <c r="AA188">
        <v>66</v>
      </c>
      <c r="AE188">
        <v>7</v>
      </c>
      <c r="AF188">
        <v>11</v>
      </c>
      <c r="AJ188">
        <v>66</v>
      </c>
      <c r="AM188" s="5"/>
      <c r="AO188" s="5"/>
      <c r="AQ188" s="5"/>
      <c r="AS188" s="5"/>
    </row>
    <row r="189" spans="1:45" x14ac:dyDescent="0.35">
      <c r="A189" s="3" t="str">
        <f t="shared" si="2"/>
        <v>Eugenio Bernardi</v>
      </c>
      <c r="B189" s="4">
        <v>46082</v>
      </c>
      <c r="C189" t="s">
        <v>545</v>
      </c>
      <c r="D189" t="s">
        <v>546</v>
      </c>
      <c r="E189" t="s">
        <v>325</v>
      </c>
      <c r="F189" t="s">
        <v>326</v>
      </c>
      <c r="I189" t="s">
        <v>420</v>
      </c>
      <c r="J189" t="s">
        <v>421</v>
      </c>
      <c r="K189" t="s">
        <v>422</v>
      </c>
      <c r="L189">
        <v>71</v>
      </c>
      <c r="M189">
        <v>71</v>
      </c>
      <c r="Q189">
        <v>142</v>
      </c>
      <c r="R189">
        <v>76.86</v>
      </c>
      <c r="S189">
        <v>76.34</v>
      </c>
      <c r="T189">
        <v>77.27</v>
      </c>
      <c r="U189">
        <v>77.010000000000005</v>
      </c>
      <c r="Y189">
        <v>77.14</v>
      </c>
      <c r="Z189">
        <v>66</v>
      </c>
      <c r="AA189">
        <v>66</v>
      </c>
      <c r="AE189">
        <v>8</v>
      </c>
      <c r="AF189">
        <v>11</v>
      </c>
      <c r="AJ189">
        <v>66</v>
      </c>
      <c r="AM189" s="5"/>
      <c r="AO189" s="5"/>
      <c r="AQ189" s="5"/>
      <c r="AS189" s="5"/>
    </row>
    <row r="190" spans="1:45" x14ac:dyDescent="0.35">
      <c r="A190" s="3" t="str">
        <f t="shared" si="2"/>
        <v>Adrien Bonnet</v>
      </c>
      <c r="B190" s="4">
        <v>46082</v>
      </c>
      <c r="C190" t="s">
        <v>545</v>
      </c>
      <c r="D190" t="s">
        <v>546</v>
      </c>
      <c r="E190" t="s">
        <v>325</v>
      </c>
      <c r="F190" t="s">
        <v>326</v>
      </c>
      <c r="I190" t="s">
        <v>473</v>
      </c>
      <c r="J190" t="s">
        <v>474</v>
      </c>
      <c r="K190" t="s">
        <v>422</v>
      </c>
      <c r="L190">
        <v>72</v>
      </c>
      <c r="M190">
        <v>70</v>
      </c>
      <c r="Q190">
        <v>142</v>
      </c>
      <c r="R190">
        <v>76.86</v>
      </c>
      <c r="S190">
        <v>76.34</v>
      </c>
      <c r="T190">
        <v>78.27</v>
      </c>
      <c r="U190">
        <v>76.010000000000005</v>
      </c>
      <c r="Y190">
        <v>77.14</v>
      </c>
      <c r="Z190">
        <v>84</v>
      </c>
      <c r="AA190">
        <v>66</v>
      </c>
      <c r="AE190">
        <v>9</v>
      </c>
      <c r="AF190">
        <v>11</v>
      </c>
      <c r="AJ190">
        <v>66</v>
      </c>
      <c r="AM190" s="5"/>
      <c r="AO190" s="5"/>
      <c r="AQ190" s="5"/>
      <c r="AS190" s="5"/>
    </row>
    <row r="191" spans="1:45" x14ac:dyDescent="0.35">
      <c r="A191" s="3" t="str">
        <f t="shared" si="2"/>
        <v>Romain Buttarazzi</v>
      </c>
      <c r="B191" s="4">
        <v>46082</v>
      </c>
      <c r="C191" t="s">
        <v>545</v>
      </c>
      <c r="D191" t="s">
        <v>546</v>
      </c>
      <c r="E191" t="s">
        <v>325</v>
      </c>
      <c r="F191" t="s">
        <v>326</v>
      </c>
      <c r="I191" t="s">
        <v>503</v>
      </c>
      <c r="J191" t="s">
        <v>504</v>
      </c>
      <c r="K191" t="s">
        <v>422</v>
      </c>
      <c r="L191">
        <v>71</v>
      </c>
      <c r="M191">
        <v>71</v>
      </c>
      <c r="Q191">
        <v>142</v>
      </c>
      <c r="R191">
        <v>76.86</v>
      </c>
      <c r="S191">
        <v>76.34</v>
      </c>
      <c r="T191">
        <v>77.27</v>
      </c>
      <c r="U191">
        <v>77.010000000000005</v>
      </c>
      <c r="Y191">
        <v>77.14</v>
      </c>
      <c r="Z191">
        <v>66</v>
      </c>
      <c r="AA191">
        <v>66</v>
      </c>
      <c r="AE191">
        <v>8</v>
      </c>
      <c r="AF191">
        <v>11</v>
      </c>
      <c r="AJ191">
        <v>66</v>
      </c>
      <c r="AM191" s="5"/>
      <c r="AO191" s="5"/>
      <c r="AQ191" s="5"/>
      <c r="AS191" s="5"/>
    </row>
    <row r="192" spans="1:45" x14ac:dyDescent="0.35">
      <c r="A192" s="3" t="str">
        <f t="shared" si="2"/>
        <v>Luca Civello</v>
      </c>
      <c r="B192" s="4">
        <v>46082</v>
      </c>
      <c r="C192" t="s">
        <v>545</v>
      </c>
      <c r="D192" t="s">
        <v>546</v>
      </c>
      <c r="E192" t="s">
        <v>325</v>
      </c>
      <c r="F192" t="s">
        <v>326</v>
      </c>
      <c r="I192" t="s">
        <v>439</v>
      </c>
      <c r="J192" t="s">
        <v>361</v>
      </c>
      <c r="K192" t="s">
        <v>422</v>
      </c>
      <c r="L192">
        <v>71</v>
      </c>
      <c r="M192">
        <v>71</v>
      </c>
      <c r="Q192">
        <v>142</v>
      </c>
      <c r="R192">
        <v>76.86</v>
      </c>
      <c r="S192">
        <v>76.34</v>
      </c>
      <c r="T192">
        <v>77.27</v>
      </c>
      <c r="U192">
        <v>77.010000000000005</v>
      </c>
      <c r="Y192">
        <v>77.14</v>
      </c>
      <c r="Z192">
        <v>66</v>
      </c>
      <c r="AA192">
        <v>66</v>
      </c>
      <c r="AE192">
        <v>8</v>
      </c>
      <c r="AF192">
        <v>11</v>
      </c>
      <c r="AJ192">
        <v>66</v>
      </c>
      <c r="AM192" s="5"/>
      <c r="AO192" s="5"/>
      <c r="AQ192" s="5"/>
      <c r="AS192" s="5"/>
    </row>
    <row r="193" spans="1:45" x14ac:dyDescent="0.35">
      <c r="A193" s="3" t="str">
        <f t="shared" si="2"/>
        <v>Mattia Comotti</v>
      </c>
      <c r="B193" s="4">
        <v>46082</v>
      </c>
      <c r="C193" t="s">
        <v>545</v>
      </c>
      <c r="D193" t="s">
        <v>546</v>
      </c>
      <c r="E193" t="s">
        <v>325</v>
      </c>
      <c r="F193" t="s">
        <v>326</v>
      </c>
      <c r="I193" t="s">
        <v>496</v>
      </c>
      <c r="J193" t="s">
        <v>497</v>
      </c>
      <c r="K193" t="s">
        <v>422</v>
      </c>
      <c r="L193">
        <v>71</v>
      </c>
      <c r="M193">
        <v>71</v>
      </c>
      <c r="Q193">
        <v>142</v>
      </c>
      <c r="R193">
        <v>76.86</v>
      </c>
      <c r="S193">
        <v>76.34</v>
      </c>
      <c r="T193">
        <v>77.27</v>
      </c>
      <c r="U193">
        <v>77.010000000000005</v>
      </c>
      <c r="Y193">
        <v>77.14</v>
      </c>
      <c r="Z193">
        <v>66</v>
      </c>
      <c r="AA193">
        <v>66</v>
      </c>
      <c r="AE193">
        <v>8</v>
      </c>
      <c r="AF193">
        <v>11</v>
      </c>
      <c r="AJ193">
        <v>66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Marco Florioli</v>
      </c>
      <c r="B194" s="4">
        <v>46082</v>
      </c>
      <c r="C194" t="s">
        <v>545</v>
      </c>
      <c r="D194" t="s">
        <v>546</v>
      </c>
      <c r="E194" t="s">
        <v>325</v>
      </c>
      <c r="F194" t="s">
        <v>326</v>
      </c>
      <c r="I194" t="s">
        <v>476</v>
      </c>
      <c r="J194" t="s">
        <v>477</v>
      </c>
      <c r="K194" t="s">
        <v>422</v>
      </c>
      <c r="L194">
        <v>73</v>
      </c>
      <c r="M194">
        <v>69</v>
      </c>
      <c r="Q194">
        <v>142</v>
      </c>
      <c r="R194">
        <v>76.86</v>
      </c>
      <c r="S194">
        <v>76.34</v>
      </c>
      <c r="T194">
        <v>79.27</v>
      </c>
      <c r="U194">
        <v>75.010000000000005</v>
      </c>
      <c r="Y194">
        <v>77.14</v>
      </c>
      <c r="Z194">
        <v>90</v>
      </c>
      <c r="AA194">
        <v>66</v>
      </c>
      <c r="AE194">
        <v>10</v>
      </c>
      <c r="AF194">
        <v>11</v>
      </c>
      <c r="AJ194">
        <v>66</v>
      </c>
      <c r="AM194" s="5"/>
      <c r="AO194" s="5"/>
      <c r="AQ194" s="5"/>
      <c r="AS194" s="5"/>
    </row>
    <row r="195" spans="1:45" x14ac:dyDescent="0.35">
      <c r="A195" s="3" t="str">
        <f t="shared" si="3"/>
        <v>Augustin Hole</v>
      </c>
      <c r="B195" s="4">
        <v>46082</v>
      </c>
      <c r="C195" t="s">
        <v>545</v>
      </c>
      <c r="D195" t="s">
        <v>546</v>
      </c>
      <c r="E195" t="s">
        <v>325</v>
      </c>
      <c r="F195" t="s">
        <v>326</v>
      </c>
      <c r="I195" t="s">
        <v>345</v>
      </c>
      <c r="J195" t="s">
        <v>346</v>
      </c>
      <c r="K195" t="s">
        <v>422</v>
      </c>
      <c r="L195">
        <v>72</v>
      </c>
      <c r="M195">
        <v>70</v>
      </c>
      <c r="Q195">
        <v>142</v>
      </c>
      <c r="R195">
        <v>76.86</v>
      </c>
      <c r="S195">
        <v>76.34</v>
      </c>
      <c r="T195">
        <v>78.27</v>
      </c>
      <c r="U195">
        <v>76.010000000000005</v>
      </c>
      <c r="Y195">
        <v>77.14</v>
      </c>
      <c r="Z195">
        <v>84</v>
      </c>
      <c r="AA195">
        <v>66</v>
      </c>
      <c r="AE195">
        <v>9</v>
      </c>
      <c r="AF195">
        <v>11</v>
      </c>
      <c r="AJ195">
        <v>66</v>
      </c>
      <c r="AM195" s="5"/>
      <c r="AO195" s="5"/>
      <c r="AQ195" s="5"/>
      <c r="AS195" s="5"/>
    </row>
    <row r="196" spans="1:45" x14ac:dyDescent="0.35">
      <c r="A196" s="3" t="str">
        <f t="shared" si="3"/>
        <v>Sam Murphy</v>
      </c>
      <c r="B196" s="4">
        <v>46082</v>
      </c>
      <c r="C196" t="s">
        <v>545</v>
      </c>
      <c r="D196" t="s">
        <v>546</v>
      </c>
      <c r="E196" t="s">
        <v>325</v>
      </c>
      <c r="F196" t="s">
        <v>326</v>
      </c>
      <c r="I196" t="s">
        <v>369</v>
      </c>
      <c r="J196" t="s">
        <v>370</v>
      </c>
      <c r="K196" t="s">
        <v>422</v>
      </c>
      <c r="L196">
        <v>71</v>
      </c>
      <c r="M196">
        <v>71</v>
      </c>
      <c r="Q196">
        <v>142</v>
      </c>
      <c r="R196">
        <v>76.86</v>
      </c>
      <c r="S196">
        <v>76.34</v>
      </c>
      <c r="T196">
        <v>77.27</v>
      </c>
      <c r="U196">
        <v>77.010000000000005</v>
      </c>
      <c r="Y196">
        <v>77.14</v>
      </c>
      <c r="Z196">
        <v>66</v>
      </c>
      <c r="AA196">
        <v>66</v>
      </c>
      <c r="AE196">
        <v>8</v>
      </c>
      <c r="AF196">
        <v>11</v>
      </c>
      <c r="AJ196">
        <v>66</v>
      </c>
      <c r="AM196" s="5"/>
      <c r="AO196" s="5"/>
      <c r="AQ196" s="5"/>
      <c r="AS196" s="5"/>
    </row>
    <row r="197" spans="1:45" x14ac:dyDescent="0.35">
      <c r="A197" s="3" t="str">
        <f t="shared" si="3"/>
        <v>Alessandro Nardini</v>
      </c>
      <c r="B197" s="4">
        <v>46082</v>
      </c>
      <c r="C197" t="s">
        <v>545</v>
      </c>
      <c r="D197" t="s">
        <v>546</v>
      </c>
      <c r="E197" t="s">
        <v>325</v>
      </c>
      <c r="F197" t="s">
        <v>326</v>
      </c>
      <c r="I197" t="s">
        <v>355</v>
      </c>
      <c r="J197" t="s">
        <v>356</v>
      </c>
      <c r="K197" t="s">
        <v>422</v>
      </c>
      <c r="L197">
        <v>69</v>
      </c>
      <c r="M197">
        <v>73</v>
      </c>
      <c r="Q197">
        <v>142</v>
      </c>
      <c r="R197">
        <v>76.86</v>
      </c>
      <c r="S197">
        <v>76.34</v>
      </c>
      <c r="T197">
        <v>75.27</v>
      </c>
      <c r="U197">
        <v>79.010000000000005</v>
      </c>
      <c r="Y197">
        <v>77.14</v>
      </c>
      <c r="Z197">
        <v>38</v>
      </c>
      <c r="AA197">
        <v>66</v>
      </c>
      <c r="AE197">
        <v>6</v>
      </c>
      <c r="AF197">
        <v>11</v>
      </c>
      <c r="AJ197">
        <v>66</v>
      </c>
      <c r="AM197" s="5"/>
      <c r="AO197" s="5"/>
      <c r="AQ197" s="5"/>
      <c r="AS197" s="5"/>
    </row>
    <row r="198" spans="1:45" x14ac:dyDescent="0.35">
      <c r="A198" s="3" t="str">
        <f t="shared" si="3"/>
        <v>Lucas Poupaert</v>
      </c>
      <c r="B198" s="4">
        <v>46082</v>
      </c>
      <c r="C198" t="s">
        <v>545</v>
      </c>
      <c r="D198" t="s">
        <v>546</v>
      </c>
      <c r="E198" t="s">
        <v>325</v>
      </c>
      <c r="F198" t="s">
        <v>326</v>
      </c>
      <c r="I198" t="s">
        <v>533</v>
      </c>
      <c r="J198" t="s">
        <v>368</v>
      </c>
      <c r="K198" t="s">
        <v>422</v>
      </c>
      <c r="L198">
        <v>72</v>
      </c>
      <c r="M198">
        <v>70</v>
      </c>
      <c r="Q198">
        <v>142</v>
      </c>
      <c r="R198">
        <v>76.86</v>
      </c>
      <c r="S198">
        <v>76.34</v>
      </c>
      <c r="T198">
        <v>78.27</v>
      </c>
      <c r="U198">
        <v>76.010000000000005</v>
      </c>
      <c r="Y198">
        <v>77.14</v>
      </c>
      <c r="Z198">
        <v>84</v>
      </c>
      <c r="AA198">
        <v>66</v>
      </c>
      <c r="AE198">
        <v>9</v>
      </c>
      <c r="AF198">
        <v>11</v>
      </c>
      <c r="AJ198">
        <v>66</v>
      </c>
      <c r="AM198" s="5"/>
      <c r="AO198" s="5"/>
      <c r="AQ198" s="5"/>
      <c r="AS198" s="5"/>
    </row>
    <row r="199" spans="1:45" x14ac:dyDescent="0.35">
      <c r="A199" s="3" t="str">
        <f t="shared" si="3"/>
        <v>Archie Smith</v>
      </c>
      <c r="B199" s="4">
        <v>46082</v>
      </c>
      <c r="C199" t="s">
        <v>545</v>
      </c>
      <c r="D199" t="s">
        <v>546</v>
      </c>
      <c r="E199" t="s">
        <v>325</v>
      </c>
      <c r="F199" t="s">
        <v>326</v>
      </c>
      <c r="I199" t="s">
        <v>453</v>
      </c>
      <c r="J199" t="s">
        <v>454</v>
      </c>
      <c r="K199" t="s">
        <v>422</v>
      </c>
      <c r="L199">
        <v>68</v>
      </c>
      <c r="M199">
        <v>74</v>
      </c>
      <c r="Q199">
        <v>142</v>
      </c>
      <c r="R199">
        <v>76.86</v>
      </c>
      <c r="S199">
        <v>76.34</v>
      </c>
      <c r="T199">
        <v>74.27</v>
      </c>
      <c r="U199">
        <v>80.010000000000005</v>
      </c>
      <c r="Y199">
        <v>77.14</v>
      </c>
      <c r="Z199">
        <v>21</v>
      </c>
      <c r="AA199">
        <v>66</v>
      </c>
      <c r="AE199">
        <v>5</v>
      </c>
      <c r="AF199">
        <v>11</v>
      </c>
      <c r="AJ199">
        <v>66</v>
      </c>
      <c r="AM199" s="5"/>
      <c r="AO199" s="5"/>
      <c r="AQ199" s="5"/>
      <c r="AS199" s="5"/>
    </row>
    <row r="200" spans="1:45" x14ac:dyDescent="0.35">
      <c r="A200" s="3" t="str">
        <f t="shared" si="3"/>
        <v>Adrian Soriano</v>
      </c>
      <c r="B200" s="4">
        <v>46082</v>
      </c>
      <c r="C200" t="s">
        <v>545</v>
      </c>
      <c r="D200" t="s">
        <v>546</v>
      </c>
      <c r="E200" t="s">
        <v>325</v>
      </c>
      <c r="F200" t="s">
        <v>326</v>
      </c>
      <c r="I200" t="s">
        <v>362</v>
      </c>
      <c r="J200" t="s">
        <v>363</v>
      </c>
      <c r="K200" t="s">
        <v>422</v>
      </c>
      <c r="L200">
        <v>71</v>
      </c>
      <c r="M200">
        <v>71</v>
      </c>
      <c r="Q200">
        <v>142</v>
      </c>
      <c r="R200">
        <v>76.86</v>
      </c>
      <c r="S200">
        <v>76.34</v>
      </c>
      <c r="T200">
        <v>77.27</v>
      </c>
      <c r="U200">
        <v>77.010000000000005</v>
      </c>
      <c r="Y200">
        <v>77.14</v>
      </c>
      <c r="Z200">
        <v>66</v>
      </c>
      <c r="AA200">
        <v>66</v>
      </c>
      <c r="AE200">
        <v>8</v>
      </c>
      <c r="AF200">
        <v>11</v>
      </c>
      <c r="AJ200">
        <v>66</v>
      </c>
      <c r="AM200" s="5"/>
      <c r="AO200" s="5"/>
      <c r="AQ200" s="5"/>
      <c r="AS200" s="5"/>
    </row>
    <row r="201" spans="1:45" x14ac:dyDescent="0.35">
      <c r="A201" s="3" t="str">
        <f t="shared" si="3"/>
        <v>Anton Vazquez Muinos</v>
      </c>
      <c r="B201" s="4">
        <v>46082</v>
      </c>
      <c r="C201" t="s">
        <v>545</v>
      </c>
      <c r="D201" t="s">
        <v>546</v>
      </c>
      <c r="E201" t="s">
        <v>325</v>
      </c>
      <c r="F201" t="s">
        <v>326</v>
      </c>
      <c r="I201" t="s">
        <v>406</v>
      </c>
      <c r="J201" t="s">
        <v>407</v>
      </c>
      <c r="K201" t="s">
        <v>422</v>
      </c>
      <c r="L201">
        <v>72</v>
      </c>
      <c r="M201">
        <v>70</v>
      </c>
      <c r="Q201">
        <v>142</v>
      </c>
      <c r="R201">
        <v>76.86</v>
      </c>
      <c r="S201">
        <v>76.34</v>
      </c>
      <c r="T201">
        <v>78.27</v>
      </c>
      <c r="U201">
        <v>76.010000000000005</v>
      </c>
      <c r="Y201">
        <v>77.14</v>
      </c>
      <c r="Z201">
        <v>84</v>
      </c>
      <c r="AA201">
        <v>66</v>
      </c>
      <c r="AE201">
        <v>9</v>
      </c>
      <c r="AF201">
        <v>11</v>
      </c>
      <c r="AJ201">
        <v>66</v>
      </c>
      <c r="AM201" s="5"/>
      <c r="AO201" s="5"/>
      <c r="AQ201" s="5"/>
      <c r="AS201" s="5"/>
    </row>
    <row r="202" spans="1:45" x14ac:dyDescent="0.35">
      <c r="A202" s="3" t="str">
        <f t="shared" si="3"/>
        <v>Pietro Boeris</v>
      </c>
      <c r="B202" s="4">
        <v>46082</v>
      </c>
      <c r="C202" t="s">
        <v>545</v>
      </c>
      <c r="D202" t="s">
        <v>546</v>
      </c>
      <c r="E202" t="s">
        <v>325</v>
      </c>
      <c r="F202" t="s">
        <v>326</v>
      </c>
      <c r="I202" t="s">
        <v>388</v>
      </c>
      <c r="J202" t="s">
        <v>389</v>
      </c>
      <c r="K202" t="s">
        <v>422</v>
      </c>
      <c r="L202">
        <v>71</v>
      </c>
      <c r="M202">
        <v>72</v>
      </c>
      <c r="Q202">
        <v>143</v>
      </c>
      <c r="R202">
        <v>76.86</v>
      </c>
      <c r="S202">
        <v>76.34</v>
      </c>
      <c r="T202">
        <v>77.27</v>
      </c>
      <c r="U202">
        <v>78.010000000000005</v>
      </c>
      <c r="Y202">
        <v>77.64</v>
      </c>
      <c r="Z202">
        <v>66</v>
      </c>
      <c r="AA202">
        <v>81</v>
      </c>
      <c r="AE202">
        <v>8</v>
      </c>
      <c r="AF202">
        <v>12</v>
      </c>
      <c r="AJ202">
        <v>81</v>
      </c>
      <c r="AM202" s="5"/>
      <c r="AO202" s="5"/>
      <c r="AQ202" s="5"/>
      <c r="AS202" s="5"/>
    </row>
    <row r="203" spans="1:45" x14ac:dyDescent="0.35">
      <c r="A203" s="3" t="str">
        <f t="shared" si="3"/>
        <v>Thomas Delmas</v>
      </c>
      <c r="B203" s="4">
        <v>46082</v>
      </c>
      <c r="C203" t="s">
        <v>545</v>
      </c>
      <c r="D203" t="s">
        <v>546</v>
      </c>
      <c r="E203" t="s">
        <v>325</v>
      </c>
      <c r="F203" t="s">
        <v>326</v>
      </c>
      <c r="I203" t="s">
        <v>440</v>
      </c>
      <c r="J203" t="s">
        <v>441</v>
      </c>
      <c r="K203" t="s">
        <v>422</v>
      </c>
      <c r="L203">
        <v>71</v>
      </c>
      <c r="M203">
        <v>72</v>
      </c>
      <c r="Q203">
        <v>143</v>
      </c>
      <c r="R203">
        <v>76.86</v>
      </c>
      <c r="S203">
        <v>76.34</v>
      </c>
      <c r="T203">
        <v>77.27</v>
      </c>
      <c r="U203">
        <v>78.010000000000005</v>
      </c>
      <c r="Y203">
        <v>77.64</v>
      </c>
      <c r="Z203">
        <v>66</v>
      </c>
      <c r="AA203">
        <v>81</v>
      </c>
      <c r="AE203">
        <v>8</v>
      </c>
      <c r="AF203">
        <v>12</v>
      </c>
      <c r="AJ203">
        <v>81</v>
      </c>
      <c r="AM203" s="5"/>
      <c r="AO203" s="5"/>
      <c r="AQ203" s="5"/>
      <c r="AS203" s="5"/>
    </row>
    <row r="204" spans="1:45" x14ac:dyDescent="0.35">
      <c r="A204" s="3" t="str">
        <f t="shared" si="3"/>
        <v>Brandon Dietzel</v>
      </c>
      <c r="B204" s="4">
        <v>46082</v>
      </c>
      <c r="C204" t="s">
        <v>545</v>
      </c>
      <c r="D204" t="s">
        <v>546</v>
      </c>
      <c r="E204" t="s">
        <v>325</v>
      </c>
      <c r="F204" t="s">
        <v>326</v>
      </c>
      <c r="I204" t="s">
        <v>413</v>
      </c>
      <c r="J204" t="s">
        <v>414</v>
      </c>
      <c r="K204" t="s">
        <v>422</v>
      </c>
      <c r="L204">
        <v>71</v>
      </c>
      <c r="M204">
        <v>72</v>
      </c>
      <c r="Q204">
        <v>143</v>
      </c>
      <c r="R204">
        <v>76.86</v>
      </c>
      <c r="S204">
        <v>76.34</v>
      </c>
      <c r="T204">
        <v>77.27</v>
      </c>
      <c r="U204">
        <v>78.010000000000005</v>
      </c>
      <c r="Y204">
        <v>77.64</v>
      </c>
      <c r="Z204">
        <v>66</v>
      </c>
      <c r="AA204">
        <v>81</v>
      </c>
      <c r="AE204">
        <v>8</v>
      </c>
      <c r="AF204">
        <v>12</v>
      </c>
      <c r="AJ204">
        <v>81</v>
      </c>
      <c r="AM204" s="5"/>
      <c r="AO204" s="5"/>
      <c r="AQ204" s="5"/>
      <c r="AS204" s="5"/>
    </row>
    <row r="205" spans="1:45" x14ac:dyDescent="0.35">
      <c r="A205" s="3" t="str">
        <f t="shared" si="3"/>
        <v>Lucas Fallotico</v>
      </c>
      <c r="B205" s="4">
        <v>46082</v>
      </c>
      <c r="C205" t="s">
        <v>545</v>
      </c>
      <c r="D205" t="s">
        <v>546</v>
      </c>
      <c r="E205" t="s">
        <v>325</v>
      </c>
      <c r="F205" t="s">
        <v>326</v>
      </c>
      <c r="I205" t="s">
        <v>367</v>
      </c>
      <c r="J205" t="s">
        <v>368</v>
      </c>
      <c r="K205" t="s">
        <v>422</v>
      </c>
      <c r="L205">
        <v>70</v>
      </c>
      <c r="M205">
        <v>73</v>
      </c>
      <c r="Q205">
        <v>143</v>
      </c>
      <c r="R205">
        <v>76.86</v>
      </c>
      <c r="S205">
        <v>76.34</v>
      </c>
      <c r="T205">
        <v>76.27</v>
      </c>
      <c r="U205">
        <v>79.010000000000005</v>
      </c>
      <c r="Y205">
        <v>77.64</v>
      </c>
      <c r="Z205">
        <v>52</v>
      </c>
      <c r="AA205">
        <v>81</v>
      </c>
      <c r="AE205">
        <v>7</v>
      </c>
      <c r="AF205">
        <v>12</v>
      </c>
      <c r="AJ205">
        <v>81</v>
      </c>
      <c r="AM205" s="5"/>
      <c r="AO205" s="5"/>
      <c r="AQ205" s="5"/>
      <c r="AS205" s="5"/>
    </row>
    <row r="206" spans="1:45" x14ac:dyDescent="0.35">
      <c r="A206" s="3" t="str">
        <f t="shared" si="3"/>
        <v>Flavio Michetti</v>
      </c>
      <c r="B206" s="4">
        <v>46082</v>
      </c>
      <c r="C206" t="s">
        <v>545</v>
      </c>
      <c r="D206" t="s">
        <v>546</v>
      </c>
      <c r="E206" t="s">
        <v>325</v>
      </c>
      <c r="F206" t="s">
        <v>326</v>
      </c>
      <c r="I206" t="s">
        <v>427</v>
      </c>
      <c r="J206" t="s">
        <v>428</v>
      </c>
      <c r="K206" t="s">
        <v>422</v>
      </c>
      <c r="L206">
        <v>73</v>
      </c>
      <c r="M206">
        <v>70</v>
      </c>
      <c r="Q206">
        <v>143</v>
      </c>
      <c r="R206">
        <v>76.86</v>
      </c>
      <c r="S206">
        <v>76.34</v>
      </c>
      <c r="T206">
        <v>79.27</v>
      </c>
      <c r="U206">
        <v>76.010000000000005</v>
      </c>
      <c r="Y206">
        <v>77.64</v>
      </c>
      <c r="Z206">
        <v>90</v>
      </c>
      <c r="AA206">
        <v>81</v>
      </c>
      <c r="AE206">
        <v>10</v>
      </c>
      <c r="AF206">
        <v>12</v>
      </c>
      <c r="AJ206">
        <v>81</v>
      </c>
      <c r="AM206" s="5"/>
      <c r="AO206" s="5"/>
      <c r="AQ206" s="5"/>
      <c r="AS206" s="5"/>
    </row>
    <row r="207" spans="1:45" x14ac:dyDescent="0.35">
      <c r="A207" s="3" t="str">
        <f t="shared" si="3"/>
        <v>Robert Moran</v>
      </c>
      <c r="B207" s="4">
        <v>46082</v>
      </c>
      <c r="C207" t="s">
        <v>545</v>
      </c>
      <c r="D207" t="s">
        <v>546</v>
      </c>
      <c r="E207" t="s">
        <v>325</v>
      </c>
      <c r="F207" t="s">
        <v>326</v>
      </c>
      <c r="I207" t="s">
        <v>331</v>
      </c>
      <c r="J207" t="s">
        <v>332</v>
      </c>
      <c r="K207" t="s">
        <v>422</v>
      </c>
      <c r="L207">
        <v>67</v>
      </c>
      <c r="M207">
        <v>76</v>
      </c>
      <c r="Q207">
        <v>143</v>
      </c>
      <c r="R207">
        <v>76.86</v>
      </c>
      <c r="S207">
        <v>76.34</v>
      </c>
      <c r="T207">
        <v>73.27</v>
      </c>
      <c r="U207">
        <v>82.01</v>
      </c>
      <c r="Y207">
        <v>77.64</v>
      </c>
      <c r="Z207">
        <v>9</v>
      </c>
      <c r="AA207">
        <v>81</v>
      </c>
      <c r="AE207">
        <v>4</v>
      </c>
      <c r="AF207">
        <v>12</v>
      </c>
      <c r="AJ207">
        <v>81</v>
      </c>
      <c r="AM207" s="5"/>
      <c r="AO207" s="5"/>
      <c r="AQ207" s="5"/>
      <c r="AS207" s="5"/>
    </row>
    <row r="208" spans="1:45" x14ac:dyDescent="0.35">
      <c r="A208" s="3" t="str">
        <f t="shared" si="3"/>
        <v>Victor Trehet</v>
      </c>
      <c r="B208" s="4">
        <v>46082</v>
      </c>
      <c r="C208" t="s">
        <v>545</v>
      </c>
      <c r="D208" t="s">
        <v>546</v>
      </c>
      <c r="E208" t="s">
        <v>325</v>
      </c>
      <c r="F208" t="s">
        <v>326</v>
      </c>
      <c r="I208" t="s">
        <v>373</v>
      </c>
      <c r="J208" t="s">
        <v>374</v>
      </c>
      <c r="K208" t="s">
        <v>422</v>
      </c>
      <c r="L208">
        <v>66</v>
      </c>
      <c r="M208">
        <v>77</v>
      </c>
      <c r="Q208">
        <v>143</v>
      </c>
      <c r="R208">
        <v>76.86</v>
      </c>
      <c r="S208">
        <v>76.34</v>
      </c>
      <c r="T208">
        <v>72.27</v>
      </c>
      <c r="U208">
        <v>83.01</v>
      </c>
      <c r="Y208">
        <v>77.64</v>
      </c>
      <c r="Z208">
        <v>6</v>
      </c>
      <c r="AA208">
        <v>81</v>
      </c>
      <c r="AE208">
        <v>3</v>
      </c>
      <c r="AF208">
        <v>12</v>
      </c>
      <c r="AJ208">
        <v>81</v>
      </c>
      <c r="AM208" s="5"/>
      <c r="AO208" s="5"/>
      <c r="AQ208" s="5"/>
      <c r="AS208" s="5"/>
    </row>
    <row r="209" spans="1:45" x14ac:dyDescent="0.35">
      <c r="A209" s="3" t="str">
        <f t="shared" si="3"/>
        <v>Giulio Zanichelli</v>
      </c>
      <c r="B209" s="4">
        <v>46082</v>
      </c>
      <c r="C209" t="s">
        <v>545</v>
      </c>
      <c r="D209" t="s">
        <v>546</v>
      </c>
      <c r="E209" t="s">
        <v>325</v>
      </c>
      <c r="F209" t="s">
        <v>326</v>
      </c>
      <c r="I209" t="s">
        <v>524</v>
      </c>
      <c r="J209" t="s">
        <v>525</v>
      </c>
      <c r="K209" t="s">
        <v>422</v>
      </c>
      <c r="L209">
        <v>73</v>
      </c>
      <c r="M209">
        <v>70</v>
      </c>
      <c r="Q209">
        <v>143</v>
      </c>
      <c r="R209">
        <v>76.86</v>
      </c>
      <c r="S209">
        <v>76.34</v>
      </c>
      <c r="T209">
        <v>79.27</v>
      </c>
      <c r="U209">
        <v>76.010000000000005</v>
      </c>
      <c r="Y209">
        <v>77.64</v>
      </c>
      <c r="Z209">
        <v>90</v>
      </c>
      <c r="AA209">
        <v>81</v>
      </c>
      <c r="AE209">
        <v>10</v>
      </c>
      <c r="AF209">
        <v>12</v>
      </c>
      <c r="AJ209">
        <v>81</v>
      </c>
      <c r="AM209" s="5"/>
      <c r="AO209" s="5"/>
      <c r="AQ209" s="5"/>
      <c r="AS209" s="5"/>
    </row>
    <row r="210" spans="1:45" x14ac:dyDescent="0.35">
      <c r="A210" s="3" t="str">
        <f t="shared" si="3"/>
        <v>Vasco Alves</v>
      </c>
      <c r="B210" s="4">
        <v>46082</v>
      </c>
      <c r="C210" t="s">
        <v>545</v>
      </c>
      <c r="D210" t="s">
        <v>546</v>
      </c>
      <c r="E210" t="s">
        <v>325</v>
      </c>
      <c r="F210" t="s">
        <v>326</v>
      </c>
      <c r="I210" t="s">
        <v>526</v>
      </c>
      <c r="J210" t="s">
        <v>527</v>
      </c>
      <c r="K210" t="s">
        <v>422</v>
      </c>
      <c r="L210">
        <v>73</v>
      </c>
      <c r="M210">
        <v>71</v>
      </c>
      <c r="Q210">
        <v>144</v>
      </c>
      <c r="R210">
        <v>76.86</v>
      </c>
      <c r="S210">
        <v>76.34</v>
      </c>
      <c r="T210">
        <v>79.27</v>
      </c>
      <c r="U210">
        <v>77.010000000000005</v>
      </c>
      <c r="Y210">
        <v>78.14</v>
      </c>
      <c r="Z210">
        <v>90</v>
      </c>
      <c r="AA210">
        <v>89</v>
      </c>
      <c r="AE210">
        <v>10</v>
      </c>
      <c r="AF210">
        <v>13</v>
      </c>
      <c r="AJ210">
        <v>89</v>
      </c>
      <c r="AM210" s="5"/>
      <c r="AO210" s="5"/>
      <c r="AQ210" s="5"/>
      <c r="AS210" s="5"/>
    </row>
    <row r="211" spans="1:45" x14ac:dyDescent="0.35">
      <c r="A211" s="3" t="str">
        <f t="shared" si="3"/>
        <v>Hugh Foley</v>
      </c>
      <c r="B211" s="4">
        <v>46082</v>
      </c>
      <c r="C211" t="s">
        <v>545</v>
      </c>
      <c r="D211" t="s">
        <v>546</v>
      </c>
      <c r="E211" t="s">
        <v>325</v>
      </c>
      <c r="F211" t="s">
        <v>326</v>
      </c>
      <c r="I211" t="s">
        <v>444</v>
      </c>
      <c r="J211" t="s">
        <v>445</v>
      </c>
      <c r="K211" t="s">
        <v>422</v>
      </c>
      <c r="L211">
        <v>70</v>
      </c>
      <c r="M211">
        <v>74</v>
      </c>
      <c r="Q211">
        <v>144</v>
      </c>
      <c r="R211">
        <v>76.86</v>
      </c>
      <c r="S211">
        <v>76.34</v>
      </c>
      <c r="T211">
        <v>76.27</v>
      </c>
      <c r="U211">
        <v>80.010000000000005</v>
      </c>
      <c r="Y211">
        <v>78.14</v>
      </c>
      <c r="Z211">
        <v>52</v>
      </c>
      <c r="AA211">
        <v>89</v>
      </c>
      <c r="AE211">
        <v>7</v>
      </c>
      <c r="AF211">
        <v>13</v>
      </c>
      <c r="AJ211">
        <v>89</v>
      </c>
      <c r="AM211" s="5"/>
      <c r="AO211" s="5"/>
      <c r="AQ211" s="5"/>
      <c r="AS211" s="5"/>
    </row>
    <row r="212" spans="1:45" x14ac:dyDescent="0.35">
      <c r="A212" s="3" t="str">
        <f t="shared" si="3"/>
        <v>Paul Franquet</v>
      </c>
      <c r="B212" s="4">
        <v>46082</v>
      </c>
      <c r="C212" t="s">
        <v>545</v>
      </c>
      <c r="D212" t="s">
        <v>546</v>
      </c>
      <c r="E212" t="s">
        <v>325</v>
      </c>
      <c r="F212" t="s">
        <v>326</v>
      </c>
      <c r="I212" t="s">
        <v>395</v>
      </c>
      <c r="J212" t="s">
        <v>396</v>
      </c>
      <c r="K212" t="s">
        <v>422</v>
      </c>
      <c r="L212">
        <v>71</v>
      </c>
      <c r="M212">
        <v>73</v>
      </c>
      <c r="Q212">
        <v>144</v>
      </c>
      <c r="R212">
        <v>76.86</v>
      </c>
      <c r="S212">
        <v>76.34</v>
      </c>
      <c r="T212">
        <v>77.27</v>
      </c>
      <c r="U212">
        <v>79.010000000000005</v>
      </c>
      <c r="Y212">
        <v>78.14</v>
      </c>
      <c r="Z212">
        <v>66</v>
      </c>
      <c r="AA212">
        <v>89</v>
      </c>
      <c r="AE212">
        <v>8</v>
      </c>
      <c r="AF212">
        <v>13</v>
      </c>
      <c r="AJ212">
        <v>89</v>
      </c>
      <c r="AM212" s="5"/>
      <c r="AO212" s="5"/>
      <c r="AQ212" s="5"/>
      <c r="AS212" s="5"/>
    </row>
    <row r="213" spans="1:45" x14ac:dyDescent="0.35">
      <c r="A213" s="3" t="str">
        <f t="shared" si="3"/>
        <v>Thibault Frestel</v>
      </c>
      <c r="B213" s="4">
        <v>46082</v>
      </c>
      <c r="C213" t="s">
        <v>545</v>
      </c>
      <c r="D213" t="s">
        <v>546</v>
      </c>
      <c r="E213" t="s">
        <v>325</v>
      </c>
      <c r="F213" t="s">
        <v>326</v>
      </c>
      <c r="I213" t="s">
        <v>408</v>
      </c>
      <c r="J213" t="s">
        <v>409</v>
      </c>
      <c r="K213" t="s">
        <v>422</v>
      </c>
      <c r="L213">
        <v>71</v>
      </c>
      <c r="M213">
        <v>73</v>
      </c>
      <c r="Q213">
        <v>144</v>
      </c>
      <c r="R213">
        <v>76.86</v>
      </c>
      <c r="S213">
        <v>76.34</v>
      </c>
      <c r="T213">
        <v>77.27</v>
      </c>
      <c r="U213">
        <v>79.010000000000005</v>
      </c>
      <c r="Y213">
        <v>78.14</v>
      </c>
      <c r="Z213">
        <v>66</v>
      </c>
      <c r="AA213">
        <v>89</v>
      </c>
      <c r="AE213">
        <v>8</v>
      </c>
      <c r="AF213">
        <v>13</v>
      </c>
      <c r="AJ213">
        <v>89</v>
      </c>
      <c r="AM213" s="5"/>
      <c r="AO213" s="5"/>
      <c r="AQ213" s="5"/>
      <c r="AS213" s="5"/>
    </row>
    <row r="214" spans="1:45" x14ac:dyDescent="0.35">
      <c r="A214" s="3" t="str">
        <f t="shared" si="3"/>
        <v>Luca Memeo</v>
      </c>
      <c r="B214" s="4">
        <v>46082</v>
      </c>
      <c r="C214" t="s">
        <v>545</v>
      </c>
      <c r="D214" t="s">
        <v>546</v>
      </c>
      <c r="E214" t="s">
        <v>325</v>
      </c>
      <c r="F214" t="s">
        <v>326</v>
      </c>
      <c r="I214" t="s">
        <v>360</v>
      </c>
      <c r="J214" t="s">
        <v>361</v>
      </c>
      <c r="K214" t="s">
        <v>422</v>
      </c>
      <c r="L214">
        <v>75</v>
      </c>
      <c r="M214">
        <v>69</v>
      </c>
      <c r="Q214">
        <v>144</v>
      </c>
      <c r="R214">
        <v>76.86</v>
      </c>
      <c r="S214">
        <v>76.34</v>
      </c>
      <c r="T214">
        <v>81.27</v>
      </c>
      <c r="U214">
        <v>75.010000000000005</v>
      </c>
      <c r="Y214">
        <v>78.14</v>
      </c>
      <c r="Z214">
        <v>101</v>
      </c>
      <c r="AA214">
        <v>89</v>
      </c>
      <c r="AE214">
        <v>12</v>
      </c>
      <c r="AF214">
        <v>13</v>
      </c>
      <c r="AJ214">
        <v>89</v>
      </c>
      <c r="AM214" s="5"/>
      <c r="AO214" s="5"/>
      <c r="AQ214" s="5"/>
      <c r="AS214" s="5"/>
    </row>
    <row r="215" spans="1:45" x14ac:dyDescent="0.35">
      <c r="A215" s="3" t="str">
        <f t="shared" si="3"/>
        <v>Alessandro Noseda</v>
      </c>
      <c r="B215" s="4">
        <v>46082</v>
      </c>
      <c r="C215" t="s">
        <v>545</v>
      </c>
      <c r="D215" t="s">
        <v>546</v>
      </c>
      <c r="E215" t="s">
        <v>325</v>
      </c>
      <c r="F215" t="s">
        <v>326</v>
      </c>
      <c r="I215" t="s">
        <v>469</v>
      </c>
      <c r="J215" t="s">
        <v>356</v>
      </c>
      <c r="K215" t="s">
        <v>422</v>
      </c>
      <c r="L215">
        <v>70</v>
      </c>
      <c r="M215">
        <v>74</v>
      </c>
      <c r="Q215">
        <v>144</v>
      </c>
      <c r="R215">
        <v>76.86</v>
      </c>
      <c r="S215">
        <v>76.34</v>
      </c>
      <c r="T215">
        <v>76.27</v>
      </c>
      <c r="U215">
        <v>80.010000000000005</v>
      </c>
      <c r="Y215">
        <v>78.14</v>
      </c>
      <c r="Z215">
        <v>52</v>
      </c>
      <c r="AA215">
        <v>89</v>
      </c>
      <c r="AE215">
        <v>7</v>
      </c>
      <c r="AF215">
        <v>13</v>
      </c>
      <c r="AJ215">
        <v>89</v>
      </c>
      <c r="AM215" s="5"/>
      <c r="AO215" s="5"/>
      <c r="AQ215" s="5"/>
      <c r="AS215" s="5"/>
    </row>
    <row r="216" spans="1:45" x14ac:dyDescent="0.35">
      <c r="A216" s="3" t="str">
        <f t="shared" si="3"/>
        <v>Robin Roussel</v>
      </c>
      <c r="B216" s="4">
        <v>46082</v>
      </c>
      <c r="C216" t="s">
        <v>545</v>
      </c>
      <c r="D216" t="s">
        <v>546</v>
      </c>
      <c r="E216" t="s">
        <v>325</v>
      </c>
      <c r="F216" t="s">
        <v>326</v>
      </c>
      <c r="I216" t="s">
        <v>488</v>
      </c>
      <c r="J216" t="s">
        <v>489</v>
      </c>
      <c r="K216" t="s">
        <v>422</v>
      </c>
      <c r="L216">
        <v>71</v>
      </c>
      <c r="M216">
        <v>73</v>
      </c>
      <c r="Q216">
        <v>144</v>
      </c>
      <c r="R216">
        <v>76.86</v>
      </c>
      <c r="S216">
        <v>76.34</v>
      </c>
      <c r="T216">
        <v>77.27</v>
      </c>
      <c r="U216">
        <v>79.010000000000005</v>
      </c>
      <c r="Y216">
        <v>78.14</v>
      </c>
      <c r="Z216">
        <v>66</v>
      </c>
      <c r="AA216">
        <v>89</v>
      </c>
      <c r="AE216">
        <v>8</v>
      </c>
      <c r="AF216">
        <v>13</v>
      </c>
      <c r="AJ216">
        <v>89</v>
      </c>
      <c r="AM216" s="5"/>
      <c r="AO216" s="5"/>
      <c r="AQ216" s="5"/>
      <c r="AS216" s="5"/>
    </row>
    <row r="217" spans="1:45" x14ac:dyDescent="0.35">
      <c r="A217" s="3" t="str">
        <f t="shared" si="3"/>
        <v>Antoine Auboin</v>
      </c>
      <c r="B217" s="4">
        <v>46082</v>
      </c>
      <c r="C217" t="s">
        <v>545</v>
      </c>
      <c r="D217" t="s">
        <v>546</v>
      </c>
      <c r="E217" t="s">
        <v>325</v>
      </c>
      <c r="F217" t="s">
        <v>326</v>
      </c>
      <c r="I217" t="s">
        <v>494</v>
      </c>
      <c r="J217" t="s">
        <v>495</v>
      </c>
      <c r="K217" t="s">
        <v>422</v>
      </c>
      <c r="L217">
        <v>76</v>
      </c>
      <c r="M217">
        <v>69</v>
      </c>
      <c r="Q217">
        <v>145</v>
      </c>
      <c r="R217">
        <v>76.86</v>
      </c>
      <c r="S217">
        <v>76.34</v>
      </c>
      <c r="T217">
        <v>82.27</v>
      </c>
      <c r="U217">
        <v>75.010000000000005</v>
      </c>
      <c r="Y217">
        <v>78.64</v>
      </c>
      <c r="Z217">
        <v>103</v>
      </c>
      <c r="AA217">
        <v>96</v>
      </c>
      <c r="AE217">
        <v>13</v>
      </c>
      <c r="AF217">
        <v>14</v>
      </c>
      <c r="AJ217">
        <v>96</v>
      </c>
      <c r="AM217" s="5"/>
      <c r="AO217" s="5"/>
      <c r="AQ217" s="5"/>
      <c r="AS217" s="5"/>
    </row>
    <row r="218" spans="1:45" x14ac:dyDescent="0.35">
      <c r="A218" s="3" t="str">
        <f t="shared" si="3"/>
        <v>Gabriel Naveau</v>
      </c>
      <c r="B218" s="4">
        <v>46082</v>
      </c>
      <c r="C218" t="s">
        <v>545</v>
      </c>
      <c r="D218" t="s">
        <v>546</v>
      </c>
      <c r="E218" t="s">
        <v>325</v>
      </c>
      <c r="F218" t="s">
        <v>326</v>
      </c>
      <c r="I218" t="s">
        <v>431</v>
      </c>
      <c r="J218" t="s">
        <v>432</v>
      </c>
      <c r="K218" t="s">
        <v>422</v>
      </c>
      <c r="L218">
        <v>73</v>
      </c>
      <c r="M218">
        <v>72</v>
      </c>
      <c r="Q218">
        <v>145</v>
      </c>
      <c r="R218">
        <v>76.86</v>
      </c>
      <c r="S218">
        <v>76.34</v>
      </c>
      <c r="T218">
        <v>79.27</v>
      </c>
      <c r="U218">
        <v>78.010000000000005</v>
      </c>
      <c r="Y218">
        <v>78.64</v>
      </c>
      <c r="Z218">
        <v>90</v>
      </c>
      <c r="AA218">
        <v>96</v>
      </c>
      <c r="AE218">
        <v>10</v>
      </c>
      <c r="AF218">
        <v>14</v>
      </c>
      <c r="AJ218">
        <v>96</v>
      </c>
      <c r="AM218" s="5"/>
      <c r="AO218" s="5"/>
      <c r="AQ218" s="5"/>
      <c r="AS218" s="5"/>
    </row>
    <row r="219" spans="1:45" x14ac:dyDescent="0.35">
      <c r="A219" s="3" t="str">
        <f t="shared" si="3"/>
        <v>Gianluca Perna</v>
      </c>
      <c r="B219" s="4">
        <v>46082</v>
      </c>
      <c r="C219" t="s">
        <v>545</v>
      </c>
      <c r="D219" t="s">
        <v>546</v>
      </c>
      <c r="E219" t="s">
        <v>325</v>
      </c>
      <c r="F219" t="s">
        <v>326</v>
      </c>
      <c r="I219" t="s">
        <v>371</v>
      </c>
      <c r="J219" t="s">
        <v>372</v>
      </c>
      <c r="K219" t="s">
        <v>422</v>
      </c>
      <c r="L219">
        <v>71</v>
      </c>
      <c r="M219">
        <v>74</v>
      </c>
      <c r="Q219">
        <v>145</v>
      </c>
      <c r="R219">
        <v>76.86</v>
      </c>
      <c r="S219">
        <v>76.34</v>
      </c>
      <c r="T219">
        <v>77.27</v>
      </c>
      <c r="U219">
        <v>80.010000000000005</v>
      </c>
      <c r="Y219">
        <v>78.64</v>
      </c>
      <c r="Z219">
        <v>66</v>
      </c>
      <c r="AA219">
        <v>96</v>
      </c>
      <c r="AE219">
        <v>8</v>
      </c>
      <c r="AF219">
        <v>14</v>
      </c>
      <c r="AJ219">
        <v>96</v>
      </c>
      <c r="AM219" s="5"/>
      <c r="AO219" s="5"/>
      <c r="AQ219" s="5"/>
      <c r="AS219" s="5"/>
    </row>
    <row r="220" spans="1:45" x14ac:dyDescent="0.35">
      <c r="A220" s="3" t="str">
        <f t="shared" si="3"/>
        <v>Mathis Andre</v>
      </c>
      <c r="B220" s="4">
        <v>46082</v>
      </c>
      <c r="C220" t="s">
        <v>545</v>
      </c>
      <c r="D220" t="s">
        <v>546</v>
      </c>
      <c r="E220" t="s">
        <v>325</v>
      </c>
      <c r="F220" t="s">
        <v>326</v>
      </c>
      <c r="I220" t="s">
        <v>384</v>
      </c>
      <c r="J220" t="s">
        <v>385</v>
      </c>
      <c r="K220" t="s">
        <v>422</v>
      </c>
      <c r="L220">
        <v>77</v>
      </c>
      <c r="M220">
        <v>69</v>
      </c>
      <c r="Q220">
        <v>146</v>
      </c>
      <c r="R220">
        <v>76.86</v>
      </c>
      <c r="S220">
        <v>76.34</v>
      </c>
      <c r="T220">
        <v>83.27</v>
      </c>
      <c r="U220">
        <v>75.010000000000005</v>
      </c>
      <c r="Y220">
        <v>79.14</v>
      </c>
      <c r="Z220">
        <v>107</v>
      </c>
      <c r="AA220">
        <v>99</v>
      </c>
      <c r="AE220">
        <v>14</v>
      </c>
      <c r="AF220">
        <v>15</v>
      </c>
      <c r="AJ220">
        <v>99</v>
      </c>
      <c r="AM220" s="5"/>
      <c r="AO220" s="5"/>
      <c r="AQ220" s="5"/>
      <c r="AS220" s="5"/>
    </row>
    <row r="221" spans="1:45" x14ac:dyDescent="0.35">
      <c r="A221" s="3" t="str">
        <f t="shared" si="3"/>
        <v>Leonardo Iacovitti</v>
      </c>
      <c r="B221" s="4">
        <v>46082</v>
      </c>
      <c r="C221" t="s">
        <v>545</v>
      </c>
      <c r="D221" t="s">
        <v>546</v>
      </c>
      <c r="E221" t="s">
        <v>325</v>
      </c>
      <c r="F221" t="s">
        <v>326</v>
      </c>
      <c r="I221" t="s">
        <v>532</v>
      </c>
      <c r="J221" t="s">
        <v>487</v>
      </c>
      <c r="K221" t="s">
        <v>422</v>
      </c>
      <c r="L221">
        <v>71</v>
      </c>
      <c r="M221">
        <v>75</v>
      </c>
      <c r="Q221">
        <v>146</v>
      </c>
      <c r="R221">
        <v>76.86</v>
      </c>
      <c r="S221">
        <v>76.34</v>
      </c>
      <c r="T221">
        <v>77.27</v>
      </c>
      <c r="U221">
        <v>81.010000000000005</v>
      </c>
      <c r="Y221">
        <v>79.14</v>
      </c>
      <c r="Z221">
        <v>66</v>
      </c>
      <c r="AA221">
        <v>99</v>
      </c>
      <c r="AE221">
        <v>8</v>
      </c>
      <c r="AF221">
        <v>15</v>
      </c>
      <c r="AJ221">
        <v>99</v>
      </c>
      <c r="AM221" s="5"/>
      <c r="AO221" s="5"/>
      <c r="AQ221" s="5"/>
      <c r="AS221" s="5"/>
    </row>
    <row r="222" spans="1:45" x14ac:dyDescent="0.35">
      <c r="A222" s="3" t="str">
        <f t="shared" si="3"/>
        <v>Thomas Lecomte</v>
      </c>
      <c r="B222" s="4">
        <v>46082</v>
      </c>
      <c r="C222" t="s">
        <v>545</v>
      </c>
      <c r="D222" t="s">
        <v>546</v>
      </c>
      <c r="E222" t="s">
        <v>325</v>
      </c>
      <c r="F222" t="s">
        <v>326</v>
      </c>
      <c r="I222" t="s">
        <v>478</v>
      </c>
      <c r="J222" t="s">
        <v>441</v>
      </c>
      <c r="K222" t="s">
        <v>422</v>
      </c>
      <c r="L222">
        <v>74</v>
      </c>
      <c r="M222">
        <v>73</v>
      </c>
      <c r="Q222">
        <v>147</v>
      </c>
      <c r="R222">
        <v>76.86</v>
      </c>
      <c r="S222">
        <v>76.34</v>
      </c>
      <c r="T222">
        <v>80.27</v>
      </c>
      <c r="U222">
        <v>79.010000000000005</v>
      </c>
      <c r="Y222">
        <v>79.64</v>
      </c>
      <c r="Z222">
        <v>97</v>
      </c>
      <c r="AA222">
        <v>101</v>
      </c>
      <c r="AE222">
        <v>11</v>
      </c>
      <c r="AF222">
        <v>16</v>
      </c>
      <c r="AJ222">
        <v>101</v>
      </c>
      <c r="AM222" s="5"/>
      <c r="AO222" s="5"/>
      <c r="AQ222" s="5"/>
      <c r="AS222" s="5"/>
    </row>
    <row r="223" spans="1:45" x14ac:dyDescent="0.35">
      <c r="A223" s="3" t="str">
        <f t="shared" si="3"/>
        <v>Diego Manzoni</v>
      </c>
      <c r="B223" s="4">
        <v>46082</v>
      </c>
      <c r="C223" t="s">
        <v>545</v>
      </c>
      <c r="D223" t="s">
        <v>546</v>
      </c>
      <c r="E223" t="s">
        <v>325</v>
      </c>
      <c r="F223" t="s">
        <v>326</v>
      </c>
      <c r="I223" t="s">
        <v>483</v>
      </c>
      <c r="J223" t="s">
        <v>484</v>
      </c>
      <c r="K223" t="s">
        <v>422</v>
      </c>
      <c r="L223">
        <v>73</v>
      </c>
      <c r="M223">
        <v>75</v>
      </c>
      <c r="Q223">
        <v>148</v>
      </c>
      <c r="R223">
        <v>76.86</v>
      </c>
      <c r="S223">
        <v>76.34</v>
      </c>
      <c r="T223">
        <v>79.27</v>
      </c>
      <c r="U223">
        <v>81.010000000000005</v>
      </c>
      <c r="Y223">
        <v>80.14</v>
      </c>
      <c r="Z223">
        <v>90</v>
      </c>
      <c r="AA223">
        <v>102</v>
      </c>
      <c r="AE223">
        <v>10</v>
      </c>
      <c r="AF223">
        <v>17</v>
      </c>
      <c r="AJ223">
        <v>102</v>
      </c>
      <c r="AM223" s="5"/>
      <c r="AO223" s="5"/>
      <c r="AQ223" s="5"/>
      <c r="AS223" s="5"/>
    </row>
    <row r="224" spans="1:45" x14ac:dyDescent="0.35">
      <c r="A224" s="3" t="str">
        <f t="shared" si="3"/>
        <v>Hugo Brandt</v>
      </c>
      <c r="B224" s="4">
        <v>46082</v>
      </c>
      <c r="C224" t="s">
        <v>545</v>
      </c>
      <c r="D224" t="s">
        <v>546</v>
      </c>
      <c r="E224" t="s">
        <v>325</v>
      </c>
      <c r="F224" t="s">
        <v>326</v>
      </c>
      <c r="I224" t="s">
        <v>423</v>
      </c>
      <c r="J224" t="s">
        <v>424</v>
      </c>
      <c r="K224" t="s">
        <v>422</v>
      </c>
      <c r="L224">
        <v>74</v>
      </c>
      <c r="M224">
        <v>75</v>
      </c>
      <c r="Q224">
        <v>149</v>
      </c>
      <c r="R224">
        <v>76.86</v>
      </c>
      <c r="S224">
        <v>76.34</v>
      </c>
      <c r="T224">
        <v>80.27</v>
      </c>
      <c r="U224">
        <v>81.010000000000005</v>
      </c>
      <c r="Y224">
        <v>80.64</v>
      </c>
      <c r="Z224">
        <v>97</v>
      </c>
      <c r="AA224">
        <v>103</v>
      </c>
      <c r="AE224">
        <v>11</v>
      </c>
      <c r="AF224">
        <v>18</v>
      </c>
      <c r="AJ224">
        <v>103</v>
      </c>
      <c r="AM224" s="5"/>
      <c r="AO224" s="5"/>
      <c r="AQ224" s="5"/>
      <c r="AS224" s="5"/>
    </row>
    <row r="225" spans="1:45" x14ac:dyDescent="0.35">
      <c r="A225" s="3" t="str">
        <f t="shared" si="3"/>
        <v>Tom Savill</v>
      </c>
      <c r="B225" s="4">
        <v>46082</v>
      </c>
      <c r="C225" t="s">
        <v>545</v>
      </c>
      <c r="D225" t="s">
        <v>546</v>
      </c>
      <c r="E225" t="s">
        <v>325</v>
      </c>
      <c r="F225" t="s">
        <v>326</v>
      </c>
      <c r="I225" t="s">
        <v>515</v>
      </c>
      <c r="J225" t="s">
        <v>352</v>
      </c>
      <c r="K225" t="s">
        <v>422</v>
      </c>
      <c r="L225">
        <v>76</v>
      </c>
      <c r="M225">
        <v>73</v>
      </c>
      <c r="Q225">
        <v>149</v>
      </c>
      <c r="R225">
        <v>76.86</v>
      </c>
      <c r="S225">
        <v>76.34</v>
      </c>
      <c r="T225">
        <v>82.27</v>
      </c>
      <c r="U225">
        <v>79.010000000000005</v>
      </c>
      <c r="Y225">
        <v>80.64</v>
      </c>
      <c r="Z225">
        <v>103</v>
      </c>
      <c r="AA225">
        <v>103</v>
      </c>
      <c r="AE225">
        <v>13</v>
      </c>
      <c r="AF225">
        <v>18</v>
      </c>
      <c r="AJ225">
        <v>103</v>
      </c>
      <c r="AM225" s="5"/>
      <c r="AO225" s="5"/>
      <c r="AQ225" s="5"/>
      <c r="AS225" s="5"/>
    </row>
    <row r="226" spans="1:45" x14ac:dyDescent="0.35">
      <c r="A226" s="3" t="str">
        <f t="shared" si="3"/>
        <v>Eudald Teule</v>
      </c>
      <c r="B226" s="4">
        <v>46082</v>
      </c>
      <c r="C226" t="s">
        <v>545</v>
      </c>
      <c r="D226" t="s">
        <v>546</v>
      </c>
      <c r="E226" t="s">
        <v>325</v>
      </c>
      <c r="F226" t="s">
        <v>326</v>
      </c>
      <c r="I226" t="s">
        <v>549</v>
      </c>
      <c r="J226" t="s">
        <v>550</v>
      </c>
      <c r="K226" t="s">
        <v>422</v>
      </c>
      <c r="L226">
        <v>74</v>
      </c>
      <c r="M226">
        <v>75</v>
      </c>
      <c r="Q226">
        <v>149</v>
      </c>
      <c r="R226">
        <v>76.86</v>
      </c>
      <c r="S226">
        <v>76.34</v>
      </c>
      <c r="T226">
        <v>80.27</v>
      </c>
      <c r="U226">
        <v>81.010000000000005</v>
      </c>
      <c r="Y226">
        <v>80.64</v>
      </c>
      <c r="Z226">
        <v>97</v>
      </c>
      <c r="AA226">
        <v>103</v>
      </c>
      <c r="AE226">
        <v>11</v>
      </c>
      <c r="AF226">
        <v>18</v>
      </c>
      <c r="AJ226">
        <v>103</v>
      </c>
      <c r="AM226" s="5"/>
      <c r="AO226" s="5"/>
      <c r="AQ226" s="5"/>
      <c r="AS226" s="5"/>
    </row>
    <row r="227" spans="1:45" x14ac:dyDescent="0.35">
      <c r="A227" s="3" t="str">
        <f t="shared" si="3"/>
        <v>Valentin Wittgruber</v>
      </c>
      <c r="B227" s="4">
        <v>46082</v>
      </c>
      <c r="C227" t="s">
        <v>545</v>
      </c>
      <c r="D227" t="s">
        <v>546</v>
      </c>
      <c r="E227" t="s">
        <v>325</v>
      </c>
      <c r="F227" t="s">
        <v>326</v>
      </c>
      <c r="I227" t="s">
        <v>522</v>
      </c>
      <c r="J227" t="s">
        <v>523</v>
      </c>
      <c r="K227" t="s">
        <v>422</v>
      </c>
      <c r="L227">
        <v>74</v>
      </c>
      <c r="M227">
        <v>75</v>
      </c>
      <c r="Q227">
        <v>149</v>
      </c>
      <c r="R227">
        <v>76.86</v>
      </c>
      <c r="S227">
        <v>76.34</v>
      </c>
      <c r="T227">
        <v>80.27</v>
      </c>
      <c r="U227">
        <v>81.010000000000005</v>
      </c>
      <c r="Y227">
        <v>80.64</v>
      </c>
      <c r="Z227">
        <v>97</v>
      </c>
      <c r="AA227">
        <v>103</v>
      </c>
      <c r="AE227">
        <v>11</v>
      </c>
      <c r="AF227">
        <v>18</v>
      </c>
      <c r="AJ227">
        <v>103</v>
      </c>
      <c r="AM227" s="5"/>
      <c r="AO227" s="5"/>
      <c r="AQ227" s="5"/>
      <c r="AS227" s="5"/>
    </row>
    <row r="228" spans="1:45" x14ac:dyDescent="0.35">
      <c r="A228" s="3" t="str">
        <f t="shared" si="3"/>
        <v>Paolo Fazzone</v>
      </c>
      <c r="B228" s="4">
        <v>46082</v>
      </c>
      <c r="C228" t="s">
        <v>545</v>
      </c>
      <c r="D228" t="s">
        <v>546</v>
      </c>
      <c r="E228" t="s">
        <v>325</v>
      </c>
      <c r="F228" t="s">
        <v>326</v>
      </c>
      <c r="I228" t="s">
        <v>551</v>
      </c>
      <c r="J228" t="s">
        <v>552</v>
      </c>
      <c r="K228" t="s">
        <v>422</v>
      </c>
      <c r="L228">
        <v>77</v>
      </c>
      <c r="M228">
        <v>73</v>
      </c>
      <c r="Q228">
        <v>150</v>
      </c>
      <c r="R228">
        <v>76.86</v>
      </c>
      <c r="S228">
        <v>76.34</v>
      </c>
      <c r="T228">
        <v>83.27</v>
      </c>
      <c r="U228">
        <v>79.010000000000005</v>
      </c>
      <c r="Y228">
        <v>81.14</v>
      </c>
      <c r="Z228">
        <v>107</v>
      </c>
      <c r="AA228">
        <v>107</v>
      </c>
      <c r="AE228">
        <v>14</v>
      </c>
      <c r="AF228">
        <v>19</v>
      </c>
      <c r="AJ228">
        <v>107</v>
      </c>
      <c r="AM228" s="5"/>
      <c r="AO228" s="5"/>
      <c r="AQ228" s="5"/>
      <c r="AS228" s="5"/>
    </row>
    <row r="229" spans="1:45" x14ac:dyDescent="0.35">
      <c r="A229" s="3" t="str">
        <f t="shared" si="3"/>
        <v>Bruno Ceriani</v>
      </c>
      <c r="B229" s="4">
        <v>46082</v>
      </c>
      <c r="C229" t="s">
        <v>545</v>
      </c>
      <c r="D229" t="s">
        <v>546</v>
      </c>
      <c r="E229" t="s">
        <v>325</v>
      </c>
      <c r="F229" t="s">
        <v>326</v>
      </c>
      <c r="I229" t="s">
        <v>553</v>
      </c>
      <c r="J229" t="s">
        <v>554</v>
      </c>
      <c r="K229" t="s">
        <v>422</v>
      </c>
      <c r="L229">
        <v>76</v>
      </c>
      <c r="M229">
        <v>75</v>
      </c>
      <c r="Q229">
        <v>151</v>
      </c>
      <c r="R229">
        <v>76.86</v>
      </c>
      <c r="S229">
        <v>76.34</v>
      </c>
      <c r="T229">
        <v>82.27</v>
      </c>
      <c r="U229">
        <v>81.010000000000005</v>
      </c>
      <c r="Y229">
        <v>81.64</v>
      </c>
      <c r="Z229">
        <v>103</v>
      </c>
      <c r="AA229">
        <v>108</v>
      </c>
      <c r="AE229">
        <v>13</v>
      </c>
      <c r="AF229">
        <v>20</v>
      </c>
      <c r="AJ229">
        <v>108</v>
      </c>
      <c r="AM229" s="5"/>
      <c r="AO229" s="5"/>
      <c r="AQ229" s="5"/>
      <c r="AS229" s="5"/>
    </row>
    <row r="230" spans="1:45" x14ac:dyDescent="0.35">
      <c r="A230" s="3" t="str">
        <f t="shared" si="3"/>
        <v>Martin Engel</v>
      </c>
      <c r="B230" s="4">
        <v>46082</v>
      </c>
      <c r="C230" t="s">
        <v>545</v>
      </c>
      <c r="D230" t="s">
        <v>546</v>
      </c>
      <c r="E230" t="s">
        <v>325</v>
      </c>
      <c r="F230" t="s">
        <v>326</v>
      </c>
      <c r="I230" t="s">
        <v>509</v>
      </c>
      <c r="J230" t="s">
        <v>510</v>
      </c>
      <c r="K230" t="s">
        <v>422</v>
      </c>
      <c r="L230">
        <v>77</v>
      </c>
      <c r="M230">
        <v>74</v>
      </c>
      <c r="Q230">
        <v>151</v>
      </c>
      <c r="R230">
        <v>76.86</v>
      </c>
      <c r="S230">
        <v>76.34</v>
      </c>
      <c r="T230">
        <v>83.27</v>
      </c>
      <c r="U230">
        <v>80.010000000000005</v>
      </c>
      <c r="Y230">
        <v>81.64</v>
      </c>
      <c r="Z230">
        <v>107</v>
      </c>
      <c r="AA230">
        <v>108</v>
      </c>
      <c r="AE230">
        <v>14</v>
      </c>
      <c r="AF230">
        <v>20</v>
      </c>
      <c r="AJ230">
        <v>108</v>
      </c>
      <c r="AM230" s="5"/>
      <c r="AO230" s="5"/>
      <c r="AQ230" s="5"/>
      <c r="AS230" s="5"/>
    </row>
    <row r="231" spans="1:45" x14ac:dyDescent="0.35">
      <c r="A231" s="3" t="str">
        <f t="shared" si="3"/>
        <v>Matheo Guitton</v>
      </c>
      <c r="B231" s="4">
        <v>46082</v>
      </c>
      <c r="C231" t="s">
        <v>545</v>
      </c>
      <c r="D231" t="s">
        <v>546</v>
      </c>
      <c r="E231" t="s">
        <v>325</v>
      </c>
      <c r="F231" t="s">
        <v>326</v>
      </c>
      <c r="I231" t="s">
        <v>505</v>
      </c>
      <c r="J231" t="s">
        <v>506</v>
      </c>
      <c r="K231" t="s">
        <v>422</v>
      </c>
      <c r="L231">
        <v>77</v>
      </c>
      <c r="M231">
        <v>75</v>
      </c>
      <c r="Q231">
        <v>152</v>
      </c>
      <c r="R231">
        <v>76.86</v>
      </c>
      <c r="S231">
        <v>76.34</v>
      </c>
      <c r="T231">
        <v>83.27</v>
      </c>
      <c r="U231">
        <v>81.010000000000005</v>
      </c>
      <c r="Y231">
        <v>82.14</v>
      </c>
      <c r="Z231">
        <v>107</v>
      </c>
      <c r="AA231">
        <v>110</v>
      </c>
      <c r="AE231">
        <v>14</v>
      </c>
      <c r="AF231">
        <v>21</v>
      </c>
      <c r="AJ231">
        <v>110</v>
      </c>
      <c r="AM231" s="5"/>
      <c r="AO231" s="5"/>
      <c r="AQ231" s="5"/>
      <c r="AS231" s="5"/>
    </row>
    <row r="232" spans="1:45" x14ac:dyDescent="0.35">
      <c r="A232" s="3" t="str">
        <f t="shared" si="3"/>
        <v>Beau Coenraad</v>
      </c>
      <c r="B232" s="4">
        <v>46082</v>
      </c>
      <c r="C232" t="s">
        <v>545</v>
      </c>
      <c r="D232" t="s">
        <v>546</v>
      </c>
      <c r="E232" t="s">
        <v>325</v>
      </c>
      <c r="F232" t="s">
        <v>326</v>
      </c>
      <c r="I232" t="s">
        <v>528</v>
      </c>
      <c r="J232" t="s">
        <v>529</v>
      </c>
      <c r="K232" t="s">
        <v>422</v>
      </c>
      <c r="L232">
        <v>76</v>
      </c>
      <c r="M232">
        <v>77</v>
      </c>
      <c r="Q232">
        <v>153</v>
      </c>
      <c r="R232">
        <v>76.86</v>
      </c>
      <c r="S232">
        <v>76.34</v>
      </c>
      <c r="T232">
        <v>82.27</v>
      </c>
      <c r="U232">
        <v>83.01</v>
      </c>
      <c r="Y232">
        <v>82.64</v>
      </c>
      <c r="Z232">
        <v>103</v>
      </c>
      <c r="AA232">
        <v>111</v>
      </c>
      <c r="AE232">
        <v>13</v>
      </c>
      <c r="AF232">
        <v>22</v>
      </c>
      <c r="AJ232">
        <v>111</v>
      </c>
      <c r="AM232" s="5"/>
      <c r="AO232" s="5"/>
    </row>
    <row r="233" spans="1:45" x14ac:dyDescent="0.35">
      <c r="A233" s="3" t="str">
        <f t="shared" si="3"/>
        <v>Cathal Mac Canna</v>
      </c>
      <c r="B233" s="4">
        <v>46082</v>
      </c>
      <c r="C233" t="s">
        <v>545</v>
      </c>
      <c r="D233" t="s">
        <v>546</v>
      </c>
      <c r="E233" t="s">
        <v>325</v>
      </c>
      <c r="F233" t="s">
        <v>326</v>
      </c>
      <c r="I233" t="s">
        <v>481</v>
      </c>
      <c r="J233" t="s">
        <v>482</v>
      </c>
      <c r="K233" t="s">
        <v>422</v>
      </c>
      <c r="L233">
        <v>78</v>
      </c>
      <c r="M233">
        <v>75</v>
      </c>
      <c r="Q233">
        <v>153</v>
      </c>
      <c r="R233">
        <v>76.86</v>
      </c>
      <c r="S233">
        <v>76.34</v>
      </c>
      <c r="T233">
        <v>84.27</v>
      </c>
      <c r="U233">
        <v>81.010000000000005</v>
      </c>
      <c r="Y233">
        <v>82.64</v>
      </c>
      <c r="Z233">
        <v>113</v>
      </c>
      <c r="AA233">
        <v>111</v>
      </c>
      <c r="AE233">
        <v>15</v>
      </c>
      <c r="AF233">
        <v>22</v>
      </c>
      <c r="AJ233">
        <v>111</v>
      </c>
      <c r="AM233" s="5"/>
      <c r="AO233" s="5"/>
    </row>
    <row r="234" spans="1:45" x14ac:dyDescent="0.35">
      <c r="A234" s="3" t="str">
        <f t="shared" si="3"/>
        <v>Florian Pelissier</v>
      </c>
      <c r="B234" s="4">
        <v>46082</v>
      </c>
      <c r="C234" t="s">
        <v>545</v>
      </c>
      <c r="D234" t="s">
        <v>546</v>
      </c>
      <c r="E234" t="s">
        <v>325</v>
      </c>
      <c r="F234" t="s">
        <v>326</v>
      </c>
      <c r="I234" t="s">
        <v>542</v>
      </c>
      <c r="J234" t="s">
        <v>543</v>
      </c>
      <c r="K234" t="s">
        <v>422</v>
      </c>
      <c r="L234">
        <v>77</v>
      </c>
      <c r="M234">
        <v>76</v>
      </c>
      <c r="Q234">
        <v>153</v>
      </c>
      <c r="R234">
        <v>76.86</v>
      </c>
      <c r="S234">
        <v>76.34</v>
      </c>
      <c r="T234">
        <v>83.27</v>
      </c>
      <c r="U234">
        <v>82.01</v>
      </c>
      <c r="Y234">
        <v>82.64</v>
      </c>
      <c r="Z234">
        <v>107</v>
      </c>
      <c r="AA234">
        <v>111</v>
      </c>
      <c r="AE234">
        <v>14</v>
      </c>
      <c r="AF234">
        <v>22</v>
      </c>
      <c r="AJ234">
        <v>111</v>
      </c>
      <c r="AM234" s="5"/>
      <c r="AO234" s="5"/>
    </row>
    <row r="235" spans="1:45" x14ac:dyDescent="0.35">
      <c r="A235" s="3" t="str">
        <f t="shared" si="3"/>
        <v>Alessandro Ravizza</v>
      </c>
      <c r="B235" s="4">
        <v>46082</v>
      </c>
      <c r="C235" t="s">
        <v>545</v>
      </c>
      <c r="D235" t="s">
        <v>546</v>
      </c>
      <c r="E235" t="s">
        <v>325</v>
      </c>
      <c r="F235" t="s">
        <v>326</v>
      </c>
      <c r="I235" t="s">
        <v>513</v>
      </c>
      <c r="J235" t="s">
        <v>356</v>
      </c>
      <c r="K235" t="s">
        <v>422</v>
      </c>
      <c r="L235">
        <v>79</v>
      </c>
      <c r="M235">
        <v>74</v>
      </c>
      <c r="Q235">
        <v>153</v>
      </c>
      <c r="R235">
        <v>76.86</v>
      </c>
      <c r="S235">
        <v>76.34</v>
      </c>
      <c r="T235">
        <v>85.27</v>
      </c>
      <c r="U235">
        <v>80.010000000000005</v>
      </c>
      <c r="Y235">
        <v>82.64</v>
      </c>
      <c r="Z235">
        <v>116</v>
      </c>
      <c r="AA235">
        <v>111</v>
      </c>
      <c r="AE235">
        <v>16</v>
      </c>
      <c r="AF235">
        <v>22</v>
      </c>
      <c r="AJ235">
        <v>111</v>
      </c>
      <c r="AM235" s="5"/>
      <c r="AO235" s="5"/>
    </row>
    <row r="236" spans="1:45" x14ac:dyDescent="0.35">
      <c r="A236" s="3" t="str">
        <f t="shared" si="3"/>
        <v>Manuel Ballesteros, Jr.</v>
      </c>
      <c r="B236" s="4">
        <v>46082</v>
      </c>
      <c r="C236" t="s">
        <v>545</v>
      </c>
      <c r="D236" t="s">
        <v>546</v>
      </c>
      <c r="E236" t="s">
        <v>325</v>
      </c>
      <c r="F236" t="s">
        <v>326</v>
      </c>
      <c r="I236" t="s">
        <v>472</v>
      </c>
      <c r="J236" t="s">
        <v>430</v>
      </c>
      <c r="K236" t="s">
        <v>422</v>
      </c>
      <c r="L236">
        <v>78</v>
      </c>
      <c r="M236">
        <v>76</v>
      </c>
      <c r="Q236">
        <v>154</v>
      </c>
      <c r="R236">
        <v>76.86</v>
      </c>
      <c r="S236">
        <v>76.34</v>
      </c>
      <c r="T236">
        <v>84.27</v>
      </c>
      <c r="U236">
        <v>82.01</v>
      </c>
      <c r="Y236">
        <v>83.14</v>
      </c>
      <c r="Z236">
        <v>113</v>
      </c>
      <c r="AA236">
        <v>115</v>
      </c>
      <c r="AE236">
        <v>15</v>
      </c>
      <c r="AF236">
        <v>23</v>
      </c>
      <c r="AJ236">
        <v>115</v>
      </c>
      <c r="AM236" s="5"/>
      <c r="AO236" s="5"/>
    </row>
    <row r="237" spans="1:45" x14ac:dyDescent="0.35">
      <c r="A237" s="3" t="str">
        <f t="shared" si="3"/>
        <v>Tommaso Ajolfi</v>
      </c>
      <c r="B237" s="4">
        <v>46082</v>
      </c>
      <c r="C237" t="s">
        <v>545</v>
      </c>
      <c r="D237" t="s">
        <v>546</v>
      </c>
      <c r="E237" t="s">
        <v>325</v>
      </c>
      <c r="F237" t="s">
        <v>326</v>
      </c>
      <c r="I237" t="s">
        <v>492</v>
      </c>
      <c r="J237" t="s">
        <v>493</v>
      </c>
      <c r="K237" t="s">
        <v>422</v>
      </c>
      <c r="L237">
        <v>78</v>
      </c>
      <c r="M237">
        <v>78</v>
      </c>
      <c r="Q237">
        <v>156</v>
      </c>
      <c r="R237">
        <v>76.86</v>
      </c>
      <c r="S237">
        <v>76.34</v>
      </c>
      <c r="T237">
        <v>84.27</v>
      </c>
      <c r="U237">
        <v>84.01</v>
      </c>
      <c r="Y237">
        <v>84.14</v>
      </c>
      <c r="Z237">
        <v>113</v>
      </c>
      <c r="AA237">
        <v>116</v>
      </c>
      <c r="AE237">
        <v>15</v>
      </c>
      <c r="AF237">
        <v>25</v>
      </c>
      <c r="AJ237">
        <v>116</v>
      </c>
      <c r="AM237" s="5"/>
      <c r="AO237" s="5"/>
    </row>
    <row r="238" spans="1:45" x14ac:dyDescent="0.35">
      <c r="A238" s="3" t="str">
        <f t="shared" si="3"/>
        <v>Lorenzo Casartelli</v>
      </c>
      <c r="B238" s="4">
        <v>46082</v>
      </c>
      <c r="C238" t="s">
        <v>545</v>
      </c>
      <c r="D238" t="s">
        <v>546</v>
      </c>
      <c r="E238" t="s">
        <v>325</v>
      </c>
      <c r="F238" t="s">
        <v>326</v>
      </c>
      <c r="I238" t="s">
        <v>518</v>
      </c>
      <c r="J238" t="s">
        <v>519</v>
      </c>
      <c r="K238" t="s">
        <v>422</v>
      </c>
      <c r="L238">
        <v>79</v>
      </c>
      <c r="M238">
        <v>77</v>
      </c>
      <c r="Q238">
        <v>156</v>
      </c>
      <c r="R238">
        <v>76.86</v>
      </c>
      <c r="S238">
        <v>76.34</v>
      </c>
      <c r="T238">
        <v>85.27</v>
      </c>
      <c r="U238">
        <v>83.01</v>
      </c>
      <c r="Y238">
        <v>84.14</v>
      </c>
      <c r="Z238">
        <v>116</v>
      </c>
      <c r="AA238">
        <v>116</v>
      </c>
      <c r="AE238">
        <v>16</v>
      </c>
      <c r="AF238">
        <v>25</v>
      </c>
      <c r="AJ238">
        <v>116</v>
      </c>
      <c r="AM238" s="5"/>
      <c r="AO238" s="5"/>
    </row>
    <row r="239" spans="1:45" x14ac:dyDescent="0.35">
      <c r="A239" s="3" t="str">
        <f t="shared" si="3"/>
        <v>Ibrahim Ezzat</v>
      </c>
      <c r="B239" s="4">
        <v>46082</v>
      </c>
      <c r="C239" t="s">
        <v>545</v>
      </c>
      <c r="D239" t="s">
        <v>546</v>
      </c>
      <c r="E239" t="s">
        <v>325</v>
      </c>
      <c r="F239" t="s">
        <v>326</v>
      </c>
      <c r="I239" t="s">
        <v>537</v>
      </c>
      <c r="J239" t="s">
        <v>538</v>
      </c>
      <c r="K239" t="s">
        <v>422</v>
      </c>
      <c r="L239">
        <v>79</v>
      </c>
      <c r="M239">
        <v>78</v>
      </c>
      <c r="Q239">
        <v>157</v>
      </c>
      <c r="R239">
        <v>76.86</v>
      </c>
      <c r="S239">
        <v>76.34</v>
      </c>
      <c r="T239">
        <v>85.27</v>
      </c>
      <c r="U239">
        <v>84.01</v>
      </c>
      <c r="Y239">
        <v>84.64</v>
      </c>
      <c r="Z239">
        <v>116</v>
      </c>
      <c r="AA239">
        <v>118</v>
      </c>
      <c r="AE239">
        <v>16</v>
      </c>
      <c r="AF239">
        <v>26</v>
      </c>
      <c r="AJ239">
        <v>118</v>
      </c>
      <c r="AM239" s="5"/>
      <c r="AO239" s="5"/>
    </row>
    <row r="240" spans="1:45" x14ac:dyDescent="0.35">
      <c r="A240" s="3" t="str">
        <f t="shared" si="3"/>
        <v>Daniel Hillier</v>
      </c>
      <c r="B240" s="4">
        <v>46082</v>
      </c>
      <c r="C240" t="s">
        <v>555</v>
      </c>
      <c r="D240" t="s">
        <v>556</v>
      </c>
      <c r="E240" t="s">
        <v>557</v>
      </c>
      <c r="F240" t="s">
        <v>558</v>
      </c>
      <c r="G240" t="s">
        <v>559</v>
      </c>
      <c r="I240" t="s">
        <v>560</v>
      </c>
      <c r="J240" t="s">
        <v>561</v>
      </c>
      <c r="K240">
        <v>1</v>
      </c>
      <c r="L240">
        <v>63</v>
      </c>
      <c r="M240">
        <v>68</v>
      </c>
      <c r="N240">
        <v>64</v>
      </c>
      <c r="O240">
        <v>67</v>
      </c>
      <c r="Q240">
        <v>262</v>
      </c>
      <c r="R240">
        <v>72.88</v>
      </c>
      <c r="S240">
        <v>72.349999999999994</v>
      </c>
      <c r="T240">
        <v>64.180000000000007</v>
      </c>
      <c r="U240">
        <v>71.48</v>
      </c>
      <c r="V240">
        <v>68.38</v>
      </c>
      <c r="W240">
        <v>67.63</v>
      </c>
      <c r="Y240">
        <v>67.92</v>
      </c>
      <c r="Z240">
        <v>1</v>
      </c>
      <c r="AA240">
        <v>2</v>
      </c>
      <c r="AB240">
        <v>1</v>
      </c>
      <c r="AC240">
        <v>1</v>
      </c>
      <c r="AE240">
        <v>0</v>
      </c>
      <c r="AF240">
        <v>1</v>
      </c>
      <c r="AG240">
        <v>-1</v>
      </c>
      <c r="AH240">
        <v>-2</v>
      </c>
      <c r="AJ240">
        <v>1</v>
      </c>
      <c r="AM240" s="5"/>
      <c r="AO240" s="5"/>
    </row>
    <row r="241" spans="1:41" x14ac:dyDescent="0.35">
      <c r="A241" s="3" t="str">
        <f t="shared" si="3"/>
        <v>Lucas Herbert</v>
      </c>
      <c r="B241" s="4">
        <v>46082</v>
      </c>
      <c r="C241" t="s">
        <v>555</v>
      </c>
      <c r="D241" t="s">
        <v>556</v>
      </c>
      <c r="E241" t="s">
        <v>557</v>
      </c>
      <c r="F241" t="s">
        <v>558</v>
      </c>
      <c r="G241" t="s">
        <v>559</v>
      </c>
      <c r="I241" t="s">
        <v>562</v>
      </c>
      <c r="J241" t="s">
        <v>368</v>
      </c>
      <c r="K241">
        <v>2</v>
      </c>
      <c r="L241">
        <v>70</v>
      </c>
      <c r="M241">
        <v>65</v>
      </c>
      <c r="N241">
        <v>62</v>
      </c>
      <c r="O241">
        <v>67</v>
      </c>
      <c r="Q241">
        <v>264</v>
      </c>
      <c r="R241">
        <v>72.88</v>
      </c>
      <c r="S241">
        <v>72.349999999999994</v>
      </c>
      <c r="T241">
        <v>71.180000000000007</v>
      </c>
      <c r="U241">
        <v>68.48</v>
      </c>
      <c r="V241">
        <v>66.38</v>
      </c>
      <c r="W241">
        <v>67.63</v>
      </c>
      <c r="Y241">
        <v>68.42</v>
      </c>
      <c r="Z241">
        <v>40</v>
      </c>
      <c r="AA241">
        <v>12</v>
      </c>
      <c r="AB241">
        <v>4</v>
      </c>
      <c r="AC241">
        <v>2</v>
      </c>
      <c r="AE241">
        <v>7</v>
      </c>
      <c r="AF241">
        <v>5</v>
      </c>
      <c r="AG241">
        <v>2</v>
      </c>
      <c r="AH241">
        <v>2</v>
      </c>
      <c r="AJ241">
        <v>2</v>
      </c>
      <c r="AM241" s="5"/>
      <c r="AO241" s="5"/>
    </row>
    <row r="242" spans="1:41" x14ac:dyDescent="0.35">
      <c r="A242" s="3" t="str">
        <f t="shared" si="3"/>
        <v>Tomoyo Ikemura</v>
      </c>
      <c r="B242" s="4">
        <v>46082</v>
      </c>
      <c r="C242" t="s">
        <v>555</v>
      </c>
      <c r="D242" t="s">
        <v>556</v>
      </c>
      <c r="E242" t="s">
        <v>557</v>
      </c>
      <c r="F242" t="s">
        <v>558</v>
      </c>
      <c r="G242" t="s">
        <v>559</v>
      </c>
      <c r="I242" t="s">
        <v>563</v>
      </c>
      <c r="J242" t="s">
        <v>564</v>
      </c>
      <c r="K242">
        <v>3</v>
      </c>
      <c r="L242">
        <v>68</v>
      </c>
      <c r="M242">
        <v>69</v>
      </c>
      <c r="N242">
        <v>63</v>
      </c>
      <c r="O242">
        <v>67</v>
      </c>
      <c r="Q242">
        <v>267</v>
      </c>
      <c r="R242">
        <v>72.88</v>
      </c>
      <c r="S242">
        <v>72.349999999999994</v>
      </c>
      <c r="T242">
        <v>69.180000000000007</v>
      </c>
      <c r="U242">
        <v>72.48</v>
      </c>
      <c r="V242">
        <v>67.38</v>
      </c>
      <c r="W242">
        <v>67.63</v>
      </c>
      <c r="Y242">
        <v>69.17</v>
      </c>
      <c r="Z242">
        <v>15</v>
      </c>
      <c r="AA242">
        <v>24</v>
      </c>
      <c r="AB242">
        <v>5</v>
      </c>
      <c r="AC242">
        <v>3</v>
      </c>
      <c r="AE242">
        <v>5</v>
      </c>
      <c r="AF242">
        <v>7</v>
      </c>
      <c r="AG242">
        <v>5</v>
      </c>
      <c r="AH242">
        <v>5</v>
      </c>
      <c r="AJ242">
        <v>3</v>
      </c>
      <c r="AM242" s="5"/>
      <c r="AO242" s="5"/>
    </row>
    <row r="243" spans="1:41" x14ac:dyDescent="0.35">
      <c r="A243" s="3" t="str">
        <f t="shared" si="3"/>
        <v>Kerry Mountcastle</v>
      </c>
      <c r="B243" s="4">
        <v>46082</v>
      </c>
      <c r="C243" t="s">
        <v>555</v>
      </c>
      <c r="D243" t="s">
        <v>556</v>
      </c>
      <c r="E243" t="s">
        <v>557</v>
      </c>
      <c r="F243" t="s">
        <v>558</v>
      </c>
      <c r="G243" t="s">
        <v>559</v>
      </c>
      <c r="I243" t="s">
        <v>565</v>
      </c>
      <c r="J243" t="s">
        <v>566</v>
      </c>
      <c r="K243">
        <v>3</v>
      </c>
      <c r="L243">
        <v>68</v>
      </c>
      <c r="M243">
        <v>64</v>
      </c>
      <c r="N243">
        <v>64</v>
      </c>
      <c r="O243">
        <v>71</v>
      </c>
      <c r="Q243">
        <v>267</v>
      </c>
      <c r="R243">
        <v>72.88</v>
      </c>
      <c r="S243">
        <v>72.349999999999994</v>
      </c>
      <c r="T243">
        <v>69.180000000000007</v>
      </c>
      <c r="U243">
        <v>67.48</v>
      </c>
      <c r="V243">
        <v>68.38</v>
      </c>
      <c r="W243">
        <v>71.63</v>
      </c>
      <c r="Y243">
        <v>69.17</v>
      </c>
      <c r="Z243">
        <v>15</v>
      </c>
      <c r="AA243">
        <v>5</v>
      </c>
      <c r="AB243">
        <v>2</v>
      </c>
      <c r="AC243">
        <v>3</v>
      </c>
      <c r="AE243">
        <v>5</v>
      </c>
      <c r="AF243">
        <v>2</v>
      </c>
      <c r="AG243">
        <v>1</v>
      </c>
      <c r="AH243">
        <v>5</v>
      </c>
      <c r="AJ243">
        <v>3</v>
      </c>
      <c r="AM243" s="5"/>
      <c r="AO243" s="5"/>
    </row>
    <row r="244" spans="1:41" x14ac:dyDescent="0.35">
      <c r="A244" s="3" t="str">
        <f t="shared" si="3"/>
        <v>Travis Smyth</v>
      </c>
      <c r="B244" s="4">
        <v>46082</v>
      </c>
      <c r="C244" t="s">
        <v>555</v>
      </c>
      <c r="D244" t="s">
        <v>556</v>
      </c>
      <c r="E244" t="s">
        <v>557</v>
      </c>
      <c r="F244" t="s">
        <v>558</v>
      </c>
      <c r="G244" t="s">
        <v>559</v>
      </c>
      <c r="I244" t="s">
        <v>567</v>
      </c>
      <c r="J244" t="s">
        <v>568</v>
      </c>
      <c r="K244">
        <v>5</v>
      </c>
      <c r="L244">
        <v>68</v>
      </c>
      <c r="M244">
        <v>63</v>
      </c>
      <c r="N244">
        <v>69</v>
      </c>
      <c r="O244">
        <v>68</v>
      </c>
      <c r="Q244">
        <v>268</v>
      </c>
      <c r="R244">
        <v>72.88</v>
      </c>
      <c r="S244">
        <v>72.349999999999994</v>
      </c>
      <c r="T244">
        <v>69.180000000000007</v>
      </c>
      <c r="U244">
        <v>66.48</v>
      </c>
      <c r="V244">
        <v>73.38</v>
      </c>
      <c r="W244">
        <v>68.63</v>
      </c>
      <c r="Y244">
        <v>69.42</v>
      </c>
      <c r="Z244">
        <v>15</v>
      </c>
      <c r="AA244">
        <v>2</v>
      </c>
      <c r="AB244">
        <v>5</v>
      </c>
      <c r="AC244">
        <v>5</v>
      </c>
      <c r="AE244">
        <v>5</v>
      </c>
      <c r="AF244">
        <v>1</v>
      </c>
      <c r="AG244">
        <v>5</v>
      </c>
      <c r="AH244">
        <v>6</v>
      </c>
      <c r="AJ244">
        <v>5</v>
      </c>
      <c r="AM244" s="5"/>
      <c r="AO244" s="5"/>
    </row>
    <row r="245" spans="1:41" x14ac:dyDescent="0.35">
      <c r="A245" s="3" t="str">
        <f t="shared" si="3"/>
        <v>Charlie Lindh</v>
      </c>
      <c r="B245" s="4">
        <v>46082</v>
      </c>
      <c r="C245" t="s">
        <v>555</v>
      </c>
      <c r="D245" t="s">
        <v>556</v>
      </c>
      <c r="E245" t="s">
        <v>557</v>
      </c>
      <c r="F245" t="s">
        <v>558</v>
      </c>
      <c r="G245" t="s">
        <v>559</v>
      </c>
      <c r="I245" t="s">
        <v>569</v>
      </c>
      <c r="J245" t="s">
        <v>570</v>
      </c>
      <c r="K245">
        <v>6</v>
      </c>
      <c r="L245">
        <v>69</v>
      </c>
      <c r="M245">
        <v>69</v>
      </c>
      <c r="N245">
        <v>65</v>
      </c>
      <c r="O245">
        <v>67</v>
      </c>
      <c r="Q245">
        <v>270</v>
      </c>
      <c r="R245">
        <v>72.88</v>
      </c>
      <c r="S245">
        <v>72.349999999999994</v>
      </c>
      <c r="T245">
        <v>70.180000000000007</v>
      </c>
      <c r="U245">
        <v>72.48</v>
      </c>
      <c r="V245">
        <v>69.38</v>
      </c>
      <c r="W245">
        <v>67.63</v>
      </c>
      <c r="Y245">
        <v>69.92</v>
      </c>
      <c r="Z245">
        <v>30</v>
      </c>
      <c r="AA245">
        <v>34</v>
      </c>
      <c r="AB245">
        <v>19</v>
      </c>
      <c r="AC245">
        <v>6</v>
      </c>
      <c r="AE245">
        <v>6</v>
      </c>
      <c r="AF245">
        <v>8</v>
      </c>
      <c r="AG245">
        <v>8</v>
      </c>
      <c r="AH245">
        <v>8</v>
      </c>
      <c r="AJ245">
        <v>6</v>
      </c>
      <c r="AM245" s="5"/>
      <c r="AO245" s="5"/>
    </row>
    <row r="246" spans="1:41" x14ac:dyDescent="0.35">
      <c r="A246" s="3" t="str">
        <f t="shared" si="3"/>
        <v>Wade Ormsby</v>
      </c>
      <c r="B246" s="4">
        <v>46082</v>
      </c>
      <c r="C246" t="s">
        <v>555</v>
      </c>
      <c r="D246" t="s">
        <v>556</v>
      </c>
      <c r="E246" t="s">
        <v>557</v>
      </c>
      <c r="F246" t="s">
        <v>558</v>
      </c>
      <c r="G246" t="s">
        <v>559</v>
      </c>
      <c r="I246" t="s">
        <v>571</v>
      </c>
      <c r="J246" t="s">
        <v>572</v>
      </c>
      <c r="K246">
        <v>6</v>
      </c>
      <c r="L246">
        <v>66</v>
      </c>
      <c r="M246">
        <v>65</v>
      </c>
      <c r="N246">
        <v>69</v>
      </c>
      <c r="O246">
        <v>70</v>
      </c>
      <c r="Q246">
        <v>270</v>
      </c>
      <c r="R246">
        <v>72.88</v>
      </c>
      <c r="S246">
        <v>72.349999999999994</v>
      </c>
      <c r="T246">
        <v>67.180000000000007</v>
      </c>
      <c r="U246">
        <v>68.48</v>
      </c>
      <c r="V246">
        <v>73.38</v>
      </c>
      <c r="W246">
        <v>70.63</v>
      </c>
      <c r="Y246">
        <v>69.92</v>
      </c>
      <c r="Z246">
        <v>5</v>
      </c>
      <c r="AA246">
        <v>2</v>
      </c>
      <c r="AB246">
        <v>5</v>
      </c>
      <c r="AC246">
        <v>6</v>
      </c>
      <c r="AE246">
        <v>3</v>
      </c>
      <c r="AF246">
        <v>1</v>
      </c>
      <c r="AG246">
        <v>5</v>
      </c>
      <c r="AH246">
        <v>8</v>
      </c>
      <c r="AJ246">
        <v>6</v>
      </c>
      <c r="AM246" s="5"/>
      <c r="AO246" s="5"/>
    </row>
    <row r="247" spans="1:41" x14ac:dyDescent="0.35">
      <c r="A247" s="3" t="str">
        <f t="shared" si="3"/>
        <v>Ren Yonezawa</v>
      </c>
      <c r="B247" s="4">
        <v>46082</v>
      </c>
      <c r="C247" t="s">
        <v>555</v>
      </c>
      <c r="D247" t="s">
        <v>556</v>
      </c>
      <c r="E247" t="s">
        <v>557</v>
      </c>
      <c r="F247" t="s">
        <v>558</v>
      </c>
      <c r="G247" t="s">
        <v>559</v>
      </c>
      <c r="I247" t="s">
        <v>573</v>
      </c>
      <c r="J247" t="s">
        <v>574</v>
      </c>
      <c r="K247">
        <v>6</v>
      </c>
      <c r="L247">
        <v>68</v>
      </c>
      <c r="M247">
        <v>67</v>
      </c>
      <c r="N247">
        <v>67</v>
      </c>
      <c r="O247">
        <v>68</v>
      </c>
      <c r="Q247">
        <v>270</v>
      </c>
      <c r="R247">
        <v>72.88</v>
      </c>
      <c r="S247">
        <v>72.349999999999994</v>
      </c>
      <c r="T247">
        <v>69.180000000000007</v>
      </c>
      <c r="U247">
        <v>70.48</v>
      </c>
      <c r="V247">
        <v>71.38</v>
      </c>
      <c r="W247">
        <v>68.63</v>
      </c>
      <c r="Y247">
        <v>69.92</v>
      </c>
      <c r="Z247">
        <v>15</v>
      </c>
      <c r="AA247">
        <v>12</v>
      </c>
      <c r="AB247">
        <v>13</v>
      </c>
      <c r="AC247">
        <v>6</v>
      </c>
      <c r="AE247">
        <v>5</v>
      </c>
      <c r="AF247">
        <v>5</v>
      </c>
      <c r="AG247">
        <v>7</v>
      </c>
      <c r="AH247">
        <v>8</v>
      </c>
      <c r="AJ247">
        <v>6</v>
      </c>
      <c r="AM247" s="5"/>
      <c r="AO247" s="5"/>
    </row>
    <row r="248" spans="1:41" x14ac:dyDescent="0.35">
      <c r="A248" s="3" t="str">
        <f t="shared" si="3"/>
        <v>Naoyuki Kataoka</v>
      </c>
      <c r="B248" s="4">
        <v>46082</v>
      </c>
      <c r="C248" t="s">
        <v>555</v>
      </c>
      <c r="D248" t="s">
        <v>556</v>
      </c>
      <c r="E248" t="s">
        <v>557</v>
      </c>
      <c r="F248" t="s">
        <v>558</v>
      </c>
      <c r="G248" t="s">
        <v>559</v>
      </c>
      <c r="I248" t="s">
        <v>575</v>
      </c>
      <c r="J248" t="s">
        <v>576</v>
      </c>
      <c r="K248">
        <v>9</v>
      </c>
      <c r="L248">
        <v>68</v>
      </c>
      <c r="M248">
        <v>66</v>
      </c>
      <c r="N248">
        <v>67</v>
      </c>
      <c r="O248">
        <v>70</v>
      </c>
      <c r="Q248">
        <v>271</v>
      </c>
      <c r="R248">
        <v>72.88</v>
      </c>
      <c r="S248">
        <v>72.349999999999994</v>
      </c>
      <c r="T248">
        <v>69.180000000000007</v>
      </c>
      <c r="U248">
        <v>69.48</v>
      </c>
      <c r="V248">
        <v>71.38</v>
      </c>
      <c r="W248">
        <v>70.63</v>
      </c>
      <c r="Y248">
        <v>70.17</v>
      </c>
      <c r="Z248">
        <v>15</v>
      </c>
      <c r="AA248">
        <v>10</v>
      </c>
      <c r="AB248">
        <v>9</v>
      </c>
      <c r="AC248">
        <v>9</v>
      </c>
      <c r="AE248">
        <v>5</v>
      </c>
      <c r="AF248">
        <v>4</v>
      </c>
      <c r="AG248">
        <v>6</v>
      </c>
      <c r="AH248">
        <v>9</v>
      </c>
      <c r="AJ248">
        <v>9</v>
      </c>
      <c r="AM248" s="5"/>
      <c r="AO248" s="5"/>
    </row>
    <row r="249" spans="1:41" x14ac:dyDescent="0.35">
      <c r="A249" s="3" t="str">
        <f t="shared" si="3"/>
        <v>Michael Hendry</v>
      </c>
      <c r="B249" s="4">
        <v>46082</v>
      </c>
      <c r="C249" t="s">
        <v>555</v>
      </c>
      <c r="D249" t="s">
        <v>556</v>
      </c>
      <c r="E249" t="s">
        <v>557</v>
      </c>
      <c r="F249" t="s">
        <v>558</v>
      </c>
      <c r="G249" t="s">
        <v>559</v>
      </c>
      <c r="I249" t="s">
        <v>577</v>
      </c>
      <c r="J249" t="s">
        <v>578</v>
      </c>
      <c r="K249">
        <v>10</v>
      </c>
      <c r="L249">
        <v>70</v>
      </c>
      <c r="M249">
        <v>67</v>
      </c>
      <c r="N249">
        <v>66</v>
      </c>
      <c r="O249">
        <v>69</v>
      </c>
      <c r="Q249">
        <v>272</v>
      </c>
      <c r="R249">
        <v>72.88</v>
      </c>
      <c r="S249">
        <v>72.349999999999994</v>
      </c>
      <c r="T249">
        <v>71.180000000000007</v>
      </c>
      <c r="U249">
        <v>70.48</v>
      </c>
      <c r="V249">
        <v>70.38</v>
      </c>
      <c r="W249">
        <v>69.63</v>
      </c>
      <c r="Y249">
        <v>70.42</v>
      </c>
      <c r="Z249">
        <v>40</v>
      </c>
      <c r="AA249">
        <v>24</v>
      </c>
      <c r="AB249">
        <v>19</v>
      </c>
      <c r="AC249">
        <v>10</v>
      </c>
      <c r="AE249">
        <v>7</v>
      </c>
      <c r="AF249">
        <v>7</v>
      </c>
      <c r="AG249">
        <v>8</v>
      </c>
      <c r="AH249">
        <v>10</v>
      </c>
      <c r="AJ249">
        <v>10</v>
      </c>
      <c r="AM249" s="5"/>
      <c r="AO249" s="5"/>
    </row>
    <row r="250" spans="1:41" x14ac:dyDescent="0.35">
      <c r="A250" s="3" t="str">
        <f t="shared" si="3"/>
        <v>Ryosuke Kinoshita</v>
      </c>
      <c r="B250" s="4">
        <v>46082</v>
      </c>
      <c r="C250" t="s">
        <v>555</v>
      </c>
      <c r="D250" t="s">
        <v>556</v>
      </c>
      <c r="E250" t="s">
        <v>557</v>
      </c>
      <c r="F250" t="s">
        <v>558</v>
      </c>
      <c r="G250" t="s">
        <v>559</v>
      </c>
      <c r="I250" t="s">
        <v>579</v>
      </c>
      <c r="J250" t="s">
        <v>580</v>
      </c>
      <c r="K250">
        <v>10</v>
      </c>
      <c r="L250">
        <v>68</v>
      </c>
      <c r="M250">
        <v>69</v>
      </c>
      <c r="N250">
        <v>65</v>
      </c>
      <c r="O250">
        <v>70</v>
      </c>
      <c r="Q250">
        <v>272</v>
      </c>
      <c r="R250">
        <v>72.88</v>
      </c>
      <c r="S250">
        <v>72.349999999999994</v>
      </c>
      <c r="T250">
        <v>69.180000000000007</v>
      </c>
      <c r="U250">
        <v>72.48</v>
      </c>
      <c r="V250">
        <v>69.38</v>
      </c>
      <c r="W250">
        <v>70.63</v>
      </c>
      <c r="Y250">
        <v>70.42</v>
      </c>
      <c r="Z250">
        <v>15</v>
      </c>
      <c r="AA250">
        <v>24</v>
      </c>
      <c r="AB250">
        <v>13</v>
      </c>
      <c r="AC250">
        <v>10</v>
      </c>
      <c r="AE250">
        <v>5</v>
      </c>
      <c r="AF250">
        <v>7</v>
      </c>
      <c r="AG250">
        <v>7</v>
      </c>
      <c r="AH250">
        <v>10</v>
      </c>
      <c r="AJ250">
        <v>10</v>
      </c>
      <c r="AM250" s="5"/>
      <c r="AO250" s="5"/>
    </row>
    <row r="251" spans="1:41" x14ac:dyDescent="0.35">
      <c r="A251" s="3" t="str">
        <f t="shared" si="3"/>
        <v>Jay Mackenzie</v>
      </c>
      <c r="B251" s="4">
        <v>46082</v>
      </c>
      <c r="C251" t="s">
        <v>555</v>
      </c>
      <c r="D251" t="s">
        <v>556</v>
      </c>
      <c r="E251" t="s">
        <v>557</v>
      </c>
      <c r="F251" t="s">
        <v>558</v>
      </c>
      <c r="G251" t="s">
        <v>559</v>
      </c>
      <c r="I251" t="s">
        <v>581</v>
      </c>
      <c r="J251" t="s">
        <v>582</v>
      </c>
      <c r="K251">
        <v>10</v>
      </c>
      <c r="L251">
        <v>71</v>
      </c>
      <c r="M251">
        <v>68</v>
      </c>
      <c r="N251">
        <v>65</v>
      </c>
      <c r="O251">
        <v>68</v>
      </c>
      <c r="Q251">
        <v>272</v>
      </c>
      <c r="R251">
        <v>72.88</v>
      </c>
      <c r="S251">
        <v>72.349999999999994</v>
      </c>
      <c r="T251">
        <v>72.180000000000007</v>
      </c>
      <c r="U251">
        <v>71.48</v>
      </c>
      <c r="V251">
        <v>69.38</v>
      </c>
      <c r="W251">
        <v>68.63</v>
      </c>
      <c r="Y251">
        <v>70.42</v>
      </c>
      <c r="Z251">
        <v>66</v>
      </c>
      <c r="AA251">
        <v>45</v>
      </c>
      <c r="AB251">
        <v>23</v>
      </c>
      <c r="AC251">
        <v>10</v>
      </c>
      <c r="AE251">
        <v>8</v>
      </c>
      <c r="AF251">
        <v>9</v>
      </c>
      <c r="AG251">
        <v>9</v>
      </c>
      <c r="AH251">
        <v>10</v>
      </c>
      <c r="AJ251">
        <v>10</v>
      </c>
      <c r="AM251" s="5"/>
      <c r="AO251" s="5"/>
    </row>
    <row r="252" spans="1:41" x14ac:dyDescent="0.35">
      <c r="A252" s="3" t="str">
        <f t="shared" si="3"/>
        <v>Rintaro Nakano</v>
      </c>
      <c r="B252" s="4">
        <v>46082</v>
      </c>
      <c r="C252" t="s">
        <v>555</v>
      </c>
      <c r="D252" t="s">
        <v>556</v>
      </c>
      <c r="E252" t="s">
        <v>557</v>
      </c>
      <c r="F252" t="s">
        <v>558</v>
      </c>
      <c r="G252" t="s">
        <v>559</v>
      </c>
      <c r="I252" t="s">
        <v>583</v>
      </c>
      <c r="J252" t="s">
        <v>584</v>
      </c>
      <c r="K252">
        <v>10</v>
      </c>
      <c r="L252">
        <v>72</v>
      </c>
      <c r="M252">
        <v>66</v>
      </c>
      <c r="N252">
        <v>68</v>
      </c>
      <c r="O252">
        <v>66</v>
      </c>
      <c r="Q252">
        <v>272</v>
      </c>
      <c r="R252">
        <v>72.88</v>
      </c>
      <c r="S252">
        <v>72.349999999999994</v>
      </c>
      <c r="T252">
        <v>73.180000000000007</v>
      </c>
      <c r="U252">
        <v>69.48</v>
      </c>
      <c r="V252">
        <v>72.38</v>
      </c>
      <c r="W252">
        <v>66.63</v>
      </c>
      <c r="Y252">
        <v>70.42</v>
      </c>
      <c r="Z252">
        <v>81</v>
      </c>
      <c r="AA252">
        <v>34</v>
      </c>
      <c r="AB252">
        <v>36</v>
      </c>
      <c r="AC252">
        <v>10</v>
      </c>
      <c r="AE252">
        <v>9</v>
      </c>
      <c r="AF252">
        <v>8</v>
      </c>
      <c r="AG252">
        <v>11</v>
      </c>
      <c r="AH252">
        <v>10</v>
      </c>
      <c r="AJ252">
        <v>10</v>
      </c>
      <c r="AM252" s="5"/>
      <c r="AO252" s="5"/>
    </row>
    <row r="253" spans="1:41" x14ac:dyDescent="0.35">
      <c r="A253" s="3" t="str">
        <f t="shared" si="3"/>
        <v>Chan Choi</v>
      </c>
      <c r="B253" s="4">
        <v>46082</v>
      </c>
      <c r="C253" t="s">
        <v>555</v>
      </c>
      <c r="D253" t="s">
        <v>556</v>
      </c>
      <c r="E253" t="s">
        <v>557</v>
      </c>
      <c r="F253" t="s">
        <v>558</v>
      </c>
      <c r="G253" t="s">
        <v>559</v>
      </c>
      <c r="I253" t="s">
        <v>585</v>
      </c>
      <c r="J253" t="s">
        <v>586</v>
      </c>
      <c r="K253">
        <v>14</v>
      </c>
      <c r="L253">
        <v>75</v>
      </c>
      <c r="M253">
        <v>65</v>
      </c>
      <c r="N253">
        <v>61</v>
      </c>
      <c r="O253">
        <v>72</v>
      </c>
      <c r="Q253">
        <v>273</v>
      </c>
      <c r="R253">
        <v>72.88</v>
      </c>
      <c r="S253">
        <v>72.349999999999994</v>
      </c>
      <c r="T253">
        <v>76.180000000000007</v>
      </c>
      <c r="U253">
        <v>68.48</v>
      </c>
      <c r="V253">
        <v>65.38</v>
      </c>
      <c r="W253">
        <v>72.63</v>
      </c>
      <c r="Y253">
        <v>70.67</v>
      </c>
      <c r="Z253">
        <v>126</v>
      </c>
      <c r="AA253">
        <v>61</v>
      </c>
      <c r="AB253">
        <v>9</v>
      </c>
      <c r="AC253">
        <v>14</v>
      </c>
      <c r="AE253">
        <v>12</v>
      </c>
      <c r="AF253">
        <v>10</v>
      </c>
      <c r="AG253">
        <v>6</v>
      </c>
      <c r="AH253">
        <v>11</v>
      </c>
      <c r="AJ253">
        <v>14</v>
      </c>
      <c r="AM253" s="5"/>
      <c r="AO253" s="5"/>
    </row>
    <row r="254" spans="1:41" x14ac:dyDescent="0.35">
      <c r="A254" s="3" t="str">
        <f t="shared" si="3"/>
        <v>Sam Jones</v>
      </c>
      <c r="B254" s="4">
        <v>46082</v>
      </c>
      <c r="C254" t="s">
        <v>555</v>
      </c>
      <c r="D254" t="s">
        <v>556</v>
      </c>
      <c r="E254" t="s">
        <v>557</v>
      </c>
      <c r="F254" t="s">
        <v>558</v>
      </c>
      <c r="G254" t="s">
        <v>559</v>
      </c>
      <c r="I254" t="s">
        <v>587</v>
      </c>
      <c r="J254" t="s">
        <v>370</v>
      </c>
      <c r="K254">
        <v>14</v>
      </c>
      <c r="L254">
        <v>69</v>
      </c>
      <c r="M254">
        <v>66</v>
      </c>
      <c r="N254">
        <v>66</v>
      </c>
      <c r="O254">
        <v>72</v>
      </c>
      <c r="Q254">
        <v>273</v>
      </c>
      <c r="R254">
        <v>72.88</v>
      </c>
      <c r="S254">
        <v>72.349999999999994</v>
      </c>
      <c r="T254">
        <v>70.180000000000007</v>
      </c>
      <c r="U254">
        <v>69.48</v>
      </c>
      <c r="V254">
        <v>70.38</v>
      </c>
      <c r="W254">
        <v>72.63</v>
      </c>
      <c r="Y254">
        <v>70.67</v>
      </c>
      <c r="Z254">
        <v>30</v>
      </c>
      <c r="AA254">
        <v>12</v>
      </c>
      <c r="AB254">
        <v>9</v>
      </c>
      <c r="AC254">
        <v>14</v>
      </c>
      <c r="AE254">
        <v>6</v>
      </c>
      <c r="AF254">
        <v>5</v>
      </c>
      <c r="AG254">
        <v>6</v>
      </c>
      <c r="AH254">
        <v>11</v>
      </c>
      <c r="AJ254">
        <v>14</v>
      </c>
      <c r="AM254" s="5"/>
      <c r="AO254" s="5"/>
    </row>
    <row r="255" spans="1:41" x14ac:dyDescent="0.35">
      <c r="A255" s="3" t="str">
        <f t="shared" si="3"/>
        <v>Riki Kawamoto</v>
      </c>
      <c r="B255" s="4">
        <v>46082</v>
      </c>
      <c r="C255" t="s">
        <v>555</v>
      </c>
      <c r="D255" t="s">
        <v>556</v>
      </c>
      <c r="E255" t="s">
        <v>557</v>
      </c>
      <c r="F255" t="s">
        <v>558</v>
      </c>
      <c r="G255" t="s">
        <v>559</v>
      </c>
      <c r="I255" t="s">
        <v>588</v>
      </c>
      <c r="J255" t="s">
        <v>589</v>
      </c>
      <c r="K255">
        <v>14</v>
      </c>
      <c r="L255">
        <v>70</v>
      </c>
      <c r="M255">
        <v>68</v>
      </c>
      <c r="N255">
        <v>64</v>
      </c>
      <c r="O255">
        <v>71</v>
      </c>
      <c r="Q255">
        <v>273</v>
      </c>
      <c r="R255">
        <v>72.88</v>
      </c>
      <c r="S255">
        <v>72.349999999999994</v>
      </c>
      <c r="T255">
        <v>71.180000000000007</v>
      </c>
      <c r="U255">
        <v>71.48</v>
      </c>
      <c r="V255">
        <v>68.38</v>
      </c>
      <c r="W255">
        <v>71.63</v>
      </c>
      <c r="Y255">
        <v>70.67</v>
      </c>
      <c r="Z255">
        <v>40</v>
      </c>
      <c r="AA255">
        <v>34</v>
      </c>
      <c r="AB255">
        <v>13</v>
      </c>
      <c r="AC255">
        <v>14</v>
      </c>
      <c r="AE255">
        <v>7</v>
      </c>
      <c r="AF255">
        <v>8</v>
      </c>
      <c r="AG255">
        <v>7</v>
      </c>
      <c r="AH255">
        <v>11</v>
      </c>
      <c r="AJ255">
        <v>14</v>
      </c>
      <c r="AM255" s="5"/>
      <c r="AO255" s="5"/>
    </row>
    <row r="256" spans="1:41" x14ac:dyDescent="0.35">
      <c r="A256" s="3" t="str">
        <f t="shared" si="3"/>
        <v>Hongtaek Kim</v>
      </c>
      <c r="B256" s="4">
        <v>46082</v>
      </c>
      <c r="C256" t="s">
        <v>555</v>
      </c>
      <c r="D256" t="s">
        <v>556</v>
      </c>
      <c r="E256" t="s">
        <v>557</v>
      </c>
      <c r="F256" t="s">
        <v>558</v>
      </c>
      <c r="G256" t="s">
        <v>559</v>
      </c>
      <c r="I256" t="s">
        <v>590</v>
      </c>
      <c r="J256" t="s">
        <v>591</v>
      </c>
      <c r="K256">
        <v>14</v>
      </c>
      <c r="L256">
        <v>70</v>
      </c>
      <c r="M256">
        <v>69</v>
      </c>
      <c r="N256">
        <v>66</v>
      </c>
      <c r="O256">
        <v>68</v>
      </c>
      <c r="Q256">
        <v>273</v>
      </c>
      <c r="R256">
        <v>72.88</v>
      </c>
      <c r="S256">
        <v>72.349999999999994</v>
      </c>
      <c r="T256">
        <v>71.180000000000007</v>
      </c>
      <c r="U256">
        <v>72.48</v>
      </c>
      <c r="V256">
        <v>70.38</v>
      </c>
      <c r="W256">
        <v>68.63</v>
      </c>
      <c r="Y256">
        <v>70.67</v>
      </c>
      <c r="Z256">
        <v>40</v>
      </c>
      <c r="AA256">
        <v>45</v>
      </c>
      <c r="AB256">
        <v>31</v>
      </c>
      <c r="AC256">
        <v>14</v>
      </c>
      <c r="AE256">
        <v>7</v>
      </c>
      <c r="AF256">
        <v>9</v>
      </c>
      <c r="AG256">
        <v>10</v>
      </c>
      <c r="AH256">
        <v>11</v>
      </c>
      <c r="AJ256">
        <v>14</v>
      </c>
      <c r="AM256" s="5"/>
      <c r="AO256" s="5"/>
    </row>
    <row r="257" spans="1:41" x14ac:dyDescent="0.35">
      <c r="A257" s="3" t="str">
        <f t="shared" si="3"/>
        <v>Brett Rankin</v>
      </c>
      <c r="B257" s="4">
        <v>46082</v>
      </c>
      <c r="C257" t="s">
        <v>555</v>
      </c>
      <c r="D257" t="s">
        <v>556</v>
      </c>
      <c r="E257" t="s">
        <v>557</v>
      </c>
      <c r="F257" t="s">
        <v>558</v>
      </c>
      <c r="G257" t="s">
        <v>559</v>
      </c>
      <c r="I257" t="s">
        <v>592</v>
      </c>
      <c r="J257" t="s">
        <v>593</v>
      </c>
      <c r="K257">
        <v>14</v>
      </c>
      <c r="L257">
        <v>67</v>
      </c>
      <c r="M257">
        <v>71</v>
      </c>
      <c r="N257">
        <v>65</v>
      </c>
      <c r="O257">
        <v>70</v>
      </c>
      <c r="Q257">
        <v>273</v>
      </c>
      <c r="R257">
        <v>72.88</v>
      </c>
      <c r="S257">
        <v>72.349999999999994</v>
      </c>
      <c r="T257">
        <v>68.180000000000007</v>
      </c>
      <c r="U257">
        <v>74.48</v>
      </c>
      <c r="V257">
        <v>69.38</v>
      </c>
      <c r="W257">
        <v>70.63</v>
      </c>
      <c r="Y257">
        <v>70.67</v>
      </c>
      <c r="Z257">
        <v>8</v>
      </c>
      <c r="AA257">
        <v>34</v>
      </c>
      <c r="AB257">
        <v>19</v>
      </c>
      <c r="AC257">
        <v>14</v>
      </c>
      <c r="AE257">
        <v>4</v>
      </c>
      <c r="AF257">
        <v>8</v>
      </c>
      <c r="AG257">
        <v>8</v>
      </c>
      <c r="AH257">
        <v>11</v>
      </c>
      <c r="AJ257">
        <v>14</v>
      </c>
      <c r="AM257" s="5"/>
      <c r="AO257" s="5"/>
    </row>
    <row r="258" spans="1:41" x14ac:dyDescent="0.35">
      <c r="A258" s="3" t="str">
        <f t="shared" ref="A258:A321" si="4">IF(J258="","",CONCATENATE(J258," ",I258))</f>
        <v>Haydn Barron</v>
      </c>
      <c r="B258" s="4">
        <v>46082</v>
      </c>
      <c r="C258" t="s">
        <v>555</v>
      </c>
      <c r="D258" t="s">
        <v>556</v>
      </c>
      <c r="E258" t="s">
        <v>557</v>
      </c>
      <c r="F258" t="s">
        <v>558</v>
      </c>
      <c r="G258" t="s">
        <v>559</v>
      </c>
      <c r="I258" t="s">
        <v>594</v>
      </c>
      <c r="J258" t="s">
        <v>595</v>
      </c>
      <c r="K258">
        <v>19</v>
      </c>
      <c r="L258">
        <v>70</v>
      </c>
      <c r="M258">
        <v>66</v>
      </c>
      <c r="N258">
        <v>66</v>
      </c>
      <c r="O258">
        <v>72</v>
      </c>
      <c r="Q258">
        <v>274</v>
      </c>
      <c r="R258">
        <v>72.88</v>
      </c>
      <c r="S258">
        <v>72.349999999999994</v>
      </c>
      <c r="T258">
        <v>71.180000000000007</v>
      </c>
      <c r="U258">
        <v>69.48</v>
      </c>
      <c r="V258">
        <v>70.38</v>
      </c>
      <c r="W258">
        <v>72.63</v>
      </c>
      <c r="Y258">
        <v>70.92</v>
      </c>
      <c r="Z258">
        <v>40</v>
      </c>
      <c r="AA258">
        <v>18</v>
      </c>
      <c r="AB258">
        <v>13</v>
      </c>
      <c r="AC258">
        <v>19</v>
      </c>
      <c r="AE258">
        <v>7</v>
      </c>
      <c r="AF258">
        <v>6</v>
      </c>
      <c r="AG258">
        <v>7</v>
      </c>
      <c r="AH258">
        <v>12</v>
      </c>
      <c r="AJ258">
        <v>19</v>
      </c>
      <c r="AM258" s="5"/>
      <c r="AO258" s="5"/>
    </row>
    <row r="259" spans="1:41" x14ac:dyDescent="0.35">
      <c r="A259" s="3" t="str">
        <f t="shared" si="4"/>
        <v>Kazuma Kobori</v>
      </c>
      <c r="B259" s="4">
        <v>46082</v>
      </c>
      <c r="C259" t="s">
        <v>555</v>
      </c>
      <c r="D259" t="s">
        <v>556</v>
      </c>
      <c r="E259" t="s">
        <v>557</v>
      </c>
      <c r="F259" t="s">
        <v>558</v>
      </c>
      <c r="G259" t="s">
        <v>559</v>
      </c>
      <c r="I259" t="s">
        <v>596</v>
      </c>
      <c r="J259" t="s">
        <v>597</v>
      </c>
      <c r="K259">
        <v>19</v>
      </c>
      <c r="L259">
        <v>67</v>
      </c>
      <c r="M259">
        <v>72</v>
      </c>
      <c r="N259">
        <v>65</v>
      </c>
      <c r="O259">
        <v>70</v>
      </c>
      <c r="Q259">
        <v>274</v>
      </c>
      <c r="R259">
        <v>72.88</v>
      </c>
      <c r="S259">
        <v>72.349999999999994</v>
      </c>
      <c r="T259">
        <v>68.180000000000007</v>
      </c>
      <c r="U259">
        <v>75.48</v>
      </c>
      <c r="V259">
        <v>69.38</v>
      </c>
      <c r="W259">
        <v>70.63</v>
      </c>
      <c r="Y259">
        <v>70.92</v>
      </c>
      <c r="Z259">
        <v>8</v>
      </c>
      <c r="AA259">
        <v>45</v>
      </c>
      <c r="AB259">
        <v>23</v>
      </c>
      <c r="AC259">
        <v>19</v>
      </c>
      <c r="AE259">
        <v>4</v>
      </c>
      <c r="AF259">
        <v>9</v>
      </c>
      <c r="AG259">
        <v>9</v>
      </c>
      <c r="AH259">
        <v>12</v>
      </c>
      <c r="AJ259">
        <v>19</v>
      </c>
      <c r="AM259" s="5"/>
      <c r="AO259" s="5"/>
    </row>
    <row r="260" spans="1:41" x14ac:dyDescent="0.35">
      <c r="A260" s="3" t="str">
        <f t="shared" si="4"/>
        <v>Yuki Miya</v>
      </c>
      <c r="B260" s="4">
        <v>46082</v>
      </c>
      <c r="C260" t="s">
        <v>555</v>
      </c>
      <c r="D260" t="s">
        <v>556</v>
      </c>
      <c r="E260" t="s">
        <v>557</v>
      </c>
      <c r="F260" t="s">
        <v>558</v>
      </c>
      <c r="G260" t="s">
        <v>559</v>
      </c>
      <c r="I260" t="s">
        <v>598</v>
      </c>
      <c r="J260" t="s">
        <v>599</v>
      </c>
      <c r="K260">
        <v>19</v>
      </c>
      <c r="L260">
        <v>63</v>
      </c>
      <c r="M260">
        <v>67</v>
      </c>
      <c r="N260">
        <v>70</v>
      </c>
      <c r="O260">
        <v>74</v>
      </c>
      <c r="Q260">
        <v>274</v>
      </c>
      <c r="R260">
        <v>72.88</v>
      </c>
      <c r="S260">
        <v>72.349999999999994</v>
      </c>
      <c r="T260">
        <v>64.180000000000007</v>
      </c>
      <c r="U260">
        <v>70.48</v>
      </c>
      <c r="V260">
        <v>74.38</v>
      </c>
      <c r="W260">
        <v>74.63</v>
      </c>
      <c r="Y260">
        <v>70.92</v>
      </c>
      <c r="Z260">
        <v>1</v>
      </c>
      <c r="AA260">
        <v>1</v>
      </c>
      <c r="AB260">
        <v>5</v>
      </c>
      <c r="AC260">
        <v>19</v>
      </c>
      <c r="AE260">
        <v>0</v>
      </c>
      <c r="AF260">
        <v>-1</v>
      </c>
      <c r="AG260">
        <v>5</v>
      </c>
      <c r="AH260">
        <v>12</v>
      </c>
      <c r="AJ260">
        <v>19</v>
      </c>
      <c r="AM260" s="5"/>
      <c r="AO260" s="5"/>
    </row>
    <row r="261" spans="1:41" x14ac:dyDescent="0.35">
      <c r="A261" s="3" t="str">
        <f t="shared" si="4"/>
        <v>Kevin Na</v>
      </c>
      <c r="B261" s="4">
        <v>46082</v>
      </c>
      <c r="C261" t="s">
        <v>555</v>
      </c>
      <c r="D261" t="s">
        <v>556</v>
      </c>
      <c r="E261" t="s">
        <v>557</v>
      </c>
      <c r="F261" t="s">
        <v>558</v>
      </c>
      <c r="G261" t="s">
        <v>559</v>
      </c>
      <c r="I261" t="s">
        <v>600</v>
      </c>
      <c r="J261" t="s">
        <v>601</v>
      </c>
      <c r="K261">
        <v>19</v>
      </c>
      <c r="L261">
        <v>66</v>
      </c>
      <c r="M261">
        <v>67</v>
      </c>
      <c r="N261">
        <v>69</v>
      </c>
      <c r="O261">
        <v>72</v>
      </c>
      <c r="Q261">
        <v>274</v>
      </c>
      <c r="R261">
        <v>72.88</v>
      </c>
      <c r="S261">
        <v>72.349999999999994</v>
      </c>
      <c r="T261">
        <v>67.180000000000007</v>
      </c>
      <c r="U261">
        <v>70.48</v>
      </c>
      <c r="V261">
        <v>73.38</v>
      </c>
      <c r="W261">
        <v>72.63</v>
      </c>
      <c r="Y261">
        <v>70.92</v>
      </c>
      <c r="Z261">
        <v>5</v>
      </c>
      <c r="AA261">
        <v>6</v>
      </c>
      <c r="AB261">
        <v>13</v>
      </c>
      <c r="AC261">
        <v>19</v>
      </c>
      <c r="AE261">
        <v>3</v>
      </c>
      <c r="AF261">
        <v>3</v>
      </c>
      <c r="AG261">
        <v>7</v>
      </c>
      <c r="AH261">
        <v>12</v>
      </c>
      <c r="AJ261">
        <v>19</v>
      </c>
      <c r="AM261" s="5"/>
      <c r="AO261" s="5"/>
    </row>
    <row r="262" spans="1:41" x14ac:dyDescent="0.35">
      <c r="A262" s="3" t="str">
        <f t="shared" si="4"/>
        <v>Curtis Luck</v>
      </c>
      <c r="B262" s="4">
        <v>46082</v>
      </c>
      <c r="C262" t="s">
        <v>555</v>
      </c>
      <c r="D262" t="s">
        <v>556</v>
      </c>
      <c r="E262" t="s">
        <v>557</v>
      </c>
      <c r="F262" t="s">
        <v>558</v>
      </c>
      <c r="G262" t="s">
        <v>559</v>
      </c>
      <c r="I262" t="s">
        <v>602</v>
      </c>
      <c r="J262" t="s">
        <v>603</v>
      </c>
      <c r="K262">
        <v>23</v>
      </c>
      <c r="L262">
        <v>65</v>
      </c>
      <c r="M262">
        <v>68</v>
      </c>
      <c r="N262">
        <v>63</v>
      </c>
      <c r="O262">
        <v>79</v>
      </c>
      <c r="Q262">
        <v>275</v>
      </c>
      <c r="R262">
        <v>72.88</v>
      </c>
      <c r="S262">
        <v>72.349999999999994</v>
      </c>
      <c r="T262">
        <v>66.180000000000007</v>
      </c>
      <c r="U262">
        <v>71.48</v>
      </c>
      <c r="V262">
        <v>67.38</v>
      </c>
      <c r="W262">
        <v>79.63</v>
      </c>
      <c r="Y262">
        <v>71.17</v>
      </c>
      <c r="Z262">
        <v>4</v>
      </c>
      <c r="AA262">
        <v>6</v>
      </c>
      <c r="AB262">
        <v>2</v>
      </c>
      <c r="AC262">
        <v>23</v>
      </c>
      <c r="AE262">
        <v>2</v>
      </c>
      <c r="AF262">
        <v>3</v>
      </c>
      <c r="AG262">
        <v>1</v>
      </c>
      <c r="AH262">
        <v>13</v>
      </c>
      <c r="AJ262">
        <v>23</v>
      </c>
      <c r="AM262" s="5"/>
      <c r="AO262" s="5"/>
    </row>
    <row r="263" spans="1:41" x14ac:dyDescent="0.35">
      <c r="A263" s="3" t="str">
        <f t="shared" si="4"/>
        <v>M.J. Maguire</v>
      </c>
      <c r="B263" s="4">
        <v>46082</v>
      </c>
      <c r="C263" t="s">
        <v>555</v>
      </c>
      <c r="D263" t="s">
        <v>556</v>
      </c>
      <c r="E263" t="s">
        <v>557</v>
      </c>
      <c r="F263" t="s">
        <v>558</v>
      </c>
      <c r="G263" t="s">
        <v>559</v>
      </c>
      <c r="I263" t="s">
        <v>604</v>
      </c>
      <c r="J263" t="s">
        <v>605</v>
      </c>
      <c r="K263">
        <v>23</v>
      </c>
      <c r="L263">
        <v>68</v>
      </c>
      <c r="M263">
        <v>69</v>
      </c>
      <c r="N263">
        <v>70</v>
      </c>
      <c r="O263">
        <v>68</v>
      </c>
      <c r="Q263">
        <v>275</v>
      </c>
      <c r="R263">
        <v>72.88</v>
      </c>
      <c r="S263">
        <v>72.349999999999994</v>
      </c>
      <c r="T263">
        <v>69.180000000000007</v>
      </c>
      <c r="U263">
        <v>72.48</v>
      </c>
      <c r="V263">
        <v>74.38</v>
      </c>
      <c r="W263">
        <v>68.63</v>
      </c>
      <c r="Y263">
        <v>71.17</v>
      </c>
      <c r="Z263">
        <v>15</v>
      </c>
      <c r="AA263">
        <v>24</v>
      </c>
      <c r="AB263">
        <v>41</v>
      </c>
      <c r="AC263">
        <v>23</v>
      </c>
      <c r="AE263">
        <v>5</v>
      </c>
      <c r="AF263">
        <v>7</v>
      </c>
      <c r="AG263">
        <v>12</v>
      </c>
      <c r="AH263">
        <v>13</v>
      </c>
      <c r="AJ263">
        <v>23</v>
      </c>
      <c r="AM263" s="5"/>
      <c r="AO263" s="5"/>
    </row>
    <row r="264" spans="1:41" x14ac:dyDescent="0.35">
      <c r="A264" s="3" t="str">
        <f t="shared" si="4"/>
        <v>Austen Truslow</v>
      </c>
      <c r="B264" s="4">
        <v>46082</v>
      </c>
      <c r="C264" t="s">
        <v>555</v>
      </c>
      <c r="D264" t="s">
        <v>556</v>
      </c>
      <c r="E264" t="s">
        <v>557</v>
      </c>
      <c r="F264" t="s">
        <v>558</v>
      </c>
      <c r="G264" t="s">
        <v>559</v>
      </c>
      <c r="I264" t="s">
        <v>606</v>
      </c>
      <c r="J264" t="s">
        <v>607</v>
      </c>
      <c r="K264">
        <v>23</v>
      </c>
      <c r="L264">
        <v>69</v>
      </c>
      <c r="M264">
        <v>66</v>
      </c>
      <c r="N264">
        <v>68</v>
      </c>
      <c r="O264">
        <v>72</v>
      </c>
      <c r="Q264">
        <v>275</v>
      </c>
      <c r="R264">
        <v>72.88</v>
      </c>
      <c r="S264">
        <v>72.349999999999994</v>
      </c>
      <c r="T264">
        <v>70.180000000000007</v>
      </c>
      <c r="U264">
        <v>69.48</v>
      </c>
      <c r="V264">
        <v>72.38</v>
      </c>
      <c r="W264">
        <v>72.63</v>
      </c>
      <c r="Y264">
        <v>71.17</v>
      </c>
      <c r="Z264">
        <v>30</v>
      </c>
      <c r="AA264">
        <v>12</v>
      </c>
      <c r="AB264">
        <v>19</v>
      </c>
      <c r="AC264">
        <v>23</v>
      </c>
      <c r="AE264">
        <v>6</v>
      </c>
      <c r="AF264">
        <v>5</v>
      </c>
      <c r="AG264">
        <v>8</v>
      </c>
      <c r="AH264">
        <v>13</v>
      </c>
      <c r="AJ264">
        <v>23</v>
      </c>
      <c r="AM264" s="5"/>
      <c r="AO264" s="5"/>
    </row>
    <row r="265" spans="1:41" x14ac:dyDescent="0.35">
      <c r="A265" s="3" t="str">
        <f t="shared" si="4"/>
        <v>Nick Watney</v>
      </c>
      <c r="B265" s="4">
        <v>46082</v>
      </c>
      <c r="C265" t="s">
        <v>555</v>
      </c>
      <c r="D265" t="s">
        <v>556</v>
      </c>
      <c r="E265" t="s">
        <v>557</v>
      </c>
      <c r="F265" t="s">
        <v>558</v>
      </c>
      <c r="G265" t="s">
        <v>559</v>
      </c>
      <c r="I265" t="s">
        <v>608</v>
      </c>
      <c r="J265" t="s">
        <v>609</v>
      </c>
      <c r="K265">
        <v>23</v>
      </c>
      <c r="L265">
        <v>67</v>
      </c>
      <c r="M265">
        <v>70</v>
      </c>
      <c r="N265">
        <v>67</v>
      </c>
      <c r="O265">
        <v>71</v>
      </c>
      <c r="Q265">
        <v>275</v>
      </c>
      <c r="R265">
        <v>72.88</v>
      </c>
      <c r="S265">
        <v>72.349999999999994</v>
      </c>
      <c r="T265">
        <v>68.180000000000007</v>
      </c>
      <c r="U265">
        <v>73.48</v>
      </c>
      <c r="V265">
        <v>71.38</v>
      </c>
      <c r="W265">
        <v>71.63</v>
      </c>
      <c r="Y265">
        <v>71.17</v>
      </c>
      <c r="Z265">
        <v>8</v>
      </c>
      <c r="AA265">
        <v>24</v>
      </c>
      <c r="AB265">
        <v>23</v>
      </c>
      <c r="AC265">
        <v>23</v>
      </c>
      <c r="AE265">
        <v>4</v>
      </c>
      <c r="AF265">
        <v>7</v>
      </c>
      <c r="AG265">
        <v>9</v>
      </c>
      <c r="AH265">
        <v>13</v>
      </c>
      <c r="AJ265">
        <v>23</v>
      </c>
      <c r="AM265" s="5"/>
      <c r="AO265" s="5"/>
    </row>
    <row r="266" spans="1:41" x14ac:dyDescent="0.35">
      <c r="A266" s="3" t="str">
        <f t="shared" si="4"/>
        <v>Harrison Crowe</v>
      </c>
      <c r="B266" s="4">
        <v>46082</v>
      </c>
      <c r="C266" t="s">
        <v>555</v>
      </c>
      <c r="D266" t="s">
        <v>556</v>
      </c>
      <c r="E266" t="s">
        <v>557</v>
      </c>
      <c r="F266" t="s">
        <v>558</v>
      </c>
      <c r="G266" t="s">
        <v>559</v>
      </c>
      <c r="I266" t="s">
        <v>610</v>
      </c>
      <c r="J266" t="s">
        <v>611</v>
      </c>
      <c r="K266">
        <v>27</v>
      </c>
      <c r="L266">
        <v>72</v>
      </c>
      <c r="M266">
        <v>68</v>
      </c>
      <c r="N266">
        <v>67</v>
      </c>
      <c r="O266">
        <v>69</v>
      </c>
      <c r="Q266">
        <v>276</v>
      </c>
      <c r="R266">
        <v>72.88</v>
      </c>
      <c r="S266">
        <v>72.349999999999994</v>
      </c>
      <c r="T266">
        <v>73.180000000000007</v>
      </c>
      <c r="U266">
        <v>71.48</v>
      </c>
      <c r="V266">
        <v>71.38</v>
      </c>
      <c r="W266">
        <v>69.63</v>
      </c>
      <c r="Y266">
        <v>71.42</v>
      </c>
      <c r="Z266">
        <v>81</v>
      </c>
      <c r="AA266">
        <v>61</v>
      </c>
      <c r="AB266">
        <v>41</v>
      </c>
      <c r="AC266">
        <v>27</v>
      </c>
      <c r="AE266">
        <v>9</v>
      </c>
      <c r="AF266">
        <v>10</v>
      </c>
      <c r="AG266">
        <v>12</v>
      </c>
      <c r="AH266">
        <v>14</v>
      </c>
      <c r="AJ266">
        <v>27</v>
      </c>
      <c r="AM266" s="5"/>
      <c r="AO266" s="5"/>
    </row>
    <row r="267" spans="1:41" x14ac:dyDescent="0.35">
      <c r="A267" s="3" t="str">
        <f t="shared" si="4"/>
        <v>Connor McKinney</v>
      </c>
      <c r="B267" s="4">
        <v>46082</v>
      </c>
      <c r="C267" t="s">
        <v>555</v>
      </c>
      <c r="D267" t="s">
        <v>556</v>
      </c>
      <c r="E267" t="s">
        <v>557</v>
      </c>
      <c r="F267" t="s">
        <v>558</v>
      </c>
      <c r="G267" t="s">
        <v>559</v>
      </c>
      <c r="I267" t="s">
        <v>612</v>
      </c>
      <c r="J267" t="s">
        <v>613</v>
      </c>
      <c r="K267">
        <v>27</v>
      </c>
      <c r="L267">
        <v>72</v>
      </c>
      <c r="M267">
        <v>67</v>
      </c>
      <c r="N267">
        <v>68</v>
      </c>
      <c r="O267">
        <v>69</v>
      </c>
      <c r="Q267">
        <v>276</v>
      </c>
      <c r="R267">
        <v>72.88</v>
      </c>
      <c r="S267">
        <v>72.349999999999994</v>
      </c>
      <c r="T267">
        <v>73.180000000000007</v>
      </c>
      <c r="U267">
        <v>70.48</v>
      </c>
      <c r="V267">
        <v>72.38</v>
      </c>
      <c r="W267">
        <v>69.63</v>
      </c>
      <c r="Y267">
        <v>71.42</v>
      </c>
      <c r="Z267">
        <v>81</v>
      </c>
      <c r="AA267">
        <v>45</v>
      </c>
      <c r="AB267">
        <v>41</v>
      </c>
      <c r="AC267">
        <v>27</v>
      </c>
      <c r="AE267">
        <v>9</v>
      </c>
      <c r="AF267">
        <v>9</v>
      </c>
      <c r="AG267">
        <v>12</v>
      </c>
      <c r="AH267">
        <v>14</v>
      </c>
      <c r="AJ267">
        <v>27</v>
      </c>
      <c r="AM267" s="5"/>
      <c r="AO267" s="5"/>
    </row>
    <row r="268" spans="1:41" x14ac:dyDescent="0.35">
      <c r="A268" s="3" t="str">
        <f t="shared" si="4"/>
        <v>Declan O'Donovan</v>
      </c>
      <c r="B268" s="4">
        <v>46082</v>
      </c>
      <c r="C268" t="s">
        <v>555</v>
      </c>
      <c r="D268" t="s">
        <v>556</v>
      </c>
      <c r="E268" t="s">
        <v>557</v>
      </c>
      <c r="F268" t="s">
        <v>558</v>
      </c>
      <c r="G268" t="s">
        <v>559</v>
      </c>
      <c r="I268" t="s">
        <v>614</v>
      </c>
      <c r="J268" t="s">
        <v>615</v>
      </c>
      <c r="K268">
        <v>27</v>
      </c>
      <c r="L268">
        <v>68</v>
      </c>
      <c r="M268">
        <v>70</v>
      </c>
      <c r="N268">
        <v>66</v>
      </c>
      <c r="O268">
        <v>72</v>
      </c>
      <c r="Q268">
        <v>276</v>
      </c>
      <c r="R268">
        <v>72.88</v>
      </c>
      <c r="S268">
        <v>72.349999999999994</v>
      </c>
      <c r="T268">
        <v>69.180000000000007</v>
      </c>
      <c r="U268">
        <v>73.48</v>
      </c>
      <c r="V268">
        <v>70.38</v>
      </c>
      <c r="W268">
        <v>72.63</v>
      </c>
      <c r="Y268">
        <v>71.42</v>
      </c>
      <c r="Z268">
        <v>15</v>
      </c>
      <c r="AA268">
        <v>34</v>
      </c>
      <c r="AB268">
        <v>23</v>
      </c>
      <c r="AC268">
        <v>27</v>
      </c>
      <c r="AE268">
        <v>5</v>
      </c>
      <c r="AF268">
        <v>8</v>
      </c>
      <c r="AG268">
        <v>9</v>
      </c>
      <c r="AH268">
        <v>14</v>
      </c>
      <c r="AJ268">
        <v>27</v>
      </c>
      <c r="AM268" s="5"/>
      <c r="AO268" s="5"/>
    </row>
    <row r="269" spans="1:41" x14ac:dyDescent="0.35">
      <c r="A269" s="3" t="str">
        <f t="shared" si="4"/>
        <v>Jack Thompson</v>
      </c>
      <c r="B269" s="4">
        <v>46082</v>
      </c>
      <c r="C269" t="s">
        <v>555</v>
      </c>
      <c r="D269" t="s">
        <v>556</v>
      </c>
      <c r="E269" t="s">
        <v>557</v>
      </c>
      <c r="F269" t="s">
        <v>558</v>
      </c>
      <c r="G269" t="s">
        <v>559</v>
      </c>
      <c r="I269" t="s">
        <v>616</v>
      </c>
      <c r="J269" t="s">
        <v>617</v>
      </c>
      <c r="K269">
        <v>27</v>
      </c>
      <c r="L269">
        <v>72</v>
      </c>
      <c r="M269">
        <v>64</v>
      </c>
      <c r="N269">
        <v>71</v>
      </c>
      <c r="O269">
        <v>69</v>
      </c>
      <c r="Q269">
        <v>276</v>
      </c>
      <c r="R269">
        <v>72.88</v>
      </c>
      <c r="S269">
        <v>72.349999999999994</v>
      </c>
      <c r="T269">
        <v>73.180000000000007</v>
      </c>
      <c r="U269">
        <v>67.48</v>
      </c>
      <c r="V269">
        <v>75.38</v>
      </c>
      <c r="W269">
        <v>69.63</v>
      </c>
      <c r="Y269">
        <v>71.42</v>
      </c>
      <c r="Z269">
        <v>81</v>
      </c>
      <c r="AA269">
        <v>18</v>
      </c>
      <c r="AB269">
        <v>41</v>
      </c>
      <c r="AC269">
        <v>27</v>
      </c>
      <c r="AE269">
        <v>9</v>
      </c>
      <c r="AF269">
        <v>6</v>
      </c>
      <c r="AG269">
        <v>12</v>
      </c>
      <c r="AH269">
        <v>14</v>
      </c>
      <c r="AJ269">
        <v>27</v>
      </c>
      <c r="AM269" s="5"/>
      <c r="AO269" s="5"/>
    </row>
    <row r="270" spans="1:41" x14ac:dyDescent="0.35">
      <c r="A270" s="3" t="str">
        <f t="shared" si="4"/>
        <v>Steven Alker</v>
      </c>
      <c r="B270" s="4">
        <v>46082</v>
      </c>
      <c r="C270" t="s">
        <v>555</v>
      </c>
      <c r="D270" t="s">
        <v>556</v>
      </c>
      <c r="E270" t="s">
        <v>557</v>
      </c>
      <c r="F270" t="s">
        <v>558</v>
      </c>
      <c r="G270" t="s">
        <v>559</v>
      </c>
      <c r="I270" t="s">
        <v>618</v>
      </c>
      <c r="J270" t="s">
        <v>619</v>
      </c>
      <c r="K270">
        <v>31</v>
      </c>
      <c r="L270">
        <v>68</v>
      </c>
      <c r="M270">
        <v>67</v>
      </c>
      <c r="N270">
        <v>66</v>
      </c>
      <c r="O270">
        <v>76</v>
      </c>
      <c r="Q270">
        <v>277</v>
      </c>
      <c r="R270">
        <v>72.88</v>
      </c>
      <c r="S270">
        <v>72.349999999999994</v>
      </c>
      <c r="T270">
        <v>69.180000000000007</v>
      </c>
      <c r="U270">
        <v>70.48</v>
      </c>
      <c r="V270">
        <v>70.38</v>
      </c>
      <c r="W270">
        <v>76.63</v>
      </c>
      <c r="Y270">
        <v>71.67</v>
      </c>
      <c r="Z270">
        <v>15</v>
      </c>
      <c r="AA270">
        <v>12</v>
      </c>
      <c r="AB270">
        <v>9</v>
      </c>
      <c r="AC270">
        <v>31</v>
      </c>
      <c r="AE270">
        <v>5</v>
      </c>
      <c r="AF270">
        <v>5</v>
      </c>
      <c r="AG270">
        <v>6</v>
      </c>
      <c r="AH270">
        <v>15</v>
      </c>
      <c r="AJ270">
        <v>31</v>
      </c>
      <c r="AM270" s="5"/>
      <c r="AO270" s="5"/>
    </row>
    <row r="271" spans="1:41" x14ac:dyDescent="0.35">
      <c r="A271" s="3" t="str">
        <f t="shared" si="4"/>
        <v>Sam Brazel</v>
      </c>
      <c r="B271" s="4">
        <v>46082</v>
      </c>
      <c r="C271" t="s">
        <v>555</v>
      </c>
      <c r="D271" t="s">
        <v>556</v>
      </c>
      <c r="E271" t="s">
        <v>557</v>
      </c>
      <c r="F271" t="s">
        <v>558</v>
      </c>
      <c r="G271" t="s">
        <v>559</v>
      </c>
      <c r="I271" t="s">
        <v>620</v>
      </c>
      <c r="J271" t="s">
        <v>370</v>
      </c>
      <c r="K271">
        <v>31</v>
      </c>
      <c r="L271">
        <v>71</v>
      </c>
      <c r="M271">
        <v>68</v>
      </c>
      <c r="N271">
        <v>66</v>
      </c>
      <c r="O271">
        <v>72</v>
      </c>
      <c r="Q271">
        <v>277</v>
      </c>
      <c r="R271">
        <v>72.88</v>
      </c>
      <c r="S271">
        <v>72.349999999999994</v>
      </c>
      <c r="T271">
        <v>72.180000000000007</v>
      </c>
      <c r="U271">
        <v>71.48</v>
      </c>
      <c r="V271">
        <v>70.38</v>
      </c>
      <c r="W271">
        <v>72.63</v>
      </c>
      <c r="Y271">
        <v>71.67</v>
      </c>
      <c r="Z271">
        <v>66</v>
      </c>
      <c r="AA271">
        <v>45</v>
      </c>
      <c r="AB271">
        <v>31</v>
      </c>
      <c r="AC271">
        <v>31</v>
      </c>
      <c r="AE271">
        <v>8</v>
      </c>
      <c r="AF271">
        <v>9</v>
      </c>
      <c r="AG271">
        <v>10</v>
      </c>
      <c r="AH271">
        <v>15</v>
      </c>
      <c r="AJ271">
        <v>31</v>
      </c>
      <c r="AM271" s="5"/>
      <c r="AO271" s="5"/>
    </row>
    <row r="272" spans="1:41" x14ac:dyDescent="0.35">
      <c r="A272" s="3" t="str">
        <f t="shared" si="4"/>
        <v>Doyeob Mun</v>
      </c>
      <c r="B272" s="4">
        <v>46082</v>
      </c>
      <c r="C272" t="s">
        <v>555</v>
      </c>
      <c r="D272" t="s">
        <v>556</v>
      </c>
      <c r="E272" t="s">
        <v>557</v>
      </c>
      <c r="F272" t="s">
        <v>558</v>
      </c>
      <c r="G272" t="s">
        <v>559</v>
      </c>
      <c r="I272" t="s">
        <v>621</v>
      </c>
      <c r="J272" t="s">
        <v>622</v>
      </c>
      <c r="K272">
        <v>31</v>
      </c>
      <c r="L272">
        <v>66</v>
      </c>
      <c r="M272">
        <v>67</v>
      </c>
      <c r="N272">
        <v>69</v>
      </c>
      <c r="O272">
        <v>75</v>
      </c>
      <c r="Q272">
        <v>277</v>
      </c>
      <c r="R272">
        <v>72.88</v>
      </c>
      <c r="S272">
        <v>72.349999999999994</v>
      </c>
      <c r="T272">
        <v>67.180000000000007</v>
      </c>
      <c r="U272">
        <v>70.48</v>
      </c>
      <c r="V272">
        <v>73.38</v>
      </c>
      <c r="W272">
        <v>75.63</v>
      </c>
      <c r="Y272">
        <v>71.67</v>
      </c>
      <c r="Z272">
        <v>5</v>
      </c>
      <c r="AA272">
        <v>6</v>
      </c>
      <c r="AB272">
        <v>13</v>
      </c>
      <c r="AC272">
        <v>31</v>
      </c>
      <c r="AE272">
        <v>3</v>
      </c>
      <c r="AF272">
        <v>3</v>
      </c>
      <c r="AG272">
        <v>7</v>
      </c>
      <c r="AH272">
        <v>15</v>
      </c>
      <c r="AJ272">
        <v>31</v>
      </c>
      <c r="AM272" s="5"/>
      <c r="AO272" s="5"/>
    </row>
    <row r="273" spans="1:41" x14ac:dyDescent="0.35">
      <c r="A273" s="3" t="str">
        <f t="shared" si="4"/>
        <v>Matias Sanchez</v>
      </c>
      <c r="B273" s="4">
        <v>46082</v>
      </c>
      <c r="C273" t="s">
        <v>555</v>
      </c>
      <c r="D273" t="s">
        <v>556</v>
      </c>
      <c r="E273" t="s">
        <v>557</v>
      </c>
      <c r="F273" t="s">
        <v>558</v>
      </c>
      <c r="G273" t="s">
        <v>559</v>
      </c>
      <c r="I273" t="s">
        <v>623</v>
      </c>
      <c r="J273" t="s">
        <v>624</v>
      </c>
      <c r="K273">
        <v>31</v>
      </c>
      <c r="L273">
        <v>64</v>
      </c>
      <c r="M273">
        <v>69</v>
      </c>
      <c r="N273">
        <v>74</v>
      </c>
      <c r="O273">
        <v>70</v>
      </c>
      <c r="Q273">
        <v>277</v>
      </c>
      <c r="R273">
        <v>72.88</v>
      </c>
      <c r="S273">
        <v>72.349999999999994</v>
      </c>
      <c r="T273">
        <v>65.180000000000007</v>
      </c>
      <c r="U273">
        <v>72.48</v>
      </c>
      <c r="V273">
        <v>78.38</v>
      </c>
      <c r="W273">
        <v>70.63</v>
      </c>
      <c r="Y273">
        <v>71.67</v>
      </c>
      <c r="Z273">
        <v>3</v>
      </c>
      <c r="AA273">
        <v>6</v>
      </c>
      <c r="AB273">
        <v>41</v>
      </c>
      <c r="AC273">
        <v>31</v>
      </c>
      <c r="AE273">
        <v>1</v>
      </c>
      <c r="AF273">
        <v>3</v>
      </c>
      <c r="AG273">
        <v>12</v>
      </c>
      <c r="AH273">
        <v>15</v>
      </c>
      <c r="AJ273">
        <v>31</v>
      </c>
      <c r="AM273" s="5"/>
      <c r="AO273" s="5"/>
    </row>
    <row r="274" spans="1:41" x14ac:dyDescent="0.35">
      <c r="A274" s="3" t="str">
        <f t="shared" si="4"/>
        <v>Sanghun Shin</v>
      </c>
      <c r="B274" s="4">
        <v>46082</v>
      </c>
      <c r="C274" t="s">
        <v>555</v>
      </c>
      <c r="D274" t="s">
        <v>556</v>
      </c>
      <c r="E274" t="s">
        <v>557</v>
      </c>
      <c r="F274" t="s">
        <v>558</v>
      </c>
      <c r="G274" t="s">
        <v>559</v>
      </c>
      <c r="I274" t="s">
        <v>625</v>
      </c>
      <c r="J274" t="s">
        <v>626</v>
      </c>
      <c r="K274">
        <v>31</v>
      </c>
      <c r="L274">
        <v>70</v>
      </c>
      <c r="M274">
        <v>68</v>
      </c>
      <c r="N274">
        <v>70</v>
      </c>
      <c r="O274">
        <v>69</v>
      </c>
      <c r="Q274">
        <v>277</v>
      </c>
      <c r="R274">
        <v>72.88</v>
      </c>
      <c r="S274">
        <v>72.349999999999994</v>
      </c>
      <c r="T274">
        <v>71.180000000000007</v>
      </c>
      <c r="U274">
        <v>71.48</v>
      </c>
      <c r="V274">
        <v>74.38</v>
      </c>
      <c r="W274">
        <v>69.63</v>
      </c>
      <c r="Y274">
        <v>71.67</v>
      </c>
      <c r="Z274">
        <v>40</v>
      </c>
      <c r="AA274">
        <v>34</v>
      </c>
      <c r="AB274">
        <v>51</v>
      </c>
      <c r="AC274">
        <v>31</v>
      </c>
      <c r="AE274">
        <v>7</v>
      </c>
      <c r="AF274">
        <v>8</v>
      </c>
      <c r="AG274">
        <v>13</v>
      </c>
      <c r="AH274">
        <v>15</v>
      </c>
      <c r="AJ274">
        <v>31</v>
      </c>
      <c r="AM274" s="5"/>
      <c r="AO274" s="5"/>
    </row>
    <row r="275" spans="1:41" x14ac:dyDescent="0.35">
      <c r="A275" s="3" t="str">
        <f t="shared" si="4"/>
        <v>Ben Campbell</v>
      </c>
      <c r="B275" s="4">
        <v>46082</v>
      </c>
      <c r="C275" t="s">
        <v>555</v>
      </c>
      <c r="D275" t="s">
        <v>556</v>
      </c>
      <c r="E275" t="s">
        <v>557</v>
      </c>
      <c r="F275" t="s">
        <v>558</v>
      </c>
      <c r="G275" t="s">
        <v>559</v>
      </c>
      <c r="I275" t="s">
        <v>627</v>
      </c>
      <c r="J275" t="s">
        <v>628</v>
      </c>
      <c r="K275">
        <v>36</v>
      </c>
      <c r="L275">
        <v>70</v>
      </c>
      <c r="M275">
        <v>70</v>
      </c>
      <c r="N275">
        <v>67</v>
      </c>
      <c r="O275">
        <v>71</v>
      </c>
      <c r="Q275">
        <v>278</v>
      </c>
      <c r="R275">
        <v>72.88</v>
      </c>
      <c r="S275">
        <v>72.349999999999994</v>
      </c>
      <c r="T275">
        <v>71.180000000000007</v>
      </c>
      <c r="U275">
        <v>73.48</v>
      </c>
      <c r="V275">
        <v>71.38</v>
      </c>
      <c r="W275">
        <v>71.63</v>
      </c>
      <c r="Y275">
        <v>71.92</v>
      </c>
      <c r="Z275">
        <v>40</v>
      </c>
      <c r="AA275">
        <v>61</v>
      </c>
      <c r="AB275">
        <v>41</v>
      </c>
      <c r="AC275">
        <v>36</v>
      </c>
      <c r="AE275">
        <v>7</v>
      </c>
      <c r="AF275">
        <v>10</v>
      </c>
      <c r="AG275">
        <v>12</v>
      </c>
      <c r="AH275">
        <v>16</v>
      </c>
      <c r="AJ275">
        <v>36</v>
      </c>
      <c r="AM275" s="5"/>
      <c r="AO275" s="5"/>
    </row>
    <row r="276" spans="1:41" x14ac:dyDescent="0.35">
      <c r="A276" s="3" t="str">
        <f t="shared" si="4"/>
        <v>Gavin Fairfax</v>
      </c>
      <c r="B276" s="4">
        <v>46082</v>
      </c>
      <c r="C276" t="s">
        <v>555</v>
      </c>
      <c r="D276" t="s">
        <v>556</v>
      </c>
      <c r="E276" t="s">
        <v>557</v>
      </c>
      <c r="F276" t="s">
        <v>558</v>
      </c>
      <c r="G276" t="s">
        <v>559</v>
      </c>
      <c r="I276" t="s">
        <v>629</v>
      </c>
      <c r="J276" t="s">
        <v>630</v>
      </c>
      <c r="K276">
        <v>36</v>
      </c>
      <c r="L276">
        <v>70</v>
      </c>
      <c r="M276">
        <v>67</v>
      </c>
      <c r="N276">
        <v>71</v>
      </c>
      <c r="O276">
        <v>70</v>
      </c>
      <c r="Q276">
        <v>278</v>
      </c>
      <c r="R276">
        <v>72.88</v>
      </c>
      <c r="S276">
        <v>72.349999999999994</v>
      </c>
      <c r="T276">
        <v>71.180000000000007</v>
      </c>
      <c r="U276">
        <v>70.48</v>
      </c>
      <c r="V276">
        <v>75.38</v>
      </c>
      <c r="W276">
        <v>70.63</v>
      </c>
      <c r="Y276">
        <v>71.92</v>
      </c>
      <c r="Z276">
        <v>40</v>
      </c>
      <c r="AA276">
        <v>24</v>
      </c>
      <c r="AB276">
        <v>51</v>
      </c>
      <c r="AC276">
        <v>36</v>
      </c>
      <c r="AE276">
        <v>7</v>
      </c>
      <c r="AF276">
        <v>7</v>
      </c>
      <c r="AG276">
        <v>13</v>
      </c>
      <c r="AH276">
        <v>16</v>
      </c>
      <c r="AJ276">
        <v>36</v>
      </c>
      <c r="AM276" s="5"/>
      <c r="AO276" s="5"/>
    </row>
    <row r="277" spans="1:41" x14ac:dyDescent="0.35">
      <c r="A277" s="3" t="str">
        <f t="shared" si="4"/>
        <v>Kazuki Higa</v>
      </c>
      <c r="B277" s="4">
        <v>46082</v>
      </c>
      <c r="C277" t="s">
        <v>555</v>
      </c>
      <c r="D277" t="s">
        <v>556</v>
      </c>
      <c r="E277" t="s">
        <v>557</v>
      </c>
      <c r="F277" t="s">
        <v>558</v>
      </c>
      <c r="G277" t="s">
        <v>559</v>
      </c>
      <c r="I277" t="s">
        <v>631</v>
      </c>
      <c r="J277" t="s">
        <v>632</v>
      </c>
      <c r="K277">
        <v>36</v>
      </c>
      <c r="L277">
        <v>70</v>
      </c>
      <c r="M277">
        <v>67</v>
      </c>
      <c r="N277">
        <v>70</v>
      </c>
      <c r="O277">
        <v>71</v>
      </c>
      <c r="Q277">
        <v>278</v>
      </c>
      <c r="R277">
        <v>72.88</v>
      </c>
      <c r="S277">
        <v>72.349999999999994</v>
      </c>
      <c r="T277">
        <v>71.180000000000007</v>
      </c>
      <c r="U277">
        <v>70.48</v>
      </c>
      <c r="V277">
        <v>74.38</v>
      </c>
      <c r="W277">
        <v>71.63</v>
      </c>
      <c r="Y277">
        <v>71.92</v>
      </c>
      <c r="Z277">
        <v>40</v>
      </c>
      <c r="AA277">
        <v>24</v>
      </c>
      <c r="AB277">
        <v>41</v>
      </c>
      <c r="AC277">
        <v>36</v>
      </c>
      <c r="AE277">
        <v>7</v>
      </c>
      <c r="AF277">
        <v>7</v>
      </c>
      <c r="AG277">
        <v>12</v>
      </c>
      <c r="AH277">
        <v>16</v>
      </c>
      <c r="AJ277">
        <v>36</v>
      </c>
      <c r="AM277" s="5"/>
      <c r="AO277" s="5"/>
    </row>
    <row r="278" spans="1:41" x14ac:dyDescent="0.35">
      <c r="A278" s="3" t="str">
        <f t="shared" si="4"/>
        <v>Mikumu Horikawa</v>
      </c>
      <c r="B278" s="4">
        <v>46082</v>
      </c>
      <c r="C278" t="s">
        <v>555</v>
      </c>
      <c r="D278" t="s">
        <v>556</v>
      </c>
      <c r="E278" t="s">
        <v>557</v>
      </c>
      <c r="F278" t="s">
        <v>558</v>
      </c>
      <c r="G278" t="s">
        <v>559</v>
      </c>
      <c r="I278" t="s">
        <v>633</v>
      </c>
      <c r="J278" t="s">
        <v>634</v>
      </c>
      <c r="K278">
        <v>36</v>
      </c>
      <c r="L278">
        <v>70</v>
      </c>
      <c r="M278">
        <v>66</v>
      </c>
      <c r="N278">
        <v>73</v>
      </c>
      <c r="O278">
        <v>69</v>
      </c>
      <c r="Q278">
        <v>278</v>
      </c>
      <c r="R278">
        <v>72.88</v>
      </c>
      <c r="S278">
        <v>72.349999999999994</v>
      </c>
      <c r="T278">
        <v>71.180000000000007</v>
      </c>
      <c r="U278">
        <v>69.48</v>
      </c>
      <c r="V278">
        <v>77.38</v>
      </c>
      <c r="W278">
        <v>69.63</v>
      </c>
      <c r="Y278">
        <v>71.92</v>
      </c>
      <c r="Z278">
        <v>40</v>
      </c>
      <c r="AA278">
        <v>18</v>
      </c>
      <c r="AB278">
        <v>57</v>
      </c>
      <c r="AC278">
        <v>36</v>
      </c>
      <c r="AE278">
        <v>7</v>
      </c>
      <c r="AF278">
        <v>6</v>
      </c>
      <c r="AG278">
        <v>14</v>
      </c>
      <c r="AH278">
        <v>16</v>
      </c>
      <c r="AJ278">
        <v>36</v>
      </c>
      <c r="AM278" s="5"/>
      <c r="AO278" s="5"/>
    </row>
    <row r="279" spans="1:41" x14ac:dyDescent="0.35">
      <c r="A279" s="3" t="str">
        <f t="shared" si="4"/>
        <v>Brad Kennedy</v>
      </c>
      <c r="B279" s="4">
        <v>46082</v>
      </c>
      <c r="C279" t="s">
        <v>555</v>
      </c>
      <c r="D279" t="s">
        <v>556</v>
      </c>
      <c r="E279" t="s">
        <v>557</v>
      </c>
      <c r="F279" t="s">
        <v>558</v>
      </c>
      <c r="G279" t="s">
        <v>559</v>
      </c>
      <c r="I279" t="s">
        <v>635</v>
      </c>
      <c r="J279" t="s">
        <v>636</v>
      </c>
      <c r="K279">
        <v>36</v>
      </c>
      <c r="L279">
        <v>68</v>
      </c>
      <c r="M279">
        <v>68</v>
      </c>
      <c r="N279">
        <v>68</v>
      </c>
      <c r="O279">
        <v>74</v>
      </c>
      <c r="Q279">
        <v>278</v>
      </c>
      <c r="R279">
        <v>72.88</v>
      </c>
      <c r="S279">
        <v>72.349999999999994</v>
      </c>
      <c r="T279">
        <v>69.180000000000007</v>
      </c>
      <c r="U279">
        <v>71.48</v>
      </c>
      <c r="V279">
        <v>72.38</v>
      </c>
      <c r="W279">
        <v>74.63</v>
      </c>
      <c r="Y279">
        <v>71.92</v>
      </c>
      <c r="Z279">
        <v>15</v>
      </c>
      <c r="AA279">
        <v>18</v>
      </c>
      <c r="AB279">
        <v>23</v>
      </c>
      <c r="AC279">
        <v>36</v>
      </c>
      <c r="AE279">
        <v>5</v>
      </c>
      <c r="AF279">
        <v>6</v>
      </c>
      <c r="AG279">
        <v>9</v>
      </c>
      <c r="AH279">
        <v>16</v>
      </c>
      <c r="AJ279">
        <v>36</v>
      </c>
      <c r="AM279" s="5"/>
      <c r="AO279" s="5"/>
    </row>
    <row r="280" spans="1:41" x14ac:dyDescent="0.35">
      <c r="A280" s="3" t="str">
        <f t="shared" si="4"/>
        <v>Yuwa Kosaihira</v>
      </c>
      <c r="B280" s="4">
        <v>46082</v>
      </c>
      <c r="C280" t="s">
        <v>555</v>
      </c>
      <c r="D280" t="s">
        <v>556</v>
      </c>
      <c r="E280" t="s">
        <v>557</v>
      </c>
      <c r="F280" t="s">
        <v>558</v>
      </c>
      <c r="G280" t="s">
        <v>559</v>
      </c>
      <c r="I280" t="s">
        <v>637</v>
      </c>
      <c r="J280" t="s">
        <v>638</v>
      </c>
      <c r="K280">
        <v>36</v>
      </c>
      <c r="L280">
        <v>71</v>
      </c>
      <c r="M280">
        <v>68</v>
      </c>
      <c r="N280">
        <v>66</v>
      </c>
      <c r="O280">
        <v>73</v>
      </c>
      <c r="Q280">
        <v>278</v>
      </c>
      <c r="R280">
        <v>72.88</v>
      </c>
      <c r="S280">
        <v>72.349999999999994</v>
      </c>
      <c r="T280">
        <v>72.180000000000007</v>
      </c>
      <c r="U280">
        <v>71.48</v>
      </c>
      <c r="V280">
        <v>70.38</v>
      </c>
      <c r="W280">
        <v>73.63</v>
      </c>
      <c r="Y280">
        <v>71.92</v>
      </c>
      <c r="Z280">
        <v>66</v>
      </c>
      <c r="AA280">
        <v>45</v>
      </c>
      <c r="AB280">
        <v>31</v>
      </c>
      <c r="AC280">
        <v>36</v>
      </c>
      <c r="AE280">
        <v>8</v>
      </c>
      <c r="AF280">
        <v>9</v>
      </c>
      <c r="AG280">
        <v>10</v>
      </c>
      <c r="AH280">
        <v>16</v>
      </c>
      <c r="AJ280">
        <v>36</v>
      </c>
      <c r="AM280" s="5"/>
      <c r="AO280" s="5"/>
    </row>
    <row r="281" spans="1:41" x14ac:dyDescent="0.35">
      <c r="A281" s="3" t="str">
        <f t="shared" si="4"/>
        <v>Taehoon Ok</v>
      </c>
      <c r="B281" s="4">
        <v>46082</v>
      </c>
      <c r="C281" t="s">
        <v>555</v>
      </c>
      <c r="D281" t="s">
        <v>556</v>
      </c>
      <c r="E281" t="s">
        <v>557</v>
      </c>
      <c r="F281" t="s">
        <v>558</v>
      </c>
      <c r="G281" t="s">
        <v>559</v>
      </c>
      <c r="I281" t="s">
        <v>639</v>
      </c>
      <c r="J281" t="s">
        <v>640</v>
      </c>
      <c r="K281">
        <v>36</v>
      </c>
      <c r="L281">
        <v>70</v>
      </c>
      <c r="M281">
        <v>67</v>
      </c>
      <c r="N281">
        <v>71</v>
      </c>
      <c r="O281">
        <v>70</v>
      </c>
      <c r="Q281">
        <v>278</v>
      </c>
      <c r="R281">
        <v>72.88</v>
      </c>
      <c r="S281">
        <v>72.349999999999994</v>
      </c>
      <c r="T281">
        <v>71.180000000000007</v>
      </c>
      <c r="U281">
        <v>70.48</v>
      </c>
      <c r="V281">
        <v>75.38</v>
      </c>
      <c r="W281">
        <v>70.63</v>
      </c>
      <c r="Y281">
        <v>71.92</v>
      </c>
      <c r="Z281">
        <v>40</v>
      </c>
      <c r="AA281">
        <v>24</v>
      </c>
      <c r="AB281">
        <v>51</v>
      </c>
      <c r="AC281">
        <v>36</v>
      </c>
      <c r="AE281">
        <v>7</v>
      </c>
      <c r="AF281">
        <v>7</v>
      </c>
      <c r="AG281">
        <v>13</v>
      </c>
      <c r="AH281">
        <v>16</v>
      </c>
      <c r="AJ281">
        <v>36</v>
      </c>
      <c r="AM281" s="5"/>
      <c r="AO281" s="5"/>
    </row>
    <row r="282" spans="1:41" x14ac:dyDescent="0.35">
      <c r="A282" s="3" t="str">
        <f t="shared" si="4"/>
        <v>Justin Quiban</v>
      </c>
      <c r="B282" s="4">
        <v>46082</v>
      </c>
      <c r="C282" t="s">
        <v>555</v>
      </c>
      <c r="D282" t="s">
        <v>556</v>
      </c>
      <c r="E282" t="s">
        <v>557</v>
      </c>
      <c r="F282" t="s">
        <v>558</v>
      </c>
      <c r="G282" t="s">
        <v>559</v>
      </c>
      <c r="I282" t="s">
        <v>641</v>
      </c>
      <c r="J282" t="s">
        <v>642</v>
      </c>
      <c r="K282">
        <v>36</v>
      </c>
      <c r="L282">
        <v>75</v>
      </c>
      <c r="M282">
        <v>65</v>
      </c>
      <c r="N282">
        <v>69</v>
      </c>
      <c r="O282">
        <v>69</v>
      </c>
      <c r="Q282">
        <v>278</v>
      </c>
      <c r="R282">
        <v>72.88</v>
      </c>
      <c r="S282">
        <v>72.349999999999994</v>
      </c>
      <c r="T282">
        <v>76.180000000000007</v>
      </c>
      <c r="U282">
        <v>68.48</v>
      </c>
      <c r="V282">
        <v>73.38</v>
      </c>
      <c r="W282">
        <v>69.63</v>
      </c>
      <c r="Y282">
        <v>71.92</v>
      </c>
      <c r="Z282">
        <v>126</v>
      </c>
      <c r="AA282">
        <v>61</v>
      </c>
      <c r="AB282">
        <v>57</v>
      </c>
      <c r="AC282">
        <v>36</v>
      </c>
      <c r="AE282">
        <v>12</v>
      </c>
      <c r="AF282">
        <v>10</v>
      </c>
      <c r="AG282">
        <v>14</v>
      </c>
      <c r="AH282">
        <v>16</v>
      </c>
      <c r="AJ282">
        <v>36</v>
      </c>
      <c r="AM282" s="5"/>
      <c r="AO282" s="5"/>
    </row>
    <row r="283" spans="1:41" x14ac:dyDescent="0.35">
      <c r="A283" s="3" t="str">
        <f t="shared" si="4"/>
        <v>Louis Dobbelaar</v>
      </c>
      <c r="B283" s="4">
        <v>46082</v>
      </c>
      <c r="C283" t="s">
        <v>555</v>
      </c>
      <c r="D283" t="s">
        <v>556</v>
      </c>
      <c r="E283" t="s">
        <v>557</v>
      </c>
      <c r="F283" t="s">
        <v>558</v>
      </c>
      <c r="G283" t="s">
        <v>559</v>
      </c>
      <c r="I283" t="s">
        <v>643</v>
      </c>
      <c r="J283" t="s">
        <v>644</v>
      </c>
      <c r="K283">
        <v>44</v>
      </c>
      <c r="L283">
        <v>69</v>
      </c>
      <c r="M283">
        <v>71</v>
      </c>
      <c r="N283">
        <v>68</v>
      </c>
      <c r="O283">
        <v>71</v>
      </c>
      <c r="Q283">
        <v>279</v>
      </c>
      <c r="R283">
        <v>72.88</v>
      </c>
      <c r="S283">
        <v>72.349999999999994</v>
      </c>
      <c r="T283">
        <v>70.180000000000007</v>
      </c>
      <c r="U283">
        <v>74.48</v>
      </c>
      <c r="V283">
        <v>72.38</v>
      </c>
      <c r="W283">
        <v>71.63</v>
      </c>
      <c r="Y283">
        <v>72.17</v>
      </c>
      <c r="Z283">
        <v>30</v>
      </c>
      <c r="AA283">
        <v>61</v>
      </c>
      <c r="AB283">
        <v>51</v>
      </c>
      <c r="AC283">
        <v>44</v>
      </c>
      <c r="AE283">
        <v>6</v>
      </c>
      <c r="AF283">
        <v>10</v>
      </c>
      <c r="AG283">
        <v>13</v>
      </c>
      <c r="AH283">
        <v>17</v>
      </c>
      <c r="AJ283">
        <v>44</v>
      </c>
      <c r="AM283" s="5"/>
      <c r="AO283" s="5"/>
    </row>
    <row r="284" spans="1:41" x14ac:dyDescent="0.35">
      <c r="A284" s="3" t="str">
        <f t="shared" si="4"/>
        <v>Tyler Hodge</v>
      </c>
      <c r="B284" s="4">
        <v>46082</v>
      </c>
      <c r="C284" t="s">
        <v>555</v>
      </c>
      <c r="D284" t="s">
        <v>556</v>
      </c>
      <c r="E284" t="s">
        <v>557</v>
      </c>
      <c r="F284" t="s">
        <v>558</v>
      </c>
      <c r="G284" t="s">
        <v>559</v>
      </c>
      <c r="I284" t="s">
        <v>645</v>
      </c>
      <c r="J284" t="s">
        <v>646</v>
      </c>
      <c r="K284">
        <v>44</v>
      </c>
      <c r="L284">
        <v>67</v>
      </c>
      <c r="M284">
        <v>72</v>
      </c>
      <c r="N284">
        <v>66</v>
      </c>
      <c r="O284">
        <v>74</v>
      </c>
      <c r="Q284">
        <v>279</v>
      </c>
      <c r="R284">
        <v>72.88</v>
      </c>
      <c r="S284">
        <v>72.349999999999994</v>
      </c>
      <c r="T284">
        <v>68.180000000000007</v>
      </c>
      <c r="U284">
        <v>75.48</v>
      </c>
      <c r="V284">
        <v>70.38</v>
      </c>
      <c r="W284">
        <v>74.63</v>
      </c>
      <c r="Y284">
        <v>72.17</v>
      </c>
      <c r="Z284">
        <v>8</v>
      </c>
      <c r="AA284">
        <v>45</v>
      </c>
      <c r="AB284">
        <v>31</v>
      </c>
      <c r="AC284">
        <v>44</v>
      </c>
      <c r="AE284">
        <v>4</v>
      </c>
      <c r="AF284">
        <v>9</v>
      </c>
      <c r="AG284">
        <v>10</v>
      </c>
      <c r="AH284">
        <v>17</v>
      </c>
      <c r="AJ284">
        <v>44</v>
      </c>
      <c r="AM284" s="5"/>
      <c r="AO284" s="5"/>
    </row>
    <row r="285" spans="1:41" x14ac:dyDescent="0.35">
      <c r="A285" s="3" t="str">
        <f t="shared" si="4"/>
        <v>Taichi Nabetani</v>
      </c>
      <c r="B285" s="4">
        <v>46082</v>
      </c>
      <c r="C285" t="s">
        <v>555</v>
      </c>
      <c r="D285" t="s">
        <v>556</v>
      </c>
      <c r="E285" t="s">
        <v>557</v>
      </c>
      <c r="F285" t="s">
        <v>558</v>
      </c>
      <c r="G285" t="s">
        <v>559</v>
      </c>
      <c r="I285" t="s">
        <v>647</v>
      </c>
      <c r="J285" t="s">
        <v>648</v>
      </c>
      <c r="K285">
        <v>44</v>
      </c>
      <c r="L285">
        <v>70</v>
      </c>
      <c r="M285">
        <v>67</v>
      </c>
      <c r="N285">
        <v>69</v>
      </c>
      <c r="O285">
        <v>73</v>
      </c>
      <c r="Q285">
        <v>279</v>
      </c>
      <c r="R285">
        <v>72.88</v>
      </c>
      <c r="S285">
        <v>72.349999999999994</v>
      </c>
      <c r="T285">
        <v>71.180000000000007</v>
      </c>
      <c r="U285">
        <v>70.48</v>
      </c>
      <c r="V285">
        <v>73.38</v>
      </c>
      <c r="W285">
        <v>73.63</v>
      </c>
      <c r="Y285">
        <v>72.17</v>
      </c>
      <c r="Z285">
        <v>40</v>
      </c>
      <c r="AA285">
        <v>24</v>
      </c>
      <c r="AB285">
        <v>36</v>
      </c>
      <c r="AC285">
        <v>44</v>
      </c>
      <c r="AE285">
        <v>7</v>
      </c>
      <c r="AF285">
        <v>7</v>
      </c>
      <c r="AG285">
        <v>11</v>
      </c>
      <c r="AH285">
        <v>17</v>
      </c>
      <c r="AJ285">
        <v>44</v>
      </c>
      <c r="AM285" s="5"/>
      <c r="AO285" s="5"/>
    </row>
    <row r="286" spans="1:41" x14ac:dyDescent="0.35">
      <c r="A286" s="3" t="str">
        <f t="shared" si="4"/>
        <v>Taisei Shimizu</v>
      </c>
      <c r="B286" s="4">
        <v>46082</v>
      </c>
      <c r="C286" t="s">
        <v>555</v>
      </c>
      <c r="D286" t="s">
        <v>556</v>
      </c>
      <c r="E286" t="s">
        <v>557</v>
      </c>
      <c r="F286" t="s">
        <v>558</v>
      </c>
      <c r="G286" t="s">
        <v>559</v>
      </c>
      <c r="I286" t="s">
        <v>649</v>
      </c>
      <c r="J286" t="s">
        <v>650</v>
      </c>
      <c r="K286">
        <v>44</v>
      </c>
      <c r="L286">
        <v>67</v>
      </c>
      <c r="M286">
        <v>68</v>
      </c>
      <c r="N286">
        <v>71</v>
      </c>
      <c r="O286">
        <v>73</v>
      </c>
      <c r="Q286">
        <v>279</v>
      </c>
      <c r="R286">
        <v>72.88</v>
      </c>
      <c r="S286">
        <v>72.349999999999994</v>
      </c>
      <c r="T286">
        <v>68.180000000000007</v>
      </c>
      <c r="U286">
        <v>71.48</v>
      </c>
      <c r="V286">
        <v>75.38</v>
      </c>
      <c r="W286">
        <v>73.63</v>
      </c>
      <c r="Y286">
        <v>72.17</v>
      </c>
      <c r="Z286">
        <v>8</v>
      </c>
      <c r="AA286">
        <v>12</v>
      </c>
      <c r="AB286">
        <v>36</v>
      </c>
      <c r="AC286">
        <v>44</v>
      </c>
      <c r="AE286">
        <v>4</v>
      </c>
      <c r="AF286">
        <v>5</v>
      </c>
      <c r="AG286">
        <v>11</v>
      </c>
      <c r="AH286">
        <v>17</v>
      </c>
      <c r="AJ286">
        <v>44</v>
      </c>
      <c r="AM286" s="5"/>
      <c r="AO286" s="5"/>
    </row>
    <row r="287" spans="1:41" x14ac:dyDescent="0.35">
      <c r="A287" s="3" t="str">
        <f t="shared" si="4"/>
        <v>Pavit Tangkamolprasert</v>
      </c>
      <c r="B287" s="4">
        <v>46082</v>
      </c>
      <c r="C287" t="s">
        <v>555</v>
      </c>
      <c r="D287" t="s">
        <v>556</v>
      </c>
      <c r="E287" t="s">
        <v>557</v>
      </c>
      <c r="F287" t="s">
        <v>558</v>
      </c>
      <c r="G287" t="s">
        <v>559</v>
      </c>
      <c r="I287" t="s">
        <v>651</v>
      </c>
      <c r="J287" t="s">
        <v>652</v>
      </c>
      <c r="K287">
        <v>44</v>
      </c>
      <c r="L287">
        <v>68</v>
      </c>
      <c r="M287">
        <v>71</v>
      </c>
      <c r="N287">
        <v>65</v>
      </c>
      <c r="O287">
        <v>75</v>
      </c>
      <c r="Q287">
        <v>279</v>
      </c>
      <c r="R287">
        <v>72.88</v>
      </c>
      <c r="S287">
        <v>72.349999999999994</v>
      </c>
      <c r="T287">
        <v>69.180000000000007</v>
      </c>
      <c r="U287">
        <v>74.48</v>
      </c>
      <c r="V287">
        <v>69.38</v>
      </c>
      <c r="W287">
        <v>75.63</v>
      </c>
      <c r="Y287">
        <v>72.17</v>
      </c>
      <c r="Z287">
        <v>15</v>
      </c>
      <c r="AA287">
        <v>45</v>
      </c>
      <c r="AB287">
        <v>23</v>
      </c>
      <c r="AC287">
        <v>44</v>
      </c>
      <c r="AE287">
        <v>5</v>
      </c>
      <c r="AF287">
        <v>9</v>
      </c>
      <c r="AG287">
        <v>9</v>
      </c>
      <c r="AH287">
        <v>17</v>
      </c>
      <c r="AJ287">
        <v>44</v>
      </c>
      <c r="AM287" s="5"/>
      <c r="AO287" s="5"/>
    </row>
    <row r="288" spans="1:41" x14ac:dyDescent="0.35">
      <c r="A288" s="3" t="str">
        <f t="shared" si="4"/>
        <v>Mikiya Akutsu</v>
      </c>
      <c r="B288" s="4">
        <v>46082</v>
      </c>
      <c r="C288" t="s">
        <v>555</v>
      </c>
      <c r="D288" t="s">
        <v>556</v>
      </c>
      <c r="E288" t="s">
        <v>557</v>
      </c>
      <c r="F288" t="s">
        <v>558</v>
      </c>
      <c r="G288" t="s">
        <v>559</v>
      </c>
      <c r="I288" t="s">
        <v>653</v>
      </c>
      <c r="J288" t="s">
        <v>654</v>
      </c>
      <c r="K288">
        <v>49</v>
      </c>
      <c r="L288">
        <v>70</v>
      </c>
      <c r="M288">
        <v>70</v>
      </c>
      <c r="N288">
        <v>67</v>
      </c>
      <c r="O288">
        <v>73</v>
      </c>
      <c r="Q288">
        <v>280</v>
      </c>
      <c r="R288">
        <v>72.88</v>
      </c>
      <c r="S288">
        <v>72.349999999999994</v>
      </c>
      <c r="T288">
        <v>71.180000000000007</v>
      </c>
      <c r="U288">
        <v>73.48</v>
      </c>
      <c r="V288">
        <v>71.38</v>
      </c>
      <c r="W288">
        <v>73.63</v>
      </c>
      <c r="Y288">
        <v>72.42</v>
      </c>
      <c r="Z288">
        <v>40</v>
      </c>
      <c r="AA288">
        <v>61</v>
      </c>
      <c r="AB288">
        <v>41</v>
      </c>
      <c r="AC288">
        <v>49</v>
      </c>
      <c r="AE288">
        <v>7</v>
      </c>
      <c r="AF288">
        <v>10</v>
      </c>
      <c r="AG288">
        <v>12</v>
      </c>
      <c r="AH288">
        <v>18</v>
      </c>
      <c r="AJ288">
        <v>49</v>
      </c>
      <c r="AM288" s="5"/>
      <c r="AO288" s="5"/>
    </row>
    <row r="289" spans="1:41" x14ac:dyDescent="0.35">
      <c r="A289" s="3" t="str">
        <f t="shared" si="4"/>
        <v>Cory Crawford</v>
      </c>
      <c r="B289" s="4">
        <v>46082</v>
      </c>
      <c r="C289" t="s">
        <v>555</v>
      </c>
      <c r="D289" t="s">
        <v>556</v>
      </c>
      <c r="E289" t="s">
        <v>557</v>
      </c>
      <c r="F289" t="s">
        <v>558</v>
      </c>
      <c r="G289" t="s">
        <v>559</v>
      </c>
      <c r="I289" t="s">
        <v>655</v>
      </c>
      <c r="J289" t="s">
        <v>656</v>
      </c>
      <c r="K289">
        <v>49</v>
      </c>
      <c r="L289">
        <v>70</v>
      </c>
      <c r="M289">
        <v>69</v>
      </c>
      <c r="N289">
        <v>65</v>
      </c>
      <c r="O289">
        <v>76</v>
      </c>
      <c r="Q289">
        <v>280</v>
      </c>
      <c r="R289">
        <v>72.88</v>
      </c>
      <c r="S289">
        <v>72.349999999999994</v>
      </c>
      <c r="T289">
        <v>71.180000000000007</v>
      </c>
      <c r="U289">
        <v>72.48</v>
      </c>
      <c r="V289">
        <v>69.38</v>
      </c>
      <c r="W289">
        <v>76.63</v>
      </c>
      <c r="Y289">
        <v>72.42</v>
      </c>
      <c r="Z289">
        <v>40</v>
      </c>
      <c r="AA289">
        <v>45</v>
      </c>
      <c r="AB289">
        <v>23</v>
      </c>
      <c r="AC289">
        <v>49</v>
      </c>
      <c r="AE289">
        <v>7</v>
      </c>
      <c r="AF289">
        <v>9</v>
      </c>
      <c r="AG289">
        <v>9</v>
      </c>
      <c r="AH289">
        <v>18</v>
      </c>
      <c r="AJ289">
        <v>49</v>
      </c>
      <c r="AM289" s="5"/>
      <c r="AO289" s="5"/>
    </row>
    <row r="290" spans="1:41" x14ac:dyDescent="0.35">
      <c r="A290" s="3" t="str">
        <f t="shared" si="4"/>
        <v>Maximilian Rottluff</v>
      </c>
      <c r="B290" s="4">
        <v>46082</v>
      </c>
      <c r="C290" t="s">
        <v>555</v>
      </c>
      <c r="D290" t="s">
        <v>556</v>
      </c>
      <c r="E290" t="s">
        <v>557</v>
      </c>
      <c r="F290" t="s">
        <v>558</v>
      </c>
      <c r="G290" t="s">
        <v>559</v>
      </c>
      <c r="I290" t="s">
        <v>657</v>
      </c>
      <c r="J290" t="s">
        <v>658</v>
      </c>
      <c r="K290">
        <v>49</v>
      </c>
      <c r="L290">
        <v>73</v>
      </c>
      <c r="M290">
        <v>66</v>
      </c>
      <c r="N290">
        <v>68</v>
      </c>
      <c r="O290">
        <v>73</v>
      </c>
      <c r="Q290">
        <v>280</v>
      </c>
      <c r="R290">
        <v>72.88</v>
      </c>
      <c r="S290">
        <v>72.349999999999994</v>
      </c>
      <c r="T290">
        <v>74.180000000000007</v>
      </c>
      <c r="U290">
        <v>69.48</v>
      </c>
      <c r="V290">
        <v>72.38</v>
      </c>
      <c r="W290">
        <v>73.63</v>
      </c>
      <c r="Y290">
        <v>72.42</v>
      </c>
      <c r="Z290">
        <v>97</v>
      </c>
      <c r="AA290">
        <v>45</v>
      </c>
      <c r="AB290">
        <v>41</v>
      </c>
      <c r="AC290">
        <v>49</v>
      </c>
      <c r="AE290">
        <v>10</v>
      </c>
      <c r="AF290">
        <v>9</v>
      </c>
      <c r="AG290">
        <v>12</v>
      </c>
      <c r="AH290">
        <v>18</v>
      </c>
      <c r="AJ290">
        <v>49</v>
      </c>
      <c r="AM290" s="5"/>
      <c r="AO290" s="5"/>
    </row>
    <row r="291" spans="1:41" x14ac:dyDescent="0.35">
      <c r="A291" s="3" t="str">
        <f t="shared" si="4"/>
        <v>Todd Sinnott</v>
      </c>
      <c r="B291" s="4">
        <v>46082</v>
      </c>
      <c r="C291" t="s">
        <v>555</v>
      </c>
      <c r="D291" t="s">
        <v>556</v>
      </c>
      <c r="E291" t="s">
        <v>557</v>
      </c>
      <c r="F291" t="s">
        <v>558</v>
      </c>
      <c r="G291" t="s">
        <v>559</v>
      </c>
      <c r="I291" t="s">
        <v>659</v>
      </c>
      <c r="J291" t="s">
        <v>660</v>
      </c>
      <c r="K291">
        <v>49</v>
      </c>
      <c r="L291">
        <v>68</v>
      </c>
      <c r="M291">
        <v>71</v>
      </c>
      <c r="N291">
        <v>73</v>
      </c>
      <c r="O291">
        <v>68</v>
      </c>
      <c r="Q291">
        <v>280</v>
      </c>
      <c r="R291">
        <v>72.88</v>
      </c>
      <c r="S291">
        <v>72.349999999999994</v>
      </c>
      <c r="T291">
        <v>69.180000000000007</v>
      </c>
      <c r="U291">
        <v>74.48</v>
      </c>
      <c r="V291">
        <v>77.38</v>
      </c>
      <c r="W291">
        <v>68.63</v>
      </c>
      <c r="Y291">
        <v>72.42</v>
      </c>
      <c r="Z291">
        <v>15</v>
      </c>
      <c r="AA291">
        <v>45</v>
      </c>
      <c r="AB291">
        <v>67</v>
      </c>
      <c r="AC291">
        <v>49</v>
      </c>
      <c r="AE291">
        <v>5</v>
      </c>
      <c r="AF291">
        <v>9</v>
      </c>
      <c r="AG291">
        <v>17</v>
      </c>
      <c r="AH291">
        <v>18</v>
      </c>
      <c r="AJ291">
        <v>49</v>
      </c>
      <c r="AM291" s="5"/>
      <c r="AO291" s="5"/>
    </row>
    <row r="292" spans="1:41" x14ac:dyDescent="0.35">
      <c r="A292" s="3" t="str">
        <f t="shared" si="4"/>
        <v>Jack Buchanan</v>
      </c>
      <c r="B292" s="4">
        <v>46082</v>
      </c>
      <c r="C292" t="s">
        <v>555</v>
      </c>
      <c r="D292" t="s">
        <v>556</v>
      </c>
      <c r="E292" t="s">
        <v>557</v>
      </c>
      <c r="F292" t="s">
        <v>558</v>
      </c>
      <c r="G292" t="s">
        <v>559</v>
      </c>
      <c r="I292" t="s">
        <v>661</v>
      </c>
      <c r="J292" t="s">
        <v>617</v>
      </c>
      <c r="K292">
        <v>53</v>
      </c>
      <c r="L292">
        <v>70</v>
      </c>
      <c r="M292">
        <v>69</v>
      </c>
      <c r="N292">
        <v>70</v>
      </c>
      <c r="O292">
        <v>72</v>
      </c>
      <c r="Q292">
        <v>281</v>
      </c>
      <c r="R292">
        <v>72.88</v>
      </c>
      <c r="S292">
        <v>72.349999999999994</v>
      </c>
      <c r="T292">
        <v>71.180000000000007</v>
      </c>
      <c r="U292">
        <v>72.48</v>
      </c>
      <c r="V292">
        <v>74.38</v>
      </c>
      <c r="W292">
        <v>72.63</v>
      </c>
      <c r="Y292">
        <v>72.67</v>
      </c>
      <c r="Z292">
        <v>40</v>
      </c>
      <c r="AA292">
        <v>45</v>
      </c>
      <c r="AB292">
        <v>57</v>
      </c>
      <c r="AC292">
        <v>53</v>
      </c>
      <c r="AE292">
        <v>7</v>
      </c>
      <c r="AF292">
        <v>9</v>
      </c>
      <c r="AG292">
        <v>14</v>
      </c>
      <c r="AH292">
        <v>19</v>
      </c>
      <c r="AJ292">
        <v>53</v>
      </c>
      <c r="AM292" s="5"/>
      <c r="AO292" s="5"/>
    </row>
    <row r="293" spans="1:41" x14ac:dyDescent="0.35">
      <c r="A293" s="3" t="str">
        <f t="shared" si="4"/>
        <v>James Hydes</v>
      </c>
      <c r="B293" s="4">
        <v>46082</v>
      </c>
      <c r="C293" t="s">
        <v>555</v>
      </c>
      <c r="D293" t="s">
        <v>556</v>
      </c>
      <c r="E293" t="s">
        <v>557</v>
      </c>
      <c r="F293" t="s">
        <v>558</v>
      </c>
      <c r="G293" t="s">
        <v>559</v>
      </c>
      <c r="I293" t="s">
        <v>662</v>
      </c>
      <c r="J293" t="s">
        <v>663</v>
      </c>
      <c r="K293">
        <v>53</v>
      </c>
      <c r="L293">
        <v>67</v>
      </c>
      <c r="M293">
        <v>70</v>
      </c>
      <c r="N293">
        <v>73</v>
      </c>
      <c r="O293">
        <v>71</v>
      </c>
      <c r="Q293">
        <v>281</v>
      </c>
      <c r="R293">
        <v>72.88</v>
      </c>
      <c r="S293">
        <v>72.349999999999994</v>
      </c>
      <c r="T293">
        <v>68.180000000000007</v>
      </c>
      <c r="U293">
        <v>73.48</v>
      </c>
      <c r="V293">
        <v>77.38</v>
      </c>
      <c r="W293">
        <v>71.63</v>
      </c>
      <c r="Y293">
        <v>72.67</v>
      </c>
      <c r="Z293">
        <v>8</v>
      </c>
      <c r="AA293">
        <v>24</v>
      </c>
      <c r="AB293">
        <v>63</v>
      </c>
      <c r="AC293">
        <v>53</v>
      </c>
      <c r="AE293">
        <v>4</v>
      </c>
      <c r="AF293">
        <v>7</v>
      </c>
      <c r="AG293">
        <v>15</v>
      </c>
      <c r="AH293">
        <v>19</v>
      </c>
      <c r="AJ293">
        <v>53</v>
      </c>
      <c r="AM293" s="5"/>
      <c r="AO293" s="5"/>
    </row>
    <row r="294" spans="1:41" x14ac:dyDescent="0.35">
      <c r="A294" s="3" t="str">
        <f t="shared" si="4"/>
        <v>Bio Kim</v>
      </c>
      <c r="B294" s="4">
        <v>46082</v>
      </c>
      <c r="C294" t="s">
        <v>555</v>
      </c>
      <c r="D294" t="s">
        <v>556</v>
      </c>
      <c r="E294" t="s">
        <v>557</v>
      </c>
      <c r="F294" t="s">
        <v>558</v>
      </c>
      <c r="G294" t="s">
        <v>559</v>
      </c>
      <c r="I294" t="s">
        <v>590</v>
      </c>
      <c r="J294" t="s">
        <v>664</v>
      </c>
      <c r="K294">
        <v>53</v>
      </c>
      <c r="L294">
        <v>68</v>
      </c>
      <c r="M294">
        <v>71</v>
      </c>
      <c r="N294">
        <v>69</v>
      </c>
      <c r="O294">
        <v>73</v>
      </c>
      <c r="Q294">
        <v>281</v>
      </c>
      <c r="R294">
        <v>72.88</v>
      </c>
      <c r="S294">
        <v>72.349999999999994</v>
      </c>
      <c r="T294">
        <v>69.180000000000007</v>
      </c>
      <c r="U294">
        <v>74.48</v>
      </c>
      <c r="V294">
        <v>73.38</v>
      </c>
      <c r="W294">
        <v>73.63</v>
      </c>
      <c r="Y294">
        <v>72.67</v>
      </c>
      <c r="Z294">
        <v>15</v>
      </c>
      <c r="AA294">
        <v>45</v>
      </c>
      <c r="AB294">
        <v>51</v>
      </c>
      <c r="AC294">
        <v>53</v>
      </c>
      <c r="AE294">
        <v>5</v>
      </c>
      <c r="AF294">
        <v>9</v>
      </c>
      <c r="AG294">
        <v>13</v>
      </c>
      <c r="AH294">
        <v>19</v>
      </c>
      <c r="AJ294">
        <v>53</v>
      </c>
      <c r="AM294" s="5"/>
      <c r="AO294" s="5"/>
    </row>
    <row r="295" spans="1:41" x14ac:dyDescent="0.35">
      <c r="A295" s="3" t="str">
        <f t="shared" si="4"/>
        <v>Andrew Martin</v>
      </c>
      <c r="B295" s="4">
        <v>46082</v>
      </c>
      <c r="C295" t="s">
        <v>555</v>
      </c>
      <c r="D295" t="s">
        <v>556</v>
      </c>
      <c r="E295" t="s">
        <v>557</v>
      </c>
      <c r="F295" t="s">
        <v>558</v>
      </c>
      <c r="G295" t="s">
        <v>559</v>
      </c>
      <c r="I295" t="s">
        <v>510</v>
      </c>
      <c r="J295" t="s">
        <v>665</v>
      </c>
      <c r="K295">
        <v>53</v>
      </c>
      <c r="L295">
        <v>73</v>
      </c>
      <c r="M295">
        <v>66</v>
      </c>
      <c r="N295">
        <v>70</v>
      </c>
      <c r="O295">
        <v>72</v>
      </c>
      <c r="Q295">
        <v>281</v>
      </c>
      <c r="R295">
        <v>72.88</v>
      </c>
      <c r="S295">
        <v>72.349999999999994</v>
      </c>
      <c r="T295">
        <v>74.180000000000007</v>
      </c>
      <c r="U295">
        <v>69.48</v>
      </c>
      <c r="V295">
        <v>74.38</v>
      </c>
      <c r="W295">
        <v>72.63</v>
      </c>
      <c r="Y295">
        <v>72.67</v>
      </c>
      <c r="Z295">
        <v>97</v>
      </c>
      <c r="AA295">
        <v>45</v>
      </c>
      <c r="AB295">
        <v>57</v>
      </c>
      <c r="AC295">
        <v>53</v>
      </c>
      <c r="AE295">
        <v>10</v>
      </c>
      <c r="AF295">
        <v>9</v>
      </c>
      <c r="AG295">
        <v>14</v>
      </c>
      <c r="AH295">
        <v>19</v>
      </c>
      <c r="AJ295">
        <v>53</v>
      </c>
      <c r="AM295" s="5"/>
      <c r="AO295" s="5"/>
    </row>
    <row r="296" spans="1:41" x14ac:dyDescent="0.35">
      <c r="A296" s="3" t="str">
        <f t="shared" si="4"/>
        <v>Nick Voke</v>
      </c>
      <c r="B296" s="4">
        <v>46082</v>
      </c>
      <c r="C296" t="s">
        <v>555</v>
      </c>
      <c r="D296" t="s">
        <v>556</v>
      </c>
      <c r="E296" t="s">
        <v>557</v>
      </c>
      <c r="F296" t="s">
        <v>558</v>
      </c>
      <c r="G296" t="s">
        <v>559</v>
      </c>
      <c r="I296" t="s">
        <v>666</v>
      </c>
      <c r="J296" t="s">
        <v>609</v>
      </c>
      <c r="K296">
        <v>53</v>
      </c>
      <c r="L296">
        <v>70</v>
      </c>
      <c r="M296">
        <v>69</v>
      </c>
      <c r="N296">
        <v>71</v>
      </c>
      <c r="O296">
        <v>71</v>
      </c>
      <c r="Q296">
        <v>281</v>
      </c>
      <c r="R296">
        <v>72.88</v>
      </c>
      <c r="S296">
        <v>72.349999999999994</v>
      </c>
      <c r="T296">
        <v>71.180000000000007</v>
      </c>
      <c r="U296">
        <v>72.48</v>
      </c>
      <c r="V296">
        <v>75.38</v>
      </c>
      <c r="W296">
        <v>71.63</v>
      </c>
      <c r="Y296">
        <v>72.67</v>
      </c>
      <c r="Z296">
        <v>40</v>
      </c>
      <c r="AA296">
        <v>45</v>
      </c>
      <c r="AB296">
        <v>63</v>
      </c>
      <c r="AC296">
        <v>53</v>
      </c>
      <c r="AE296">
        <v>7</v>
      </c>
      <c r="AF296">
        <v>9</v>
      </c>
      <c r="AG296">
        <v>15</v>
      </c>
      <c r="AH296">
        <v>19</v>
      </c>
      <c r="AJ296">
        <v>53</v>
      </c>
      <c r="AM296" s="5"/>
      <c r="AO296" s="5"/>
    </row>
    <row r="297" spans="1:41" x14ac:dyDescent="0.35">
      <c r="A297" s="3" t="str">
        <f t="shared" si="4"/>
        <v>James Conran</v>
      </c>
      <c r="B297" s="4">
        <v>46082</v>
      </c>
      <c r="C297" t="s">
        <v>555</v>
      </c>
      <c r="D297" t="s">
        <v>556</v>
      </c>
      <c r="E297" t="s">
        <v>557</v>
      </c>
      <c r="F297" t="s">
        <v>558</v>
      </c>
      <c r="G297" t="s">
        <v>559</v>
      </c>
      <c r="I297" t="s">
        <v>667</v>
      </c>
      <c r="J297" t="s">
        <v>663</v>
      </c>
      <c r="K297">
        <v>58</v>
      </c>
      <c r="L297">
        <v>69</v>
      </c>
      <c r="M297">
        <v>69</v>
      </c>
      <c r="N297">
        <v>67</v>
      </c>
      <c r="O297">
        <v>77</v>
      </c>
      <c r="Q297">
        <v>282</v>
      </c>
      <c r="R297">
        <v>72.88</v>
      </c>
      <c r="S297">
        <v>72.349999999999994</v>
      </c>
      <c r="T297">
        <v>70.180000000000007</v>
      </c>
      <c r="U297">
        <v>72.48</v>
      </c>
      <c r="V297">
        <v>71.38</v>
      </c>
      <c r="W297">
        <v>77.63</v>
      </c>
      <c r="Y297">
        <v>72.92</v>
      </c>
      <c r="Z297">
        <v>30</v>
      </c>
      <c r="AA297">
        <v>34</v>
      </c>
      <c r="AB297">
        <v>31</v>
      </c>
      <c r="AC297">
        <v>58</v>
      </c>
      <c r="AE297">
        <v>6</v>
      </c>
      <c r="AF297">
        <v>8</v>
      </c>
      <c r="AG297">
        <v>10</v>
      </c>
      <c r="AH297">
        <v>20</v>
      </c>
      <c r="AJ297">
        <v>58</v>
      </c>
      <c r="AM297" s="5"/>
      <c r="AO297" s="5"/>
    </row>
    <row r="298" spans="1:41" x14ac:dyDescent="0.35">
      <c r="A298" s="3" t="str">
        <f t="shared" si="4"/>
        <v>Yusaku Hosono</v>
      </c>
      <c r="B298" s="4">
        <v>46082</v>
      </c>
      <c r="C298" t="s">
        <v>555</v>
      </c>
      <c r="D298" t="s">
        <v>556</v>
      </c>
      <c r="E298" t="s">
        <v>557</v>
      </c>
      <c r="F298" t="s">
        <v>558</v>
      </c>
      <c r="G298" t="s">
        <v>559</v>
      </c>
      <c r="I298" t="s">
        <v>668</v>
      </c>
      <c r="J298" t="s">
        <v>669</v>
      </c>
      <c r="K298">
        <v>58</v>
      </c>
      <c r="L298">
        <v>72</v>
      </c>
      <c r="M298">
        <v>66</v>
      </c>
      <c r="N298">
        <v>68</v>
      </c>
      <c r="O298">
        <v>76</v>
      </c>
      <c r="Q298">
        <v>282</v>
      </c>
      <c r="R298">
        <v>72.88</v>
      </c>
      <c r="S298">
        <v>72.349999999999994</v>
      </c>
      <c r="T298">
        <v>73.180000000000007</v>
      </c>
      <c r="U298">
        <v>69.48</v>
      </c>
      <c r="V298">
        <v>72.38</v>
      </c>
      <c r="W298">
        <v>76.63</v>
      </c>
      <c r="Y298">
        <v>72.92</v>
      </c>
      <c r="Z298">
        <v>81</v>
      </c>
      <c r="AA298">
        <v>34</v>
      </c>
      <c r="AB298">
        <v>36</v>
      </c>
      <c r="AC298">
        <v>58</v>
      </c>
      <c r="AE298">
        <v>9</v>
      </c>
      <c r="AF298">
        <v>8</v>
      </c>
      <c r="AG298">
        <v>11</v>
      </c>
      <c r="AH298">
        <v>20</v>
      </c>
      <c r="AJ298">
        <v>58</v>
      </c>
      <c r="AM298" s="5"/>
      <c r="AO298" s="5"/>
    </row>
    <row r="299" spans="1:41" x14ac:dyDescent="0.35">
      <c r="A299" s="3" t="str">
        <f t="shared" si="4"/>
        <v>Taiki Yoshida</v>
      </c>
      <c r="B299" s="4">
        <v>46082</v>
      </c>
      <c r="C299" t="s">
        <v>555</v>
      </c>
      <c r="D299" t="s">
        <v>556</v>
      </c>
      <c r="E299" t="s">
        <v>557</v>
      </c>
      <c r="F299" t="s">
        <v>558</v>
      </c>
      <c r="G299" t="s">
        <v>559</v>
      </c>
      <c r="I299" t="s">
        <v>670</v>
      </c>
      <c r="J299" t="s">
        <v>671</v>
      </c>
      <c r="K299">
        <v>58</v>
      </c>
      <c r="L299">
        <v>70</v>
      </c>
      <c r="M299">
        <v>66</v>
      </c>
      <c r="N299">
        <v>71</v>
      </c>
      <c r="O299">
        <v>75</v>
      </c>
      <c r="Q299">
        <v>282</v>
      </c>
      <c r="R299">
        <v>72.88</v>
      </c>
      <c r="S299">
        <v>72.349999999999994</v>
      </c>
      <c r="T299">
        <v>71.180000000000007</v>
      </c>
      <c r="U299">
        <v>69.48</v>
      </c>
      <c r="V299">
        <v>75.38</v>
      </c>
      <c r="W299">
        <v>75.63</v>
      </c>
      <c r="Y299">
        <v>72.92</v>
      </c>
      <c r="Z299">
        <v>40</v>
      </c>
      <c r="AA299">
        <v>18</v>
      </c>
      <c r="AB299">
        <v>41</v>
      </c>
      <c r="AC299">
        <v>58</v>
      </c>
      <c r="AE299">
        <v>7</v>
      </c>
      <c r="AF299">
        <v>6</v>
      </c>
      <c r="AG299">
        <v>12</v>
      </c>
      <c r="AH299">
        <v>20</v>
      </c>
      <c r="AJ299">
        <v>58</v>
      </c>
      <c r="AM299" s="5"/>
      <c r="AO299" s="5"/>
    </row>
    <row r="300" spans="1:41" x14ac:dyDescent="0.35">
      <c r="A300" s="3" t="str">
        <f t="shared" si="4"/>
        <v>Mark Brown</v>
      </c>
      <c r="B300" s="4">
        <v>46082</v>
      </c>
      <c r="C300" t="s">
        <v>555</v>
      </c>
      <c r="D300" t="s">
        <v>556</v>
      </c>
      <c r="E300" t="s">
        <v>557</v>
      </c>
      <c r="F300" t="s">
        <v>558</v>
      </c>
      <c r="G300" t="s">
        <v>559</v>
      </c>
      <c r="I300" t="s">
        <v>341</v>
      </c>
      <c r="J300" t="s">
        <v>672</v>
      </c>
      <c r="K300">
        <v>61</v>
      </c>
      <c r="L300">
        <v>71</v>
      </c>
      <c r="M300">
        <v>67</v>
      </c>
      <c r="N300">
        <v>68</v>
      </c>
      <c r="O300">
        <v>77</v>
      </c>
      <c r="Q300">
        <v>283</v>
      </c>
      <c r="R300">
        <v>72.88</v>
      </c>
      <c r="S300">
        <v>72.349999999999994</v>
      </c>
      <c r="T300">
        <v>72.180000000000007</v>
      </c>
      <c r="U300">
        <v>70.48</v>
      </c>
      <c r="V300">
        <v>72.38</v>
      </c>
      <c r="W300">
        <v>77.63</v>
      </c>
      <c r="Y300">
        <v>73.17</v>
      </c>
      <c r="Z300">
        <v>66</v>
      </c>
      <c r="AA300">
        <v>34</v>
      </c>
      <c r="AB300">
        <v>36</v>
      </c>
      <c r="AC300">
        <v>61</v>
      </c>
      <c r="AE300">
        <v>8</v>
      </c>
      <c r="AF300">
        <v>8</v>
      </c>
      <c r="AG300">
        <v>11</v>
      </c>
      <c r="AH300">
        <v>21</v>
      </c>
      <c r="AJ300">
        <v>61</v>
      </c>
      <c r="AM300" s="5"/>
      <c r="AO300" s="5"/>
    </row>
    <row r="301" spans="1:41" x14ac:dyDescent="0.35">
      <c r="A301" s="3" t="str">
        <f t="shared" si="4"/>
        <v>Karandeep Kochhar</v>
      </c>
      <c r="B301" s="4">
        <v>46082</v>
      </c>
      <c r="C301" t="s">
        <v>555</v>
      </c>
      <c r="D301" t="s">
        <v>556</v>
      </c>
      <c r="E301" t="s">
        <v>557</v>
      </c>
      <c r="F301" t="s">
        <v>558</v>
      </c>
      <c r="G301" t="s">
        <v>559</v>
      </c>
      <c r="I301" t="s">
        <v>673</v>
      </c>
      <c r="J301" t="s">
        <v>674</v>
      </c>
      <c r="K301">
        <v>61</v>
      </c>
      <c r="L301">
        <v>67</v>
      </c>
      <c r="M301">
        <v>67</v>
      </c>
      <c r="N301">
        <v>70</v>
      </c>
      <c r="O301">
        <v>79</v>
      </c>
      <c r="Q301">
        <v>283</v>
      </c>
      <c r="R301">
        <v>72.88</v>
      </c>
      <c r="S301">
        <v>72.349999999999994</v>
      </c>
      <c r="T301">
        <v>68.180000000000007</v>
      </c>
      <c r="U301">
        <v>70.48</v>
      </c>
      <c r="V301">
        <v>74.38</v>
      </c>
      <c r="W301">
        <v>79.63</v>
      </c>
      <c r="Y301">
        <v>73.17</v>
      </c>
      <c r="Z301">
        <v>8</v>
      </c>
      <c r="AA301">
        <v>10</v>
      </c>
      <c r="AB301">
        <v>23</v>
      </c>
      <c r="AC301">
        <v>61</v>
      </c>
      <c r="AE301">
        <v>4</v>
      </c>
      <c r="AF301">
        <v>4</v>
      </c>
      <c r="AG301">
        <v>9</v>
      </c>
      <c r="AH301">
        <v>21</v>
      </c>
      <c r="AJ301">
        <v>61</v>
      </c>
      <c r="AM301" s="5"/>
      <c r="AO301" s="5"/>
    </row>
    <row r="302" spans="1:41" x14ac:dyDescent="0.35">
      <c r="A302" s="3" t="str">
        <f t="shared" si="4"/>
        <v>Jake McLeod</v>
      </c>
      <c r="B302" s="4">
        <v>46082</v>
      </c>
      <c r="C302" t="s">
        <v>555</v>
      </c>
      <c r="D302" t="s">
        <v>556</v>
      </c>
      <c r="E302" t="s">
        <v>557</v>
      </c>
      <c r="F302" t="s">
        <v>558</v>
      </c>
      <c r="G302" t="s">
        <v>559</v>
      </c>
      <c r="I302" t="s">
        <v>675</v>
      </c>
      <c r="J302" t="s">
        <v>676</v>
      </c>
      <c r="K302">
        <v>61</v>
      </c>
      <c r="L302">
        <v>70</v>
      </c>
      <c r="M302">
        <v>70</v>
      </c>
      <c r="N302">
        <v>70</v>
      </c>
      <c r="O302">
        <v>73</v>
      </c>
      <c r="Q302">
        <v>283</v>
      </c>
      <c r="R302">
        <v>72.88</v>
      </c>
      <c r="S302">
        <v>72.349999999999994</v>
      </c>
      <c r="T302">
        <v>71.180000000000007</v>
      </c>
      <c r="U302">
        <v>73.48</v>
      </c>
      <c r="V302">
        <v>74.38</v>
      </c>
      <c r="W302">
        <v>73.63</v>
      </c>
      <c r="Y302">
        <v>73.17</v>
      </c>
      <c r="Z302">
        <v>40</v>
      </c>
      <c r="AA302">
        <v>61</v>
      </c>
      <c r="AB302">
        <v>63</v>
      </c>
      <c r="AC302">
        <v>61</v>
      </c>
      <c r="AE302">
        <v>7</v>
      </c>
      <c r="AF302">
        <v>10</v>
      </c>
      <c r="AG302">
        <v>15</v>
      </c>
      <c r="AH302">
        <v>21</v>
      </c>
      <c r="AJ302">
        <v>61</v>
      </c>
      <c r="AM302" s="5"/>
      <c r="AO302" s="5"/>
    </row>
    <row r="303" spans="1:41" x14ac:dyDescent="0.35">
      <c r="A303" s="3" t="str">
        <f t="shared" si="4"/>
        <v>Suguru Shimoke</v>
      </c>
      <c r="B303" s="4">
        <v>46082</v>
      </c>
      <c r="C303" t="s">
        <v>555</v>
      </c>
      <c r="D303" t="s">
        <v>556</v>
      </c>
      <c r="E303" t="s">
        <v>557</v>
      </c>
      <c r="F303" t="s">
        <v>558</v>
      </c>
      <c r="G303" t="s">
        <v>559</v>
      </c>
      <c r="I303" t="s">
        <v>677</v>
      </c>
      <c r="J303" t="s">
        <v>678</v>
      </c>
      <c r="K303">
        <v>61</v>
      </c>
      <c r="L303">
        <v>70</v>
      </c>
      <c r="M303">
        <v>66</v>
      </c>
      <c r="N303">
        <v>73</v>
      </c>
      <c r="O303">
        <v>74</v>
      </c>
      <c r="Q303">
        <v>283</v>
      </c>
      <c r="R303">
        <v>72.88</v>
      </c>
      <c r="S303">
        <v>72.349999999999994</v>
      </c>
      <c r="T303">
        <v>71.180000000000007</v>
      </c>
      <c r="U303">
        <v>69.48</v>
      </c>
      <c r="V303">
        <v>77.38</v>
      </c>
      <c r="W303">
        <v>74.63</v>
      </c>
      <c r="Y303">
        <v>73.17</v>
      </c>
      <c r="Z303">
        <v>40</v>
      </c>
      <c r="AA303">
        <v>18</v>
      </c>
      <c r="AB303">
        <v>57</v>
      </c>
      <c r="AC303">
        <v>61</v>
      </c>
      <c r="AE303">
        <v>7</v>
      </c>
      <c r="AF303">
        <v>6</v>
      </c>
      <c r="AG303">
        <v>14</v>
      </c>
      <c r="AH303">
        <v>21</v>
      </c>
      <c r="AJ303">
        <v>61</v>
      </c>
      <c r="AM303" s="5"/>
      <c r="AO303" s="5"/>
    </row>
    <row r="304" spans="1:41" x14ac:dyDescent="0.35">
      <c r="A304" s="3" t="str">
        <f t="shared" si="4"/>
        <v>Tim Wilkinson</v>
      </c>
      <c r="B304" s="4">
        <v>46082</v>
      </c>
      <c r="C304" t="s">
        <v>555</v>
      </c>
      <c r="D304" t="s">
        <v>556</v>
      </c>
      <c r="E304" t="s">
        <v>557</v>
      </c>
      <c r="F304" t="s">
        <v>558</v>
      </c>
      <c r="G304" t="s">
        <v>559</v>
      </c>
      <c r="I304" t="s">
        <v>679</v>
      </c>
      <c r="J304" t="s">
        <v>680</v>
      </c>
      <c r="K304">
        <v>61</v>
      </c>
      <c r="L304">
        <v>73</v>
      </c>
      <c r="M304">
        <v>65</v>
      </c>
      <c r="N304">
        <v>70</v>
      </c>
      <c r="O304">
        <v>75</v>
      </c>
      <c r="Q304">
        <v>283</v>
      </c>
      <c r="R304">
        <v>72.88</v>
      </c>
      <c r="S304">
        <v>72.349999999999994</v>
      </c>
      <c r="T304">
        <v>74.180000000000007</v>
      </c>
      <c r="U304">
        <v>68.48</v>
      </c>
      <c r="V304">
        <v>74.38</v>
      </c>
      <c r="W304">
        <v>75.63</v>
      </c>
      <c r="Y304">
        <v>73.17</v>
      </c>
      <c r="Z304">
        <v>97</v>
      </c>
      <c r="AA304">
        <v>34</v>
      </c>
      <c r="AB304">
        <v>51</v>
      </c>
      <c r="AC304">
        <v>61</v>
      </c>
      <c r="AE304">
        <v>10</v>
      </c>
      <c r="AF304">
        <v>8</v>
      </c>
      <c r="AG304">
        <v>13</v>
      </c>
      <c r="AH304">
        <v>21</v>
      </c>
      <c r="AJ304">
        <v>61</v>
      </c>
      <c r="AM304" s="5"/>
      <c r="AO304" s="5"/>
    </row>
    <row r="305" spans="1:41" x14ac:dyDescent="0.35">
      <c r="A305" s="3" t="str">
        <f t="shared" si="4"/>
        <v>Nathan Barbieri</v>
      </c>
      <c r="B305" s="4">
        <v>46082</v>
      </c>
      <c r="C305" t="s">
        <v>555</v>
      </c>
      <c r="D305" t="s">
        <v>556</v>
      </c>
      <c r="E305" t="s">
        <v>557</v>
      </c>
      <c r="F305" t="s">
        <v>558</v>
      </c>
      <c r="G305" t="s">
        <v>559</v>
      </c>
      <c r="I305" t="s">
        <v>681</v>
      </c>
      <c r="J305" t="s">
        <v>480</v>
      </c>
      <c r="K305">
        <v>66</v>
      </c>
      <c r="L305">
        <v>70</v>
      </c>
      <c r="M305">
        <v>70</v>
      </c>
      <c r="N305">
        <v>70</v>
      </c>
      <c r="O305">
        <v>74</v>
      </c>
      <c r="Q305">
        <v>284</v>
      </c>
      <c r="R305">
        <v>72.88</v>
      </c>
      <c r="S305">
        <v>72.349999999999994</v>
      </c>
      <c r="T305">
        <v>71.180000000000007</v>
      </c>
      <c r="U305">
        <v>73.48</v>
      </c>
      <c r="V305">
        <v>74.38</v>
      </c>
      <c r="W305">
        <v>74.63</v>
      </c>
      <c r="Y305">
        <v>73.42</v>
      </c>
      <c r="Z305">
        <v>40</v>
      </c>
      <c r="AA305">
        <v>61</v>
      </c>
      <c r="AB305">
        <v>63</v>
      </c>
      <c r="AC305">
        <v>66</v>
      </c>
      <c r="AE305">
        <v>7</v>
      </c>
      <c r="AF305">
        <v>10</v>
      </c>
      <c r="AG305">
        <v>15</v>
      </c>
      <c r="AH305">
        <v>22</v>
      </c>
      <c r="AJ305">
        <v>66</v>
      </c>
      <c r="AM305" s="5"/>
      <c r="AO305" s="5"/>
    </row>
    <row r="306" spans="1:41" x14ac:dyDescent="0.35">
      <c r="A306" s="3" t="str">
        <f t="shared" si="4"/>
        <v>Blake Proverbs</v>
      </c>
      <c r="B306" s="4">
        <v>46082</v>
      </c>
      <c r="C306" t="s">
        <v>555</v>
      </c>
      <c r="D306" t="s">
        <v>556</v>
      </c>
      <c r="E306" t="s">
        <v>557</v>
      </c>
      <c r="F306" t="s">
        <v>558</v>
      </c>
      <c r="G306" t="s">
        <v>559</v>
      </c>
      <c r="I306" t="s">
        <v>682</v>
      </c>
      <c r="J306" t="s">
        <v>683</v>
      </c>
      <c r="K306">
        <v>67</v>
      </c>
      <c r="L306">
        <v>71</v>
      </c>
      <c r="M306">
        <v>67</v>
      </c>
      <c r="N306">
        <v>71</v>
      </c>
      <c r="O306">
        <v>79</v>
      </c>
      <c r="Q306">
        <v>288</v>
      </c>
      <c r="R306">
        <v>72.88</v>
      </c>
      <c r="S306">
        <v>72.349999999999994</v>
      </c>
      <c r="T306">
        <v>72.180000000000007</v>
      </c>
      <c r="U306">
        <v>70.48</v>
      </c>
      <c r="V306">
        <v>75.38</v>
      </c>
      <c r="W306">
        <v>79.63</v>
      </c>
      <c r="Y306">
        <v>74.42</v>
      </c>
      <c r="Z306">
        <v>66</v>
      </c>
      <c r="AA306">
        <v>34</v>
      </c>
      <c r="AB306">
        <v>57</v>
      </c>
      <c r="AC306">
        <v>67</v>
      </c>
      <c r="AE306">
        <v>8</v>
      </c>
      <c r="AF306">
        <v>8</v>
      </c>
      <c r="AG306">
        <v>14</v>
      </c>
      <c r="AH306">
        <v>26</v>
      </c>
      <c r="AJ306">
        <v>67</v>
      </c>
      <c r="AM306" s="5"/>
      <c r="AO306" s="5"/>
    </row>
    <row r="307" spans="1:41" x14ac:dyDescent="0.35">
      <c r="A307" s="3" t="str">
        <f t="shared" si="4"/>
        <v>Darcy Brereton</v>
      </c>
      <c r="B307" s="4">
        <v>46082</v>
      </c>
      <c r="C307" t="s">
        <v>555</v>
      </c>
      <c r="D307" t="s">
        <v>556</v>
      </c>
      <c r="E307" t="s">
        <v>557</v>
      </c>
      <c r="F307" t="s">
        <v>558</v>
      </c>
      <c r="G307" t="s">
        <v>559</v>
      </c>
      <c r="I307" t="s">
        <v>684</v>
      </c>
      <c r="J307" t="s">
        <v>685</v>
      </c>
      <c r="K307">
        <v>68</v>
      </c>
      <c r="L307">
        <v>69</v>
      </c>
      <c r="M307">
        <v>71</v>
      </c>
      <c r="N307">
        <v>73</v>
      </c>
      <c r="O307">
        <v>76</v>
      </c>
      <c r="Q307">
        <v>289</v>
      </c>
      <c r="R307">
        <v>72.88</v>
      </c>
      <c r="S307">
        <v>72.349999999999994</v>
      </c>
      <c r="T307">
        <v>70.180000000000007</v>
      </c>
      <c r="U307">
        <v>74.48</v>
      </c>
      <c r="V307">
        <v>77.38</v>
      </c>
      <c r="W307">
        <v>76.63</v>
      </c>
      <c r="Y307">
        <v>74.67</v>
      </c>
      <c r="Z307">
        <v>30</v>
      </c>
      <c r="AA307">
        <v>61</v>
      </c>
      <c r="AB307">
        <v>68</v>
      </c>
      <c r="AC307">
        <v>68</v>
      </c>
      <c r="AE307">
        <v>6</v>
      </c>
      <c r="AF307">
        <v>10</v>
      </c>
      <c r="AG307">
        <v>18</v>
      </c>
      <c r="AH307">
        <v>27</v>
      </c>
      <c r="AJ307">
        <v>68</v>
      </c>
      <c r="AM307" s="5"/>
      <c r="AO307" s="5"/>
    </row>
    <row r="308" spans="1:41" x14ac:dyDescent="0.35">
      <c r="A308" s="3" t="str">
        <f t="shared" si="4"/>
        <v>Jose Toledo</v>
      </c>
      <c r="B308" s="4">
        <v>46082</v>
      </c>
      <c r="C308" t="s">
        <v>555</v>
      </c>
      <c r="D308" t="s">
        <v>556</v>
      </c>
      <c r="E308" t="s">
        <v>557</v>
      </c>
      <c r="F308" t="s">
        <v>558</v>
      </c>
      <c r="G308" t="s">
        <v>559</v>
      </c>
      <c r="I308" t="s">
        <v>686</v>
      </c>
      <c r="J308" t="s">
        <v>687</v>
      </c>
      <c r="K308" t="s">
        <v>544</v>
      </c>
      <c r="L308">
        <v>72</v>
      </c>
      <c r="M308">
        <v>67</v>
      </c>
      <c r="Q308">
        <v>139</v>
      </c>
      <c r="R308">
        <v>72.88</v>
      </c>
      <c r="S308">
        <v>72.349999999999994</v>
      </c>
      <c r="T308">
        <v>73.180000000000007</v>
      </c>
      <c r="U308">
        <v>70.48</v>
      </c>
      <c r="Y308">
        <v>71.83</v>
      </c>
      <c r="Z308">
        <v>81</v>
      </c>
      <c r="AA308">
        <v>45</v>
      </c>
      <c r="AE308">
        <v>9</v>
      </c>
      <c r="AF308">
        <v>9</v>
      </c>
      <c r="AJ308">
        <v>69</v>
      </c>
      <c r="AM308" s="5"/>
      <c r="AO308" s="5"/>
    </row>
    <row r="309" spans="1:41" x14ac:dyDescent="0.35">
      <c r="A309" s="3" t="str">
        <f t="shared" si="4"/>
        <v>Maverick Antcliff</v>
      </c>
      <c r="B309" s="4">
        <v>46082</v>
      </c>
      <c r="C309" t="s">
        <v>555</v>
      </c>
      <c r="D309" t="s">
        <v>556</v>
      </c>
      <c r="E309" t="s">
        <v>557</v>
      </c>
      <c r="F309" t="s">
        <v>558</v>
      </c>
      <c r="G309" t="s">
        <v>559</v>
      </c>
      <c r="I309" t="s">
        <v>688</v>
      </c>
      <c r="J309" t="s">
        <v>689</v>
      </c>
      <c r="K309" t="s">
        <v>422</v>
      </c>
      <c r="L309">
        <v>73</v>
      </c>
      <c r="M309">
        <v>68</v>
      </c>
      <c r="Q309">
        <v>141</v>
      </c>
      <c r="R309">
        <v>72.88</v>
      </c>
      <c r="S309">
        <v>72.349999999999994</v>
      </c>
      <c r="T309">
        <v>74.180000000000007</v>
      </c>
      <c r="U309">
        <v>71.48</v>
      </c>
      <c r="Y309">
        <v>72.83</v>
      </c>
      <c r="Z309">
        <v>97</v>
      </c>
      <c r="AA309">
        <v>70</v>
      </c>
      <c r="AE309">
        <v>10</v>
      </c>
      <c r="AF309">
        <v>11</v>
      </c>
      <c r="AJ309">
        <v>70</v>
      </c>
      <c r="AM309" s="5"/>
      <c r="AO309" s="5"/>
    </row>
    <row r="310" spans="1:41" x14ac:dyDescent="0.35">
      <c r="A310" s="3" t="str">
        <f t="shared" si="4"/>
        <v>Lachlan Barker</v>
      </c>
      <c r="B310" s="4">
        <v>46082</v>
      </c>
      <c r="C310" t="s">
        <v>555</v>
      </c>
      <c r="D310" t="s">
        <v>556</v>
      </c>
      <c r="E310" t="s">
        <v>557</v>
      </c>
      <c r="F310" t="s">
        <v>558</v>
      </c>
      <c r="G310" t="s">
        <v>559</v>
      </c>
      <c r="I310" t="s">
        <v>690</v>
      </c>
      <c r="J310" t="s">
        <v>691</v>
      </c>
      <c r="K310" t="s">
        <v>422</v>
      </c>
      <c r="L310">
        <v>71</v>
      </c>
      <c r="M310">
        <v>70</v>
      </c>
      <c r="Q310">
        <v>141</v>
      </c>
      <c r="R310">
        <v>72.88</v>
      </c>
      <c r="S310">
        <v>72.349999999999994</v>
      </c>
      <c r="T310">
        <v>72.180000000000007</v>
      </c>
      <c r="U310">
        <v>73.48</v>
      </c>
      <c r="Y310">
        <v>72.83</v>
      </c>
      <c r="Z310">
        <v>66</v>
      </c>
      <c r="AA310">
        <v>70</v>
      </c>
      <c r="AE310">
        <v>8</v>
      </c>
      <c r="AF310">
        <v>11</v>
      </c>
      <c r="AJ310">
        <v>70</v>
      </c>
      <c r="AM310" s="5"/>
      <c r="AO310" s="5"/>
    </row>
    <row r="311" spans="1:41" x14ac:dyDescent="0.35">
      <c r="A311" s="3" t="str">
        <f t="shared" si="4"/>
        <v>William Bruyeres</v>
      </c>
      <c r="B311" s="4">
        <v>46082</v>
      </c>
      <c r="C311" t="s">
        <v>555</v>
      </c>
      <c r="D311" t="s">
        <v>556</v>
      </c>
      <c r="E311" t="s">
        <v>557</v>
      </c>
      <c r="F311" t="s">
        <v>558</v>
      </c>
      <c r="G311" t="s">
        <v>559</v>
      </c>
      <c r="I311" t="s">
        <v>692</v>
      </c>
      <c r="J311" t="s">
        <v>693</v>
      </c>
      <c r="K311" t="s">
        <v>422</v>
      </c>
      <c r="L311">
        <v>69</v>
      </c>
      <c r="M311">
        <v>72</v>
      </c>
      <c r="Q311">
        <v>141</v>
      </c>
      <c r="R311">
        <v>72.88</v>
      </c>
      <c r="S311">
        <v>72.349999999999994</v>
      </c>
      <c r="T311">
        <v>70.180000000000007</v>
      </c>
      <c r="U311">
        <v>75.48</v>
      </c>
      <c r="Y311">
        <v>72.83</v>
      </c>
      <c r="Z311">
        <v>30</v>
      </c>
      <c r="AA311">
        <v>70</v>
      </c>
      <c r="AE311">
        <v>6</v>
      </c>
      <c r="AF311">
        <v>11</v>
      </c>
      <c r="AJ311">
        <v>70</v>
      </c>
      <c r="AM311" s="5"/>
      <c r="AO311" s="5"/>
    </row>
    <row r="312" spans="1:41" x14ac:dyDescent="0.35">
      <c r="A312" s="3" t="str">
        <f t="shared" si="4"/>
        <v>Phoenix Campbell</v>
      </c>
      <c r="B312" s="4">
        <v>46082</v>
      </c>
      <c r="C312" t="s">
        <v>555</v>
      </c>
      <c r="D312" t="s">
        <v>556</v>
      </c>
      <c r="E312" t="s">
        <v>557</v>
      </c>
      <c r="F312" t="s">
        <v>558</v>
      </c>
      <c r="G312" t="s">
        <v>559</v>
      </c>
      <c r="I312" t="s">
        <v>627</v>
      </c>
      <c r="J312" t="s">
        <v>694</v>
      </c>
      <c r="K312" t="s">
        <v>422</v>
      </c>
      <c r="L312">
        <v>72</v>
      </c>
      <c r="M312">
        <v>69</v>
      </c>
      <c r="Q312">
        <v>141</v>
      </c>
      <c r="R312">
        <v>72.88</v>
      </c>
      <c r="S312">
        <v>72.349999999999994</v>
      </c>
      <c r="T312">
        <v>73.180000000000007</v>
      </c>
      <c r="U312">
        <v>72.48</v>
      </c>
      <c r="Y312">
        <v>72.83</v>
      </c>
      <c r="Z312">
        <v>81</v>
      </c>
      <c r="AA312">
        <v>70</v>
      </c>
      <c r="AE312">
        <v>9</v>
      </c>
      <c r="AF312">
        <v>11</v>
      </c>
      <c r="AJ312">
        <v>70</v>
      </c>
      <c r="AM312" s="5"/>
      <c r="AO312" s="5"/>
    </row>
    <row r="313" spans="1:41" x14ac:dyDescent="0.35">
      <c r="A313" s="3" t="str">
        <f t="shared" si="4"/>
        <v>Jordan Doull</v>
      </c>
      <c r="B313" s="4">
        <v>46082</v>
      </c>
      <c r="C313" t="s">
        <v>555</v>
      </c>
      <c r="D313" t="s">
        <v>556</v>
      </c>
      <c r="E313" t="s">
        <v>557</v>
      </c>
      <c r="F313" t="s">
        <v>558</v>
      </c>
      <c r="G313" t="s">
        <v>559</v>
      </c>
      <c r="I313" t="s">
        <v>695</v>
      </c>
      <c r="J313" t="s">
        <v>696</v>
      </c>
      <c r="K313" t="s">
        <v>422</v>
      </c>
      <c r="L313">
        <v>71</v>
      </c>
      <c r="M313">
        <v>70</v>
      </c>
      <c r="Q313">
        <v>141</v>
      </c>
      <c r="R313">
        <v>72.88</v>
      </c>
      <c r="S313">
        <v>72.349999999999994</v>
      </c>
      <c r="T313">
        <v>72.180000000000007</v>
      </c>
      <c r="U313">
        <v>73.48</v>
      </c>
      <c r="Y313">
        <v>72.83</v>
      </c>
      <c r="Z313">
        <v>66</v>
      </c>
      <c r="AA313">
        <v>70</v>
      </c>
      <c r="AE313">
        <v>8</v>
      </c>
      <c r="AF313">
        <v>11</v>
      </c>
      <c r="AJ313">
        <v>70</v>
      </c>
      <c r="AM313" s="5"/>
      <c r="AO313" s="5"/>
    </row>
    <row r="314" spans="1:41" x14ac:dyDescent="0.35">
      <c r="A314" s="3" t="str">
        <f t="shared" si="4"/>
        <v>Josh Edgar</v>
      </c>
      <c r="B314" s="4">
        <v>46082</v>
      </c>
      <c r="C314" t="s">
        <v>555</v>
      </c>
      <c r="D314" t="s">
        <v>556</v>
      </c>
      <c r="E314" t="s">
        <v>557</v>
      </c>
      <c r="F314" t="s">
        <v>558</v>
      </c>
      <c r="G314" t="s">
        <v>559</v>
      </c>
      <c r="I314" t="s">
        <v>697</v>
      </c>
      <c r="J314" t="s">
        <v>698</v>
      </c>
      <c r="K314" t="s">
        <v>422</v>
      </c>
      <c r="L314">
        <v>71</v>
      </c>
      <c r="M314">
        <v>70</v>
      </c>
      <c r="Q314">
        <v>141</v>
      </c>
      <c r="R314">
        <v>72.88</v>
      </c>
      <c r="S314">
        <v>72.349999999999994</v>
      </c>
      <c r="T314">
        <v>72.180000000000007</v>
      </c>
      <c r="U314">
        <v>73.48</v>
      </c>
      <c r="Y314">
        <v>72.83</v>
      </c>
      <c r="Z314">
        <v>66</v>
      </c>
      <c r="AA314">
        <v>70</v>
      </c>
      <c r="AE314">
        <v>8</v>
      </c>
      <c r="AF314">
        <v>11</v>
      </c>
      <c r="AJ314">
        <v>70</v>
      </c>
    </row>
    <row r="315" spans="1:41" x14ac:dyDescent="0.35">
      <c r="A315" s="3" t="str">
        <f t="shared" si="4"/>
        <v>Berry Henson</v>
      </c>
      <c r="B315" s="4">
        <v>46082</v>
      </c>
      <c r="C315" t="s">
        <v>555</v>
      </c>
      <c r="D315" t="s">
        <v>556</v>
      </c>
      <c r="E315" t="s">
        <v>557</v>
      </c>
      <c r="F315" t="s">
        <v>558</v>
      </c>
      <c r="G315" t="s">
        <v>559</v>
      </c>
      <c r="I315" t="s">
        <v>699</v>
      </c>
      <c r="J315" t="s">
        <v>700</v>
      </c>
      <c r="K315" t="s">
        <v>422</v>
      </c>
      <c r="L315">
        <v>74</v>
      </c>
      <c r="M315">
        <v>67</v>
      </c>
      <c r="Q315">
        <v>141</v>
      </c>
      <c r="R315">
        <v>72.88</v>
      </c>
      <c r="S315">
        <v>72.349999999999994</v>
      </c>
      <c r="T315">
        <v>75.180000000000007</v>
      </c>
      <c r="U315">
        <v>70.48</v>
      </c>
      <c r="Y315">
        <v>72.83</v>
      </c>
      <c r="Z315">
        <v>112</v>
      </c>
      <c r="AA315">
        <v>70</v>
      </c>
      <c r="AE315">
        <v>11</v>
      </c>
      <c r="AF315">
        <v>11</v>
      </c>
      <c r="AJ315">
        <v>70</v>
      </c>
    </row>
    <row r="316" spans="1:41" x14ac:dyDescent="0.35">
      <c r="A316" s="3" t="str">
        <f t="shared" si="4"/>
        <v>Inhoi Hur</v>
      </c>
      <c r="B316" s="4">
        <v>46082</v>
      </c>
      <c r="C316" t="s">
        <v>555</v>
      </c>
      <c r="D316" t="s">
        <v>556</v>
      </c>
      <c r="E316" t="s">
        <v>557</v>
      </c>
      <c r="F316" t="s">
        <v>558</v>
      </c>
      <c r="G316" t="s">
        <v>559</v>
      </c>
      <c r="I316" t="s">
        <v>701</v>
      </c>
      <c r="J316" t="s">
        <v>702</v>
      </c>
      <c r="K316" t="s">
        <v>422</v>
      </c>
      <c r="L316">
        <v>74</v>
      </c>
      <c r="M316">
        <v>67</v>
      </c>
      <c r="Q316">
        <v>141</v>
      </c>
      <c r="R316">
        <v>72.88</v>
      </c>
      <c r="S316">
        <v>72.349999999999994</v>
      </c>
      <c r="T316">
        <v>75.180000000000007</v>
      </c>
      <c r="U316">
        <v>70.48</v>
      </c>
      <c r="Y316">
        <v>72.83</v>
      </c>
      <c r="Z316">
        <v>112</v>
      </c>
      <c r="AA316">
        <v>70</v>
      </c>
      <c r="AE316">
        <v>11</v>
      </c>
      <c r="AF316">
        <v>11</v>
      </c>
      <c r="AJ316">
        <v>70</v>
      </c>
    </row>
    <row r="317" spans="1:41" x14ac:dyDescent="0.35">
      <c r="A317" s="3" t="str">
        <f t="shared" si="4"/>
        <v>Ricky Kang</v>
      </c>
      <c r="B317" s="4">
        <v>46082</v>
      </c>
      <c r="C317" t="s">
        <v>555</v>
      </c>
      <c r="D317" t="s">
        <v>556</v>
      </c>
      <c r="E317" t="s">
        <v>557</v>
      </c>
      <c r="F317" t="s">
        <v>558</v>
      </c>
      <c r="G317" t="s">
        <v>559</v>
      </c>
      <c r="I317" t="s">
        <v>703</v>
      </c>
      <c r="J317" t="s">
        <v>704</v>
      </c>
      <c r="K317" t="s">
        <v>422</v>
      </c>
      <c r="L317">
        <v>71</v>
      </c>
      <c r="M317">
        <v>70</v>
      </c>
      <c r="Q317">
        <v>141</v>
      </c>
      <c r="R317">
        <v>72.88</v>
      </c>
      <c r="S317">
        <v>72.349999999999994</v>
      </c>
      <c r="T317">
        <v>72.180000000000007</v>
      </c>
      <c r="U317">
        <v>73.48</v>
      </c>
      <c r="Y317">
        <v>72.83</v>
      </c>
      <c r="Z317">
        <v>66</v>
      </c>
      <c r="AA317">
        <v>70</v>
      </c>
      <c r="AE317">
        <v>8</v>
      </c>
      <c r="AF317">
        <v>11</v>
      </c>
      <c r="AJ317">
        <v>70</v>
      </c>
    </row>
    <row r="318" spans="1:41" x14ac:dyDescent="0.35">
      <c r="A318" s="3" t="str">
        <f t="shared" si="4"/>
        <v>Douglas Klein</v>
      </c>
      <c r="B318" s="4">
        <v>46082</v>
      </c>
      <c r="C318" t="s">
        <v>555</v>
      </c>
      <c r="D318" t="s">
        <v>556</v>
      </c>
      <c r="E318" t="s">
        <v>557</v>
      </c>
      <c r="F318" t="s">
        <v>558</v>
      </c>
      <c r="G318" t="s">
        <v>559</v>
      </c>
      <c r="I318" t="s">
        <v>705</v>
      </c>
      <c r="J318" t="s">
        <v>706</v>
      </c>
      <c r="K318" t="s">
        <v>422</v>
      </c>
      <c r="L318">
        <v>73</v>
      </c>
      <c r="M318">
        <v>68</v>
      </c>
      <c r="Q318">
        <v>141</v>
      </c>
      <c r="R318">
        <v>72.88</v>
      </c>
      <c r="S318">
        <v>72.349999999999994</v>
      </c>
      <c r="T318">
        <v>74.180000000000007</v>
      </c>
      <c r="U318">
        <v>71.48</v>
      </c>
      <c r="Y318">
        <v>72.83</v>
      </c>
      <c r="Z318">
        <v>97</v>
      </c>
      <c r="AA318">
        <v>70</v>
      </c>
      <c r="AE318">
        <v>10</v>
      </c>
      <c r="AF318">
        <v>11</v>
      </c>
      <c r="AJ318">
        <v>70</v>
      </c>
    </row>
    <row r="319" spans="1:41" x14ac:dyDescent="0.35">
      <c r="A319" s="3" t="str">
        <f t="shared" si="4"/>
        <v>Chase Koepka</v>
      </c>
      <c r="B319" s="4">
        <v>46082</v>
      </c>
      <c r="C319" t="s">
        <v>555</v>
      </c>
      <c r="D319" t="s">
        <v>556</v>
      </c>
      <c r="E319" t="s">
        <v>557</v>
      </c>
      <c r="F319" t="s">
        <v>558</v>
      </c>
      <c r="G319" t="s">
        <v>559</v>
      </c>
      <c r="I319" t="s">
        <v>707</v>
      </c>
      <c r="J319" t="s">
        <v>708</v>
      </c>
      <c r="K319" t="s">
        <v>422</v>
      </c>
      <c r="L319">
        <v>72</v>
      </c>
      <c r="M319">
        <v>69</v>
      </c>
      <c r="Q319">
        <v>141</v>
      </c>
      <c r="R319">
        <v>72.88</v>
      </c>
      <c r="S319">
        <v>72.349999999999994</v>
      </c>
      <c r="T319">
        <v>73.180000000000007</v>
      </c>
      <c r="U319">
        <v>72.48</v>
      </c>
      <c r="Y319">
        <v>72.83</v>
      </c>
      <c r="Z319">
        <v>81</v>
      </c>
      <c r="AA319">
        <v>70</v>
      </c>
      <c r="AE319">
        <v>9</v>
      </c>
      <c r="AF319">
        <v>11</v>
      </c>
      <c r="AJ319">
        <v>70</v>
      </c>
    </row>
    <row r="320" spans="1:41" x14ac:dyDescent="0.35">
      <c r="A320" s="3" t="str">
        <f t="shared" si="4"/>
        <v>Jye Pickin</v>
      </c>
      <c r="B320" s="4">
        <v>46082</v>
      </c>
      <c r="C320" t="s">
        <v>555</v>
      </c>
      <c r="D320" t="s">
        <v>556</v>
      </c>
      <c r="E320" t="s">
        <v>557</v>
      </c>
      <c r="F320" t="s">
        <v>558</v>
      </c>
      <c r="G320" t="s">
        <v>559</v>
      </c>
      <c r="I320" t="s">
        <v>709</v>
      </c>
      <c r="J320" t="s">
        <v>710</v>
      </c>
      <c r="K320" t="s">
        <v>422</v>
      </c>
      <c r="L320">
        <v>70</v>
      </c>
      <c r="M320">
        <v>71</v>
      </c>
      <c r="Q320">
        <v>141</v>
      </c>
      <c r="R320">
        <v>72.88</v>
      </c>
      <c r="S320">
        <v>72.349999999999994</v>
      </c>
      <c r="T320">
        <v>71.180000000000007</v>
      </c>
      <c r="U320">
        <v>74.48</v>
      </c>
      <c r="Y320">
        <v>72.83</v>
      </c>
      <c r="Z320">
        <v>40</v>
      </c>
      <c r="AA320">
        <v>70</v>
      </c>
      <c r="AE320">
        <v>7</v>
      </c>
      <c r="AF320">
        <v>11</v>
      </c>
      <c r="AJ320">
        <v>70</v>
      </c>
    </row>
    <row r="321" spans="1:36" x14ac:dyDescent="0.35">
      <c r="A321" s="3" t="str">
        <f t="shared" si="4"/>
        <v>Sarut Vongchaisit</v>
      </c>
      <c r="B321" s="4">
        <v>46082</v>
      </c>
      <c r="C321" t="s">
        <v>555</v>
      </c>
      <c r="D321" t="s">
        <v>556</v>
      </c>
      <c r="E321" t="s">
        <v>557</v>
      </c>
      <c r="F321" t="s">
        <v>558</v>
      </c>
      <c r="G321" t="s">
        <v>559</v>
      </c>
      <c r="I321" t="s">
        <v>711</v>
      </c>
      <c r="J321" t="s">
        <v>712</v>
      </c>
      <c r="K321" t="s">
        <v>422</v>
      </c>
      <c r="L321">
        <v>74</v>
      </c>
      <c r="M321">
        <v>67</v>
      </c>
      <c r="Q321">
        <v>141</v>
      </c>
      <c r="R321">
        <v>72.88</v>
      </c>
      <c r="S321">
        <v>72.349999999999994</v>
      </c>
      <c r="T321">
        <v>75.180000000000007</v>
      </c>
      <c r="U321">
        <v>70.48</v>
      </c>
      <c r="Y321">
        <v>72.83</v>
      </c>
      <c r="Z321">
        <v>112</v>
      </c>
      <c r="AA321">
        <v>70</v>
      </c>
      <c r="AE321">
        <v>11</v>
      </c>
      <c r="AF321">
        <v>11</v>
      </c>
      <c r="AJ321">
        <v>70</v>
      </c>
    </row>
    <row r="322" spans="1:36" x14ac:dyDescent="0.35">
      <c r="A322" s="3" t="str">
        <f t="shared" ref="A322:A385" si="5">IF(J322="","",CONCATENATE(J322," ",I322))</f>
        <v>Tyler Wood</v>
      </c>
      <c r="B322" s="4">
        <v>46082</v>
      </c>
      <c r="C322" t="s">
        <v>555</v>
      </c>
      <c r="D322" t="s">
        <v>556</v>
      </c>
      <c r="E322" t="s">
        <v>557</v>
      </c>
      <c r="F322" t="s">
        <v>558</v>
      </c>
      <c r="G322" t="s">
        <v>559</v>
      </c>
      <c r="I322" t="s">
        <v>713</v>
      </c>
      <c r="J322" t="s">
        <v>646</v>
      </c>
      <c r="K322" t="s">
        <v>422</v>
      </c>
      <c r="L322">
        <v>71</v>
      </c>
      <c r="M322">
        <v>70</v>
      </c>
      <c r="Q322">
        <v>141</v>
      </c>
      <c r="R322">
        <v>72.88</v>
      </c>
      <c r="S322">
        <v>72.349999999999994</v>
      </c>
      <c r="T322">
        <v>72.180000000000007</v>
      </c>
      <c r="U322">
        <v>73.48</v>
      </c>
      <c r="Y322">
        <v>72.83</v>
      </c>
      <c r="Z322">
        <v>66</v>
      </c>
      <c r="AA322">
        <v>70</v>
      </c>
      <c r="AE322">
        <v>8</v>
      </c>
      <c r="AF322">
        <v>11</v>
      </c>
      <c r="AJ322">
        <v>70</v>
      </c>
    </row>
    <row r="323" spans="1:36" x14ac:dyDescent="0.35">
      <c r="A323" s="3" t="str">
        <f t="shared" si="5"/>
        <v>Kevin Yuan</v>
      </c>
      <c r="B323" s="4">
        <v>46082</v>
      </c>
      <c r="C323" t="s">
        <v>555</v>
      </c>
      <c r="D323" t="s">
        <v>556</v>
      </c>
      <c r="E323" t="s">
        <v>557</v>
      </c>
      <c r="F323" t="s">
        <v>558</v>
      </c>
      <c r="G323" t="s">
        <v>559</v>
      </c>
      <c r="I323" t="s">
        <v>714</v>
      </c>
      <c r="J323" t="s">
        <v>601</v>
      </c>
      <c r="K323" t="s">
        <v>422</v>
      </c>
      <c r="L323">
        <v>74</v>
      </c>
      <c r="M323">
        <v>67</v>
      </c>
      <c r="Q323">
        <v>141</v>
      </c>
      <c r="R323">
        <v>72.88</v>
      </c>
      <c r="S323">
        <v>72.349999999999994</v>
      </c>
      <c r="T323">
        <v>75.180000000000007</v>
      </c>
      <c r="U323">
        <v>70.48</v>
      </c>
      <c r="Y323">
        <v>72.83</v>
      </c>
      <c r="Z323">
        <v>112</v>
      </c>
      <c r="AA323">
        <v>70</v>
      </c>
      <c r="AE323">
        <v>11</v>
      </c>
      <c r="AF323">
        <v>11</v>
      </c>
      <c r="AJ323">
        <v>70</v>
      </c>
    </row>
    <row r="324" spans="1:36" x14ac:dyDescent="0.35">
      <c r="A324" s="3" t="str">
        <f t="shared" si="5"/>
        <v>Jimmy Zheng</v>
      </c>
      <c r="B324" s="4">
        <v>46082</v>
      </c>
      <c r="C324" t="s">
        <v>555</v>
      </c>
      <c r="D324" t="s">
        <v>556</v>
      </c>
      <c r="E324" t="s">
        <v>557</v>
      </c>
      <c r="F324" t="s">
        <v>558</v>
      </c>
      <c r="G324" t="s">
        <v>559</v>
      </c>
      <c r="I324" t="s">
        <v>715</v>
      </c>
      <c r="J324" t="s">
        <v>716</v>
      </c>
      <c r="K324" t="s">
        <v>422</v>
      </c>
      <c r="L324">
        <v>73</v>
      </c>
      <c r="M324">
        <v>68</v>
      </c>
      <c r="Q324">
        <v>141</v>
      </c>
      <c r="R324">
        <v>72.88</v>
      </c>
      <c r="S324">
        <v>72.349999999999994</v>
      </c>
      <c r="T324">
        <v>74.180000000000007</v>
      </c>
      <c r="U324">
        <v>71.48</v>
      </c>
      <c r="Y324">
        <v>72.83</v>
      </c>
      <c r="Z324">
        <v>97</v>
      </c>
      <c r="AA324">
        <v>70</v>
      </c>
      <c r="AE324">
        <v>10</v>
      </c>
      <c r="AF324">
        <v>11</v>
      </c>
      <c r="AJ324">
        <v>70</v>
      </c>
    </row>
    <row r="325" spans="1:36" x14ac:dyDescent="0.35">
      <c r="A325" s="3" t="str">
        <f t="shared" si="5"/>
        <v>Kit Bittle</v>
      </c>
      <c r="B325" s="4">
        <v>46082</v>
      </c>
      <c r="C325" t="s">
        <v>555</v>
      </c>
      <c r="D325" t="s">
        <v>556</v>
      </c>
      <c r="E325" t="s">
        <v>557</v>
      </c>
      <c r="F325" t="s">
        <v>558</v>
      </c>
      <c r="G325" t="s">
        <v>559</v>
      </c>
      <c r="I325" t="s">
        <v>717</v>
      </c>
      <c r="J325" t="s">
        <v>718</v>
      </c>
      <c r="K325" t="s">
        <v>422</v>
      </c>
      <c r="L325">
        <v>73</v>
      </c>
      <c r="M325">
        <v>69</v>
      </c>
      <c r="Q325">
        <v>142</v>
      </c>
      <c r="R325">
        <v>72.88</v>
      </c>
      <c r="S325">
        <v>72.349999999999994</v>
      </c>
      <c r="T325">
        <v>74.180000000000007</v>
      </c>
      <c r="U325">
        <v>72.48</v>
      </c>
      <c r="Y325">
        <v>73.33</v>
      </c>
      <c r="Z325">
        <v>97</v>
      </c>
      <c r="AA325">
        <v>86</v>
      </c>
      <c r="AE325">
        <v>10</v>
      </c>
      <c r="AF325">
        <v>12</v>
      </c>
      <c r="AJ325">
        <v>86</v>
      </c>
    </row>
    <row r="326" spans="1:36" x14ac:dyDescent="0.35">
      <c r="A326" s="3" t="str">
        <f t="shared" si="5"/>
        <v>Jak Carter</v>
      </c>
      <c r="B326" s="4">
        <v>46082</v>
      </c>
      <c r="C326" t="s">
        <v>555</v>
      </c>
      <c r="D326" t="s">
        <v>556</v>
      </c>
      <c r="E326" t="s">
        <v>557</v>
      </c>
      <c r="F326" t="s">
        <v>558</v>
      </c>
      <c r="G326" t="s">
        <v>559</v>
      </c>
      <c r="I326" t="s">
        <v>719</v>
      </c>
      <c r="J326" t="s">
        <v>720</v>
      </c>
      <c r="K326" t="s">
        <v>422</v>
      </c>
      <c r="L326">
        <v>69</v>
      </c>
      <c r="M326">
        <v>73</v>
      </c>
      <c r="Q326">
        <v>142</v>
      </c>
      <c r="R326">
        <v>72.88</v>
      </c>
      <c r="S326">
        <v>72.349999999999994</v>
      </c>
      <c r="T326">
        <v>70.180000000000007</v>
      </c>
      <c r="U326">
        <v>76.48</v>
      </c>
      <c r="Y326">
        <v>73.33</v>
      </c>
      <c r="Z326">
        <v>30</v>
      </c>
      <c r="AA326">
        <v>86</v>
      </c>
      <c r="AE326">
        <v>6</v>
      </c>
      <c r="AF326">
        <v>12</v>
      </c>
      <c r="AJ326">
        <v>86</v>
      </c>
    </row>
    <row r="327" spans="1:36" x14ac:dyDescent="0.35">
      <c r="A327" s="3" t="str">
        <f t="shared" si="5"/>
        <v>Jared Edwards</v>
      </c>
      <c r="B327" s="4">
        <v>46082</v>
      </c>
      <c r="C327" t="s">
        <v>555</v>
      </c>
      <c r="D327" t="s">
        <v>556</v>
      </c>
      <c r="E327" t="s">
        <v>557</v>
      </c>
      <c r="F327" t="s">
        <v>558</v>
      </c>
      <c r="G327" t="s">
        <v>559</v>
      </c>
      <c r="I327" t="s">
        <v>721</v>
      </c>
      <c r="J327" t="s">
        <v>722</v>
      </c>
      <c r="K327" t="s">
        <v>422</v>
      </c>
      <c r="L327">
        <v>70</v>
      </c>
      <c r="M327">
        <v>72</v>
      </c>
      <c r="Q327">
        <v>142</v>
      </c>
      <c r="R327">
        <v>72.88</v>
      </c>
      <c r="S327">
        <v>72.349999999999994</v>
      </c>
      <c r="T327">
        <v>71.180000000000007</v>
      </c>
      <c r="U327">
        <v>75.48</v>
      </c>
      <c r="Y327">
        <v>73.33</v>
      </c>
      <c r="Z327">
        <v>40</v>
      </c>
      <c r="AA327">
        <v>86</v>
      </c>
      <c r="AE327">
        <v>7</v>
      </c>
      <c r="AF327">
        <v>12</v>
      </c>
      <c r="AJ327">
        <v>86</v>
      </c>
    </row>
    <row r="328" spans="1:36" x14ac:dyDescent="0.35">
      <c r="A328" s="3" t="str">
        <f t="shared" si="5"/>
        <v>Dominic Foos</v>
      </c>
      <c r="B328" s="4">
        <v>46082</v>
      </c>
      <c r="C328" t="s">
        <v>555</v>
      </c>
      <c r="D328" t="s">
        <v>556</v>
      </c>
      <c r="E328" t="s">
        <v>557</v>
      </c>
      <c r="F328" t="s">
        <v>558</v>
      </c>
      <c r="G328" t="s">
        <v>559</v>
      </c>
      <c r="I328" t="s">
        <v>723</v>
      </c>
      <c r="J328" t="s">
        <v>724</v>
      </c>
      <c r="K328" t="s">
        <v>422</v>
      </c>
      <c r="L328">
        <v>70</v>
      </c>
      <c r="M328">
        <v>72</v>
      </c>
      <c r="Q328">
        <v>142</v>
      </c>
      <c r="R328">
        <v>72.88</v>
      </c>
      <c r="S328">
        <v>72.349999999999994</v>
      </c>
      <c r="T328">
        <v>71.180000000000007</v>
      </c>
      <c r="U328">
        <v>75.48</v>
      </c>
      <c r="Y328">
        <v>73.33</v>
      </c>
      <c r="Z328">
        <v>40</v>
      </c>
      <c r="AA328">
        <v>86</v>
      </c>
      <c r="AE328">
        <v>7</v>
      </c>
      <c r="AF328">
        <v>12</v>
      </c>
      <c r="AJ328">
        <v>86</v>
      </c>
    </row>
    <row r="329" spans="1:36" x14ac:dyDescent="0.35">
      <c r="A329" s="3" t="str">
        <f t="shared" si="5"/>
        <v>Jeffrey Guan</v>
      </c>
      <c r="B329" s="4">
        <v>46082</v>
      </c>
      <c r="C329" t="s">
        <v>555</v>
      </c>
      <c r="D329" t="s">
        <v>556</v>
      </c>
      <c r="E329" t="s">
        <v>557</v>
      </c>
      <c r="F329" t="s">
        <v>558</v>
      </c>
      <c r="G329" t="s">
        <v>559</v>
      </c>
      <c r="I329" t="s">
        <v>725</v>
      </c>
      <c r="J329" t="s">
        <v>726</v>
      </c>
      <c r="K329" t="s">
        <v>422</v>
      </c>
      <c r="L329">
        <v>73</v>
      </c>
      <c r="M329">
        <v>69</v>
      </c>
      <c r="Q329">
        <v>142</v>
      </c>
      <c r="R329">
        <v>72.88</v>
      </c>
      <c r="S329">
        <v>72.349999999999994</v>
      </c>
      <c r="T329">
        <v>74.180000000000007</v>
      </c>
      <c r="U329">
        <v>72.48</v>
      </c>
      <c r="Y329">
        <v>73.33</v>
      </c>
      <c r="Z329">
        <v>97</v>
      </c>
      <c r="AA329">
        <v>86</v>
      </c>
      <c r="AE329">
        <v>10</v>
      </c>
      <c r="AF329">
        <v>12</v>
      </c>
      <c r="AJ329">
        <v>86</v>
      </c>
    </row>
    <row r="330" spans="1:36" x14ac:dyDescent="0.35">
      <c r="A330" s="3" t="str">
        <f t="shared" si="5"/>
        <v>Hakhyung Kim</v>
      </c>
      <c r="B330" s="4">
        <v>46082</v>
      </c>
      <c r="C330" t="s">
        <v>555</v>
      </c>
      <c r="D330" t="s">
        <v>556</v>
      </c>
      <c r="E330" t="s">
        <v>557</v>
      </c>
      <c r="F330" t="s">
        <v>558</v>
      </c>
      <c r="G330" t="s">
        <v>559</v>
      </c>
      <c r="I330" t="s">
        <v>590</v>
      </c>
      <c r="J330" t="s">
        <v>727</v>
      </c>
      <c r="K330" t="s">
        <v>422</v>
      </c>
      <c r="L330">
        <v>74</v>
      </c>
      <c r="M330">
        <v>68</v>
      </c>
      <c r="Q330">
        <v>142</v>
      </c>
      <c r="R330">
        <v>72.88</v>
      </c>
      <c r="S330">
        <v>72.349999999999994</v>
      </c>
      <c r="T330">
        <v>75.180000000000007</v>
      </c>
      <c r="U330">
        <v>71.48</v>
      </c>
      <c r="Y330">
        <v>73.33</v>
      </c>
      <c r="Z330">
        <v>112</v>
      </c>
      <c r="AA330">
        <v>86</v>
      </c>
      <c r="AE330">
        <v>11</v>
      </c>
      <c r="AF330">
        <v>12</v>
      </c>
      <c r="AJ330">
        <v>86</v>
      </c>
    </row>
    <row r="331" spans="1:36" x14ac:dyDescent="0.35">
      <c r="A331" s="3" t="str">
        <f t="shared" si="5"/>
        <v>Jed Morgan</v>
      </c>
      <c r="B331" s="4">
        <v>46082</v>
      </c>
      <c r="C331" t="s">
        <v>555</v>
      </c>
      <c r="D331" t="s">
        <v>556</v>
      </c>
      <c r="E331" t="s">
        <v>557</v>
      </c>
      <c r="F331" t="s">
        <v>558</v>
      </c>
      <c r="G331" t="s">
        <v>559</v>
      </c>
      <c r="I331" t="s">
        <v>728</v>
      </c>
      <c r="J331" t="s">
        <v>729</v>
      </c>
      <c r="K331" t="s">
        <v>422</v>
      </c>
      <c r="L331">
        <v>72</v>
      </c>
      <c r="M331">
        <v>70</v>
      </c>
      <c r="Q331">
        <v>142</v>
      </c>
      <c r="R331">
        <v>72.88</v>
      </c>
      <c r="S331">
        <v>72.349999999999994</v>
      </c>
      <c r="T331">
        <v>73.180000000000007</v>
      </c>
      <c r="U331">
        <v>73.48</v>
      </c>
      <c r="Y331">
        <v>73.33</v>
      </c>
      <c r="Z331">
        <v>81</v>
      </c>
      <c r="AA331">
        <v>86</v>
      </c>
      <c r="AE331">
        <v>9</v>
      </c>
      <c r="AF331">
        <v>12</v>
      </c>
      <c r="AJ331">
        <v>86</v>
      </c>
    </row>
    <row r="332" spans="1:36" x14ac:dyDescent="0.35">
      <c r="A332" s="3" t="str">
        <f t="shared" si="5"/>
        <v>Dimitrios Papadatos</v>
      </c>
      <c r="B332" s="4">
        <v>46082</v>
      </c>
      <c r="C332" t="s">
        <v>555</v>
      </c>
      <c r="D332" t="s">
        <v>556</v>
      </c>
      <c r="E332" t="s">
        <v>557</v>
      </c>
      <c r="F332" t="s">
        <v>558</v>
      </c>
      <c r="G332" t="s">
        <v>559</v>
      </c>
      <c r="I332" t="s">
        <v>730</v>
      </c>
      <c r="J332" t="s">
        <v>731</v>
      </c>
      <c r="K332" t="s">
        <v>422</v>
      </c>
      <c r="L332">
        <v>77</v>
      </c>
      <c r="M332">
        <v>65</v>
      </c>
      <c r="Q332">
        <v>142</v>
      </c>
      <c r="R332">
        <v>72.88</v>
      </c>
      <c r="S332">
        <v>72.349999999999994</v>
      </c>
      <c r="T332">
        <v>78.180000000000007</v>
      </c>
      <c r="U332">
        <v>68.48</v>
      </c>
      <c r="Y332">
        <v>73.33</v>
      </c>
      <c r="Z332">
        <v>144</v>
      </c>
      <c r="AA332">
        <v>86</v>
      </c>
      <c r="AE332">
        <v>14</v>
      </c>
      <c r="AF332">
        <v>12</v>
      </c>
      <c r="AJ332">
        <v>86</v>
      </c>
    </row>
    <row r="333" spans="1:36" x14ac:dyDescent="0.35">
      <c r="A333" s="3" t="str">
        <f t="shared" si="5"/>
        <v>Ryan Peake</v>
      </c>
      <c r="B333" s="4">
        <v>46082</v>
      </c>
      <c r="C333" t="s">
        <v>555</v>
      </c>
      <c r="D333" t="s">
        <v>556</v>
      </c>
      <c r="E333" t="s">
        <v>557</v>
      </c>
      <c r="F333" t="s">
        <v>558</v>
      </c>
      <c r="G333" t="s">
        <v>559</v>
      </c>
      <c r="I333" t="s">
        <v>732</v>
      </c>
      <c r="J333" t="s">
        <v>733</v>
      </c>
      <c r="K333" t="s">
        <v>422</v>
      </c>
      <c r="L333">
        <v>71</v>
      </c>
      <c r="M333">
        <v>71</v>
      </c>
      <c r="Q333">
        <v>142</v>
      </c>
      <c r="R333">
        <v>72.88</v>
      </c>
      <c r="S333">
        <v>72.349999999999994</v>
      </c>
      <c r="T333">
        <v>72.180000000000007</v>
      </c>
      <c r="U333">
        <v>74.48</v>
      </c>
      <c r="Y333">
        <v>73.33</v>
      </c>
      <c r="Z333">
        <v>66</v>
      </c>
      <c r="AA333">
        <v>86</v>
      </c>
      <c r="AE333">
        <v>8</v>
      </c>
      <c r="AF333">
        <v>12</v>
      </c>
      <c r="AJ333">
        <v>86</v>
      </c>
    </row>
    <row r="334" spans="1:36" x14ac:dyDescent="0.35">
      <c r="A334" s="3" t="str">
        <f t="shared" si="5"/>
        <v>James Piot</v>
      </c>
      <c r="B334" s="4">
        <v>46082</v>
      </c>
      <c r="C334" t="s">
        <v>555</v>
      </c>
      <c r="D334" t="s">
        <v>556</v>
      </c>
      <c r="E334" t="s">
        <v>557</v>
      </c>
      <c r="F334" t="s">
        <v>558</v>
      </c>
      <c r="G334" t="s">
        <v>559</v>
      </c>
      <c r="I334" t="s">
        <v>734</v>
      </c>
      <c r="J334" t="s">
        <v>663</v>
      </c>
      <c r="K334" t="s">
        <v>422</v>
      </c>
      <c r="L334">
        <v>74</v>
      </c>
      <c r="M334">
        <v>68</v>
      </c>
      <c r="Q334">
        <v>142</v>
      </c>
      <c r="R334">
        <v>72.88</v>
      </c>
      <c r="S334">
        <v>72.349999999999994</v>
      </c>
      <c r="T334">
        <v>75.180000000000007</v>
      </c>
      <c r="U334">
        <v>71.48</v>
      </c>
      <c r="Y334">
        <v>73.33</v>
      </c>
      <c r="Z334">
        <v>112</v>
      </c>
      <c r="AA334">
        <v>86</v>
      </c>
      <c r="AE334">
        <v>11</v>
      </c>
      <c r="AF334">
        <v>12</v>
      </c>
      <c r="AJ334">
        <v>86</v>
      </c>
    </row>
    <row r="335" spans="1:36" x14ac:dyDescent="0.35">
      <c r="A335" s="3" t="str">
        <f t="shared" si="5"/>
        <v>Taihei Sato</v>
      </c>
      <c r="B335" s="4">
        <v>46082</v>
      </c>
      <c r="C335" t="s">
        <v>555</v>
      </c>
      <c r="D335" t="s">
        <v>556</v>
      </c>
      <c r="E335" t="s">
        <v>557</v>
      </c>
      <c r="F335" t="s">
        <v>558</v>
      </c>
      <c r="G335" t="s">
        <v>559</v>
      </c>
      <c r="I335" t="s">
        <v>735</v>
      </c>
      <c r="J335" t="s">
        <v>736</v>
      </c>
      <c r="K335" t="s">
        <v>422</v>
      </c>
      <c r="L335">
        <v>73</v>
      </c>
      <c r="M335">
        <v>69</v>
      </c>
      <c r="Q335">
        <v>142</v>
      </c>
      <c r="R335">
        <v>72.88</v>
      </c>
      <c r="S335">
        <v>72.349999999999994</v>
      </c>
      <c r="T335">
        <v>74.180000000000007</v>
      </c>
      <c r="U335">
        <v>72.48</v>
      </c>
      <c r="Y335">
        <v>73.33</v>
      </c>
      <c r="Z335">
        <v>97</v>
      </c>
      <c r="AA335">
        <v>86</v>
      </c>
      <c r="AE335">
        <v>10</v>
      </c>
      <c r="AF335">
        <v>12</v>
      </c>
      <c r="AJ335">
        <v>86</v>
      </c>
    </row>
    <row r="336" spans="1:36" x14ac:dyDescent="0.35">
      <c r="A336" s="3" t="str">
        <f t="shared" si="5"/>
        <v>Alexander Simpson</v>
      </c>
      <c r="B336" s="4">
        <v>46082</v>
      </c>
      <c r="C336" t="s">
        <v>555</v>
      </c>
      <c r="D336" t="s">
        <v>556</v>
      </c>
      <c r="E336" t="s">
        <v>557</v>
      </c>
      <c r="F336" t="s">
        <v>558</v>
      </c>
      <c r="G336" t="s">
        <v>559</v>
      </c>
      <c r="I336" t="s">
        <v>737</v>
      </c>
      <c r="J336" t="s">
        <v>459</v>
      </c>
      <c r="K336" t="s">
        <v>422</v>
      </c>
      <c r="L336">
        <v>73</v>
      </c>
      <c r="M336">
        <v>69</v>
      </c>
      <c r="Q336">
        <v>142</v>
      </c>
      <c r="R336">
        <v>72.88</v>
      </c>
      <c r="S336">
        <v>72.349999999999994</v>
      </c>
      <c r="T336">
        <v>74.180000000000007</v>
      </c>
      <c r="U336">
        <v>72.48</v>
      </c>
      <c r="Y336">
        <v>73.33</v>
      </c>
      <c r="Z336">
        <v>97</v>
      </c>
      <c r="AA336">
        <v>86</v>
      </c>
      <c r="AE336">
        <v>10</v>
      </c>
      <c r="AF336">
        <v>12</v>
      </c>
      <c r="AJ336">
        <v>86</v>
      </c>
    </row>
    <row r="337" spans="1:36" x14ac:dyDescent="0.35">
      <c r="A337" s="3" t="str">
        <f t="shared" si="5"/>
        <v>Ian Snyman</v>
      </c>
      <c r="B337" s="4">
        <v>46082</v>
      </c>
      <c r="C337" t="s">
        <v>555</v>
      </c>
      <c r="D337" t="s">
        <v>556</v>
      </c>
      <c r="E337" t="s">
        <v>557</v>
      </c>
      <c r="F337" t="s">
        <v>558</v>
      </c>
      <c r="G337" t="s">
        <v>559</v>
      </c>
      <c r="I337" t="s">
        <v>738</v>
      </c>
      <c r="J337" t="s">
        <v>739</v>
      </c>
      <c r="K337" t="s">
        <v>422</v>
      </c>
      <c r="L337">
        <v>72</v>
      </c>
      <c r="M337">
        <v>70</v>
      </c>
      <c r="Q337">
        <v>142</v>
      </c>
      <c r="R337">
        <v>72.88</v>
      </c>
      <c r="S337">
        <v>72.349999999999994</v>
      </c>
      <c r="T337">
        <v>73.180000000000007</v>
      </c>
      <c r="U337">
        <v>73.48</v>
      </c>
      <c r="Y337">
        <v>73.33</v>
      </c>
      <c r="Z337">
        <v>81</v>
      </c>
      <c r="AA337">
        <v>86</v>
      </c>
      <c r="AE337">
        <v>9</v>
      </c>
      <c r="AF337">
        <v>12</v>
      </c>
      <c r="AJ337">
        <v>86</v>
      </c>
    </row>
    <row r="338" spans="1:36" x14ac:dyDescent="0.35">
      <c r="A338" s="3" t="str">
        <f t="shared" si="5"/>
        <v>Sampson Zheng</v>
      </c>
      <c r="B338" s="4">
        <v>46082</v>
      </c>
      <c r="C338" t="s">
        <v>555</v>
      </c>
      <c r="D338" t="s">
        <v>556</v>
      </c>
      <c r="E338" t="s">
        <v>557</v>
      </c>
      <c r="F338" t="s">
        <v>558</v>
      </c>
      <c r="G338" t="s">
        <v>559</v>
      </c>
      <c r="I338" t="s">
        <v>715</v>
      </c>
      <c r="J338" t="s">
        <v>740</v>
      </c>
      <c r="K338" t="s">
        <v>422</v>
      </c>
      <c r="L338">
        <v>69</v>
      </c>
      <c r="M338">
        <v>73</v>
      </c>
      <c r="Q338">
        <v>142</v>
      </c>
      <c r="R338">
        <v>72.88</v>
      </c>
      <c r="S338">
        <v>72.349999999999994</v>
      </c>
      <c r="T338">
        <v>70.180000000000007</v>
      </c>
      <c r="U338">
        <v>76.48</v>
      </c>
      <c r="Y338">
        <v>73.33</v>
      </c>
      <c r="Z338">
        <v>30</v>
      </c>
      <c r="AA338">
        <v>86</v>
      </c>
      <c r="AE338">
        <v>6</v>
      </c>
      <c r="AF338">
        <v>12</v>
      </c>
      <c r="AJ338">
        <v>86</v>
      </c>
    </row>
    <row r="339" spans="1:36" x14ac:dyDescent="0.35">
      <c r="A339" s="3" t="str">
        <f t="shared" si="5"/>
        <v>Adam Bland</v>
      </c>
      <c r="B339" s="4">
        <v>46082</v>
      </c>
      <c r="C339" t="s">
        <v>555</v>
      </c>
      <c r="D339" t="s">
        <v>556</v>
      </c>
      <c r="E339" t="s">
        <v>557</v>
      </c>
      <c r="F339" t="s">
        <v>558</v>
      </c>
      <c r="G339" t="s">
        <v>559</v>
      </c>
      <c r="I339" t="s">
        <v>741</v>
      </c>
      <c r="J339" t="s">
        <v>742</v>
      </c>
      <c r="K339" t="s">
        <v>422</v>
      </c>
      <c r="L339">
        <v>74</v>
      </c>
      <c r="M339">
        <v>69</v>
      </c>
      <c r="Q339">
        <v>143</v>
      </c>
      <c r="R339">
        <v>72.88</v>
      </c>
      <c r="S339">
        <v>72.349999999999994</v>
      </c>
      <c r="T339">
        <v>75.180000000000007</v>
      </c>
      <c r="U339">
        <v>72.48</v>
      </c>
      <c r="Y339">
        <v>73.83</v>
      </c>
      <c r="Z339">
        <v>112</v>
      </c>
      <c r="AA339">
        <v>100</v>
      </c>
      <c r="AE339">
        <v>11</v>
      </c>
      <c r="AF339">
        <v>13</v>
      </c>
      <c r="AJ339">
        <v>100</v>
      </c>
    </row>
    <row r="340" spans="1:36" x14ac:dyDescent="0.35">
      <c r="A340" s="3" t="str">
        <f t="shared" si="5"/>
        <v>Gunn Charoenkul</v>
      </c>
      <c r="B340" s="4">
        <v>46082</v>
      </c>
      <c r="C340" t="s">
        <v>555</v>
      </c>
      <c r="D340" t="s">
        <v>556</v>
      </c>
      <c r="E340" t="s">
        <v>557</v>
      </c>
      <c r="F340" t="s">
        <v>558</v>
      </c>
      <c r="G340" t="s">
        <v>559</v>
      </c>
      <c r="I340" t="s">
        <v>743</v>
      </c>
      <c r="J340" t="s">
        <v>744</v>
      </c>
      <c r="K340" t="s">
        <v>422</v>
      </c>
      <c r="L340">
        <v>75</v>
      </c>
      <c r="M340">
        <v>68</v>
      </c>
      <c r="Q340">
        <v>143</v>
      </c>
      <c r="R340">
        <v>72.88</v>
      </c>
      <c r="S340">
        <v>72.349999999999994</v>
      </c>
      <c r="T340">
        <v>76.180000000000007</v>
      </c>
      <c r="U340">
        <v>71.48</v>
      </c>
      <c r="Y340">
        <v>73.83</v>
      </c>
      <c r="Z340">
        <v>126</v>
      </c>
      <c r="AA340">
        <v>100</v>
      </c>
      <c r="AE340">
        <v>12</v>
      </c>
      <c r="AF340">
        <v>13</v>
      </c>
      <c r="AJ340">
        <v>100</v>
      </c>
    </row>
    <row r="341" spans="1:36" x14ac:dyDescent="0.35">
      <c r="A341" s="3" t="str">
        <f t="shared" si="5"/>
        <v>Quinnton Croker</v>
      </c>
      <c r="B341" s="4">
        <v>46082</v>
      </c>
      <c r="C341" t="s">
        <v>555</v>
      </c>
      <c r="D341" t="s">
        <v>556</v>
      </c>
      <c r="E341" t="s">
        <v>557</v>
      </c>
      <c r="F341" t="s">
        <v>558</v>
      </c>
      <c r="G341" t="s">
        <v>559</v>
      </c>
      <c r="I341" t="s">
        <v>745</v>
      </c>
      <c r="J341" t="s">
        <v>746</v>
      </c>
      <c r="K341" t="s">
        <v>422</v>
      </c>
      <c r="L341">
        <v>70</v>
      </c>
      <c r="M341">
        <v>73</v>
      </c>
      <c r="Q341">
        <v>143</v>
      </c>
      <c r="R341">
        <v>72.88</v>
      </c>
      <c r="S341">
        <v>72.349999999999994</v>
      </c>
      <c r="T341">
        <v>71.180000000000007</v>
      </c>
      <c r="U341">
        <v>76.48</v>
      </c>
      <c r="Y341">
        <v>73.83</v>
      </c>
      <c r="Z341">
        <v>40</v>
      </c>
      <c r="AA341">
        <v>100</v>
      </c>
      <c r="AE341">
        <v>7</v>
      </c>
      <c r="AF341">
        <v>13</v>
      </c>
      <c r="AJ341">
        <v>100</v>
      </c>
    </row>
    <row r="342" spans="1:36" x14ac:dyDescent="0.35">
      <c r="A342" s="3" t="str">
        <f t="shared" si="5"/>
        <v>Tim Hart</v>
      </c>
      <c r="B342" s="4">
        <v>46082</v>
      </c>
      <c r="C342" t="s">
        <v>555</v>
      </c>
      <c r="D342" t="s">
        <v>556</v>
      </c>
      <c r="E342" t="s">
        <v>557</v>
      </c>
      <c r="F342" t="s">
        <v>558</v>
      </c>
      <c r="G342" t="s">
        <v>559</v>
      </c>
      <c r="I342" t="s">
        <v>747</v>
      </c>
      <c r="J342" t="s">
        <v>680</v>
      </c>
      <c r="K342" t="s">
        <v>422</v>
      </c>
      <c r="L342">
        <v>68</v>
      </c>
      <c r="M342">
        <v>75</v>
      </c>
      <c r="Q342">
        <v>143</v>
      </c>
      <c r="R342">
        <v>72.88</v>
      </c>
      <c r="S342">
        <v>72.349999999999994</v>
      </c>
      <c r="T342">
        <v>69.180000000000007</v>
      </c>
      <c r="U342">
        <v>78.48</v>
      </c>
      <c r="Y342">
        <v>73.83</v>
      </c>
      <c r="Z342">
        <v>15</v>
      </c>
      <c r="AA342">
        <v>100</v>
      </c>
      <c r="AE342">
        <v>5</v>
      </c>
      <c r="AF342">
        <v>13</v>
      </c>
      <c r="AJ342">
        <v>100</v>
      </c>
    </row>
    <row r="343" spans="1:36" x14ac:dyDescent="0.35">
      <c r="A343" s="3" t="str">
        <f t="shared" si="5"/>
        <v>Denzel Ieremia</v>
      </c>
      <c r="B343" s="4">
        <v>46082</v>
      </c>
      <c r="C343" t="s">
        <v>555</v>
      </c>
      <c r="D343" t="s">
        <v>556</v>
      </c>
      <c r="E343" t="s">
        <v>557</v>
      </c>
      <c r="F343" t="s">
        <v>558</v>
      </c>
      <c r="G343" t="s">
        <v>559</v>
      </c>
      <c r="I343" t="s">
        <v>748</v>
      </c>
      <c r="J343" t="s">
        <v>749</v>
      </c>
      <c r="K343" t="s">
        <v>422</v>
      </c>
      <c r="L343">
        <v>74</v>
      </c>
      <c r="M343">
        <v>69</v>
      </c>
      <c r="Q343">
        <v>143</v>
      </c>
      <c r="R343">
        <v>72.88</v>
      </c>
      <c r="S343">
        <v>72.349999999999994</v>
      </c>
      <c r="T343">
        <v>75.180000000000007</v>
      </c>
      <c r="U343">
        <v>72.48</v>
      </c>
      <c r="Y343">
        <v>73.83</v>
      </c>
      <c r="Z343">
        <v>112</v>
      </c>
      <c r="AA343">
        <v>100</v>
      </c>
      <c r="AE343">
        <v>11</v>
      </c>
      <c r="AF343">
        <v>13</v>
      </c>
      <c r="AJ343">
        <v>100</v>
      </c>
    </row>
    <row r="344" spans="1:36" x14ac:dyDescent="0.35">
      <c r="A344" s="3" t="str">
        <f t="shared" si="5"/>
        <v>Hiroshi Iwata</v>
      </c>
      <c r="B344" s="4">
        <v>46082</v>
      </c>
      <c r="C344" t="s">
        <v>555</v>
      </c>
      <c r="D344" t="s">
        <v>556</v>
      </c>
      <c r="E344" t="s">
        <v>557</v>
      </c>
      <c r="F344" t="s">
        <v>558</v>
      </c>
      <c r="G344" t="s">
        <v>559</v>
      </c>
      <c r="I344" t="s">
        <v>750</v>
      </c>
      <c r="J344" t="s">
        <v>751</v>
      </c>
      <c r="K344" t="s">
        <v>422</v>
      </c>
      <c r="L344">
        <v>72</v>
      </c>
      <c r="M344">
        <v>71</v>
      </c>
      <c r="Q344">
        <v>143</v>
      </c>
      <c r="R344">
        <v>72.88</v>
      </c>
      <c r="S344">
        <v>72.349999999999994</v>
      </c>
      <c r="T344">
        <v>73.180000000000007</v>
      </c>
      <c r="U344">
        <v>74.48</v>
      </c>
      <c r="Y344">
        <v>73.83</v>
      </c>
      <c r="Z344">
        <v>81</v>
      </c>
      <c r="AA344">
        <v>100</v>
      </c>
      <c r="AE344">
        <v>9</v>
      </c>
      <c r="AF344">
        <v>13</v>
      </c>
      <c r="AJ344">
        <v>100</v>
      </c>
    </row>
    <row r="345" spans="1:36" x14ac:dyDescent="0.35">
      <c r="A345" s="3" t="str">
        <f t="shared" si="5"/>
        <v>Taichi Kho</v>
      </c>
      <c r="B345" s="4">
        <v>46082</v>
      </c>
      <c r="C345" t="s">
        <v>555</v>
      </c>
      <c r="D345" t="s">
        <v>556</v>
      </c>
      <c r="E345" t="s">
        <v>557</v>
      </c>
      <c r="F345" t="s">
        <v>558</v>
      </c>
      <c r="G345" t="s">
        <v>559</v>
      </c>
      <c r="I345" t="s">
        <v>752</v>
      </c>
      <c r="J345" t="s">
        <v>648</v>
      </c>
      <c r="K345" t="s">
        <v>422</v>
      </c>
      <c r="L345">
        <v>72</v>
      </c>
      <c r="M345">
        <v>71</v>
      </c>
      <c r="Q345">
        <v>143</v>
      </c>
      <c r="R345">
        <v>72.88</v>
      </c>
      <c r="S345">
        <v>72.349999999999994</v>
      </c>
      <c r="T345">
        <v>73.180000000000007</v>
      </c>
      <c r="U345">
        <v>74.48</v>
      </c>
      <c r="Y345">
        <v>73.83</v>
      </c>
      <c r="Z345">
        <v>81</v>
      </c>
      <c r="AA345">
        <v>100</v>
      </c>
      <c r="AE345">
        <v>9</v>
      </c>
      <c r="AF345">
        <v>13</v>
      </c>
      <c r="AJ345">
        <v>100</v>
      </c>
    </row>
    <row r="346" spans="1:36" x14ac:dyDescent="0.35">
      <c r="A346" s="3" t="str">
        <f t="shared" si="5"/>
        <v>Tatsunori Shogenji</v>
      </c>
      <c r="B346" s="4">
        <v>46082</v>
      </c>
      <c r="C346" t="s">
        <v>555</v>
      </c>
      <c r="D346" t="s">
        <v>556</v>
      </c>
      <c r="E346" t="s">
        <v>557</v>
      </c>
      <c r="F346" t="s">
        <v>558</v>
      </c>
      <c r="G346" t="s">
        <v>559</v>
      </c>
      <c r="I346" t="s">
        <v>753</v>
      </c>
      <c r="J346" t="s">
        <v>754</v>
      </c>
      <c r="K346" t="s">
        <v>422</v>
      </c>
      <c r="L346">
        <v>73</v>
      </c>
      <c r="M346">
        <v>70</v>
      </c>
      <c r="Q346">
        <v>143</v>
      </c>
      <c r="R346">
        <v>72.88</v>
      </c>
      <c r="S346">
        <v>72.349999999999994</v>
      </c>
      <c r="T346">
        <v>74.180000000000007</v>
      </c>
      <c r="U346">
        <v>73.48</v>
      </c>
      <c r="Y346">
        <v>73.83</v>
      </c>
      <c r="Z346">
        <v>97</v>
      </c>
      <c r="AA346">
        <v>100</v>
      </c>
      <c r="AE346">
        <v>10</v>
      </c>
      <c r="AF346">
        <v>13</v>
      </c>
      <c r="AJ346">
        <v>100</v>
      </c>
    </row>
    <row r="347" spans="1:36" x14ac:dyDescent="0.35">
      <c r="A347" s="3" t="str">
        <f t="shared" si="5"/>
        <v>Mako Thompson</v>
      </c>
      <c r="B347" s="4">
        <v>46082</v>
      </c>
      <c r="C347" t="s">
        <v>555</v>
      </c>
      <c r="D347" t="s">
        <v>556</v>
      </c>
      <c r="E347" t="s">
        <v>557</v>
      </c>
      <c r="F347" t="s">
        <v>558</v>
      </c>
      <c r="G347" t="s">
        <v>559</v>
      </c>
      <c r="I347" t="s">
        <v>616</v>
      </c>
      <c r="J347" t="s">
        <v>755</v>
      </c>
      <c r="K347" t="s">
        <v>422</v>
      </c>
      <c r="L347">
        <v>74</v>
      </c>
      <c r="M347">
        <v>69</v>
      </c>
      <c r="Q347">
        <v>143</v>
      </c>
      <c r="R347">
        <v>72.88</v>
      </c>
      <c r="S347">
        <v>72.349999999999994</v>
      </c>
      <c r="T347">
        <v>75.180000000000007</v>
      </c>
      <c r="U347">
        <v>72.48</v>
      </c>
      <c r="Y347">
        <v>73.83</v>
      </c>
      <c r="Z347">
        <v>112</v>
      </c>
      <c r="AA347">
        <v>100</v>
      </c>
      <c r="AE347">
        <v>11</v>
      </c>
      <c r="AF347">
        <v>13</v>
      </c>
      <c r="AJ347">
        <v>100</v>
      </c>
    </row>
    <row r="348" spans="1:36" x14ac:dyDescent="0.35">
      <c r="A348" s="3" t="str">
        <f t="shared" si="5"/>
        <v>Wei-Hsuan Wang</v>
      </c>
      <c r="B348" s="4">
        <v>46082</v>
      </c>
      <c r="C348" t="s">
        <v>555</v>
      </c>
      <c r="D348" t="s">
        <v>556</v>
      </c>
      <c r="E348" t="s">
        <v>557</v>
      </c>
      <c r="F348" t="s">
        <v>558</v>
      </c>
      <c r="G348" t="s">
        <v>559</v>
      </c>
      <c r="I348" t="s">
        <v>756</v>
      </c>
      <c r="J348" t="s">
        <v>757</v>
      </c>
      <c r="K348" t="s">
        <v>422</v>
      </c>
      <c r="L348">
        <v>76</v>
      </c>
      <c r="M348">
        <v>67</v>
      </c>
      <c r="Q348">
        <v>143</v>
      </c>
      <c r="R348">
        <v>72.88</v>
      </c>
      <c r="S348">
        <v>72.349999999999994</v>
      </c>
      <c r="T348">
        <v>77.180000000000007</v>
      </c>
      <c r="U348">
        <v>70.48</v>
      </c>
      <c r="Y348">
        <v>73.83</v>
      </c>
      <c r="Z348">
        <v>136</v>
      </c>
      <c r="AA348">
        <v>100</v>
      </c>
      <c r="AE348">
        <v>13</v>
      </c>
      <c r="AF348">
        <v>13</v>
      </c>
      <c r="AJ348">
        <v>100</v>
      </c>
    </row>
    <row r="349" spans="1:36" x14ac:dyDescent="0.35">
      <c r="A349" s="3" t="str">
        <f t="shared" si="5"/>
        <v>Christopher Wood</v>
      </c>
      <c r="B349" s="4">
        <v>46082</v>
      </c>
      <c r="C349" t="s">
        <v>555</v>
      </c>
      <c r="D349" t="s">
        <v>556</v>
      </c>
      <c r="E349" t="s">
        <v>557</v>
      </c>
      <c r="F349" t="s">
        <v>558</v>
      </c>
      <c r="G349" t="s">
        <v>559</v>
      </c>
      <c r="I349" t="s">
        <v>713</v>
      </c>
      <c r="J349" t="s">
        <v>758</v>
      </c>
      <c r="K349" t="s">
        <v>422</v>
      </c>
      <c r="L349">
        <v>73</v>
      </c>
      <c r="M349">
        <v>70</v>
      </c>
      <c r="Q349">
        <v>143</v>
      </c>
      <c r="R349">
        <v>72.88</v>
      </c>
      <c r="S349">
        <v>72.349999999999994</v>
      </c>
      <c r="T349">
        <v>74.180000000000007</v>
      </c>
      <c r="U349">
        <v>73.48</v>
      </c>
      <c r="Y349">
        <v>73.83</v>
      </c>
      <c r="Z349">
        <v>97</v>
      </c>
      <c r="AA349">
        <v>100</v>
      </c>
      <c r="AE349">
        <v>10</v>
      </c>
      <c r="AF349">
        <v>13</v>
      </c>
      <c r="AJ349">
        <v>100</v>
      </c>
    </row>
    <row r="350" spans="1:36" x14ac:dyDescent="0.35">
      <c r="A350" s="3" t="str">
        <f t="shared" si="5"/>
        <v>John Catlin</v>
      </c>
      <c r="B350" s="4">
        <v>46082</v>
      </c>
      <c r="C350" t="s">
        <v>555</v>
      </c>
      <c r="D350" t="s">
        <v>556</v>
      </c>
      <c r="E350" t="s">
        <v>557</v>
      </c>
      <c r="F350" t="s">
        <v>558</v>
      </c>
      <c r="G350" t="s">
        <v>559</v>
      </c>
      <c r="I350" t="s">
        <v>759</v>
      </c>
      <c r="J350" t="s">
        <v>760</v>
      </c>
      <c r="K350" t="s">
        <v>422</v>
      </c>
      <c r="L350">
        <v>73</v>
      </c>
      <c r="M350">
        <v>71</v>
      </c>
      <c r="Q350">
        <v>144</v>
      </c>
      <c r="R350">
        <v>72.88</v>
      </c>
      <c r="S350">
        <v>72.349999999999994</v>
      </c>
      <c r="T350">
        <v>74.180000000000007</v>
      </c>
      <c r="U350">
        <v>74.48</v>
      </c>
      <c r="Y350">
        <v>74.33</v>
      </c>
      <c r="Z350">
        <v>97</v>
      </c>
      <c r="AA350">
        <v>111</v>
      </c>
      <c r="AE350">
        <v>10</v>
      </c>
      <c r="AF350">
        <v>14</v>
      </c>
      <c r="AJ350">
        <v>111</v>
      </c>
    </row>
    <row r="351" spans="1:36" x14ac:dyDescent="0.35">
      <c r="A351" s="3" t="str">
        <f t="shared" si="5"/>
        <v>Ervin Chang</v>
      </c>
      <c r="B351" s="4">
        <v>46082</v>
      </c>
      <c r="C351" t="s">
        <v>555</v>
      </c>
      <c r="D351" t="s">
        <v>556</v>
      </c>
      <c r="E351" t="s">
        <v>557</v>
      </c>
      <c r="F351" t="s">
        <v>558</v>
      </c>
      <c r="G351" t="s">
        <v>559</v>
      </c>
      <c r="I351" t="s">
        <v>761</v>
      </c>
      <c r="J351" t="s">
        <v>762</v>
      </c>
      <c r="K351" t="s">
        <v>422</v>
      </c>
      <c r="L351">
        <v>70</v>
      </c>
      <c r="M351">
        <v>74</v>
      </c>
      <c r="Q351">
        <v>144</v>
      </c>
      <c r="R351">
        <v>72.88</v>
      </c>
      <c r="S351">
        <v>72.349999999999994</v>
      </c>
      <c r="T351">
        <v>71.180000000000007</v>
      </c>
      <c r="U351">
        <v>77.48</v>
      </c>
      <c r="Y351">
        <v>74.33</v>
      </c>
      <c r="Z351">
        <v>40</v>
      </c>
      <c r="AA351">
        <v>111</v>
      </c>
      <c r="AE351">
        <v>7</v>
      </c>
      <c r="AF351">
        <v>14</v>
      </c>
      <c r="AJ351">
        <v>111</v>
      </c>
    </row>
    <row r="352" spans="1:36" x14ac:dyDescent="0.35">
      <c r="A352" s="3" t="str">
        <f t="shared" si="5"/>
        <v>Will Florimo</v>
      </c>
      <c r="B352" s="4">
        <v>46082</v>
      </c>
      <c r="C352" t="s">
        <v>555</v>
      </c>
      <c r="D352" t="s">
        <v>556</v>
      </c>
      <c r="E352" t="s">
        <v>557</v>
      </c>
      <c r="F352" t="s">
        <v>558</v>
      </c>
      <c r="G352" t="s">
        <v>559</v>
      </c>
      <c r="I352" t="s">
        <v>763</v>
      </c>
      <c r="J352" t="s">
        <v>764</v>
      </c>
      <c r="K352" t="s">
        <v>422</v>
      </c>
      <c r="L352">
        <v>76</v>
      </c>
      <c r="M352">
        <v>68</v>
      </c>
      <c r="Q352">
        <v>144</v>
      </c>
      <c r="R352">
        <v>72.88</v>
      </c>
      <c r="S352">
        <v>72.349999999999994</v>
      </c>
      <c r="T352">
        <v>77.180000000000007</v>
      </c>
      <c r="U352">
        <v>71.48</v>
      </c>
      <c r="Y352">
        <v>74.33</v>
      </c>
      <c r="Z352">
        <v>136</v>
      </c>
      <c r="AA352">
        <v>111</v>
      </c>
      <c r="AE352">
        <v>13</v>
      </c>
      <c r="AF352">
        <v>14</v>
      </c>
      <c r="AJ352">
        <v>111</v>
      </c>
    </row>
    <row r="353" spans="1:36" x14ac:dyDescent="0.35">
      <c r="A353" s="3" t="str">
        <f t="shared" si="5"/>
        <v>Daniel Gale</v>
      </c>
      <c r="B353" s="4">
        <v>46082</v>
      </c>
      <c r="C353" t="s">
        <v>555</v>
      </c>
      <c r="D353" t="s">
        <v>556</v>
      </c>
      <c r="E353" t="s">
        <v>557</v>
      </c>
      <c r="F353" t="s">
        <v>558</v>
      </c>
      <c r="G353" t="s">
        <v>559</v>
      </c>
      <c r="I353" t="s">
        <v>765</v>
      </c>
      <c r="J353" t="s">
        <v>561</v>
      </c>
      <c r="K353" t="s">
        <v>422</v>
      </c>
      <c r="L353">
        <v>76</v>
      </c>
      <c r="M353">
        <v>68</v>
      </c>
      <c r="Q353">
        <v>144</v>
      </c>
      <c r="R353">
        <v>72.88</v>
      </c>
      <c r="S353">
        <v>72.349999999999994</v>
      </c>
      <c r="T353">
        <v>77.180000000000007</v>
      </c>
      <c r="U353">
        <v>71.48</v>
      </c>
      <c r="Y353">
        <v>74.33</v>
      </c>
      <c r="Z353">
        <v>136</v>
      </c>
      <c r="AA353">
        <v>111</v>
      </c>
      <c r="AE353">
        <v>13</v>
      </c>
      <c r="AF353">
        <v>14</v>
      </c>
      <c r="AJ353">
        <v>111</v>
      </c>
    </row>
    <row r="354" spans="1:36" x14ac:dyDescent="0.35">
      <c r="A354" s="3" t="str">
        <f t="shared" si="5"/>
        <v>Josh Geary</v>
      </c>
      <c r="B354" s="4">
        <v>46082</v>
      </c>
      <c r="C354" t="s">
        <v>555</v>
      </c>
      <c r="D354" t="s">
        <v>556</v>
      </c>
      <c r="E354" t="s">
        <v>557</v>
      </c>
      <c r="F354" t="s">
        <v>558</v>
      </c>
      <c r="G354" t="s">
        <v>559</v>
      </c>
      <c r="I354" t="s">
        <v>766</v>
      </c>
      <c r="J354" t="s">
        <v>698</v>
      </c>
      <c r="K354" t="s">
        <v>422</v>
      </c>
      <c r="L354">
        <v>74</v>
      </c>
      <c r="M354">
        <v>70</v>
      </c>
      <c r="Q354">
        <v>144</v>
      </c>
      <c r="R354">
        <v>72.88</v>
      </c>
      <c r="S354">
        <v>72.349999999999994</v>
      </c>
      <c r="T354">
        <v>75.180000000000007</v>
      </c>
      <c r="U354">
        <v>73.48</v>
      </c>
      <c r="Y354">
        <v>74.33</v>
      </c>
      <c r="Z354">
        <v>112</v>
      </c>
      <c r="AA354">
        <v>111</v>
      </c>
      <c r="AE354">
        <v>11</v>
      </c>
      <c r="AF354">
        <v>14</v>
      </c>
      <c r="AJ354">
        <v>111</v>
      </c>
    </row>
    <row r="355" spans="1:36" x14ac:dyDescent="0.35">
      <c r="A355" s="3" t="str">
        <f t="shared" si="5"/>
        <v>Ben Henkel</v>
      </c>
      <c r="B355" s="4">
        <v>46082</v>
      </c>
      <c r="C355" t="s">
        <v>555</v>
      </c>
      <c r="D355" t="s">
        <v>556</v>
      </c>
      <c r="E355" t="s">
        <v>557</v>
      </c>
      <c r="F355" t="s">
        <v>558</v>
      </c>
      <c r="G355" t="s">
        <v>559</v>
      </c>
      <c r="I355" t="s">
        <v>767</v>
      </c>
      <c r="J355" t="s">
        <v>628</v>
      </c>
      <c r="K355" t="s">
        <v>422</v>
      </c>
      <c r="L355">
        <v>76</v>
      </c>
      <c r="M355">
        <v>68</v>
      </c>
      <c r="Q355">
        <v>144</v>
      </c>
      <c r="R355">
        <v>72.88</v>
      </c>
      <c r="S355">
        <v>72.349999999999994</v>
      </c>
      <c r="T355">
        <v>77.180000000000007</v>
      </c>
      <c r="U355">
        <v>71.48</v>
      </c>
      <c r="Y355">
        <v>74.33</v>
      </c>
      <c r="Z355">
        <v>136</v>
      </c>
      <c r="AA355">
        <v>111</v>
      </c>
      <c r="AE355">
        <v>13</v>
      </c>
      <c r="AF355">
        <v>14</v>
      </c>
      <c r="AJ355">
        <v>111</v>
      </c>
    </row>
    <row r="356" spans="1:36" x14ac:dyDescent="0.35">
      <c r="A356" s="3" t="str">
        <f t="shared" si="5"/>
        <v>Soonsang Hong</v>
      </c>
      <c r="B356" s="4">
        <v>46082</v>
      </c>
      <c r="C356" t="s">
        <v>555</v>
      </c>
      <c r="D356" t="s">
        <v>556</v>
      </c>
      <c r="E356" t="s">
        <v>557</v>
      </c>
      <c r="F356" t="s">
        <v>558</v>
      </c>
      <c r="G356" t="s">
        <v>559</v>
      </c>
      <c r="I356" t="s">
        <v>768</v>
      </c>
      <c r="J356" t="s">
        <v>769</v>
      </c>
      <c r="K356" t="s">
        <v>422</v>
      </c>
      <c r="L356">
        <v>69</v>
      </c>
      <c r="M356">
        <v>75</v>
      </c>
      <c r="Q356">
        <v>144</v>
      </c>
      <c r="R356">
        <v>72.88</v>
      </c>
      <c r="S356">
        <v>72.349999999999994</v>
      </c>
      <c r="T356">
        <v>70.180000000000007</v>
      </c>
      <c r="U356">
        <v>78.48</v>
      </c>
      <c r="Y356">
        <v>74.33</v>
      </c>
      <c r="Z356">
        <v>30</v>
      </c>
      <c r="AA356">
        <v>111</v>
      </c>
      <c r="AE356">
        <v>6</v>
      </c>
      <c r="AF356">
        <v>14</v>
      </c>
      <c r="AJ356">
        <v>111</v>
      </c>
    </row>
    <row r="357" spans="1:36" x14ac:dyDescent="0.35">
      <c r="A357" s="3" t="str">
        <f t="shared" si="5"/>
        <v>Brendan Jones</v>
      </c>
      <c r="B357" s="4">
        <v>46082</v>
      </c>
      <c r="C357" t="s">
        <v>555</v>
      </c>
      <c r="D357" t="s">
        <v>556</v>
      </c>
      <c r="E357" t="s">
        <v>557</v>
      </c>
      <c r="F357" t="s">
        <v>558</v>
      </c>
      <c r="G357" t="s">
        <v>559</v>
      </c>
      <c r="I357" t="s">
        <v>587</v>
      </c>
      <c r="J357" t="s">
        <v>770</v>
      </c>
      <c r="K357" t="s">
        <v>422</v>
      </c>
      <c r="L357">
        <v>72</v>
      </c>
      <c r="M357">
        <v>72</v>
      </c>
      <c r="Q357">
        <v>144</v>
      </c>
      <c r="R357">
        <v>72.88</v>
      </c>
      <c r="S357">
        <v>72.349999999999994</v>
      </c>
      <c r="T357">
        <v>73.180000000000007</v>
      </c>
      <c r="U357">
        <v>75.48</v>
      </c>
      <c r="Y357">
        <v>74.33</v>
      </c>
      <c r="Z357">
        <v>81</v>
      </c>
      <c r="AA357">
        <v>111</v>
      </c>
      <c r="AE357">
        <v>9</v>
      </c>
      <c r="AF357">
        <v>14</v>
      </c>
      <c r="AJ357">
        <v>111</v>
      </c>
    </row>
    <row r="358" spans="1:36" x14ac:dyDescent="0.35">
      <c r="A358" s="3" t="str">
        <f t="shared" si="5"/>
        <v>James Marchesani</v>
      </c>
      <c r="B358" s="4">
        <v>46082</v>
      </c>
      <c r="C358" t="s">
        <v>555</v>
      </c>
      <c r="D358" t="s">
        <v>556</v>
      </c>
      <c r="E358" t="s">
        <v>557</v>
      </c>
      <c r="F358" t="s">
        <v>558</v>
      </c>
      <c r="G358" t="s">
        <v>559</v>
      </c>
      <c r="I358" t="s">
        <v>771</v>
      </c>
      <c r="J358" t="s">
        <v>663</v>
      </c>
      <c r="K358" t="s">
        <v>422</v>
      </c>
      <c r="L358">
        <v>74</v>
      </c>
      <c r="M358">
        <v>70</v>
      </c>
      <c r="Q358">
        <v>144</v>
      </c>
      <c r="R358">
        <v>72.88</v>
      </c>
      <c r="S358">
        <v>72.349999999999994</v>
      </c>
      <c r="T358">
        <v>75.180000000000007</v>
      </c>
      <c r="U358">
        <v>73.48</v>
      </c>
      <c r="Y358">
        <v>74.33</v>
      </c>
      <c r="Z358">
        <v>112</v>
      </c>
      <c r="AA358">
        <v>111</v>
      </c>
      <c r="AE358">
        <v>11</v>
      </c>
      <c r="AF358">
        <v>14</v>
      </c>
      <c r="AJ358">
        <v>111</v>
      </c>
    </row>
    <row r="359" spans="1:36" x14ac:dyDescent="0.35">
      <c r="A359" s="3" t="str">
        <f t="shared" si="5"/>
        <v>Cooper Moore</v>
      </c>
      <c r="B359" s="4">
        <v>46082</v>
      </c>
      <c r="C359" t="s">
        <v>555</v>
      </c>
      <c r="D359" t="s">
        <v>556</v>
      </c>
      <c r="E359" t="s">
        <v>557</v>
      </c>
      <c r="F359" t="s">
        <v>558</v>
      </c>
      <c r="G359" t="s">
        <v>559</v>
      </c>
      <c r="I359" t="s">
        <v>772</v>
      </c>
      <c r="J359" t="s">
        <v>773</v>
      </c>
      <c r="K359" t="s">
        <v>422</v>
      </c>
      <c r="L359">
        <v>75</v>
      </c>
      <c r="M359">
        <v>69</v>
      </c>
      <c r="Q359">
        <v>144</v>
      </c>
      <c r="R359">
        <v>72.88</v>
      </c>
      <c r="S359">
        <v>72.349999999999994</v>
      </c>
      <c r="T359">
        <v>76.180000000000007</v>
      </c>
      <c r="U359">
        <v>72.48</v>
      </c>
      <c r="Y359">
        <v>74.33</v>
      </c>
      <c r="Z359">
        <v>126</v>
      </c>
      <c r="AA359">
        <v>111</v>
      </c>
      <c r="AE359">
        <v>12</v>
      </c>
      <c r="AF359">
        <v>14</v>
      </c>
      <c r="AJ359">
        <v>111</v>
      </c>
    </row>
    <row r="360" spans="1:36" x14ac:dyDescent="0.35">
      <c r="A360" s="3" t="str">
        <f t="shared" si="5"/>
        <v>Kyo Morishita</v>
      </c>
      <c r="B360" s="4">
        <v>46082</v>
      </c>
      <c r="C360" t="s">
        <v>555</v>
      </c>
      <c r="D360" t="s">
        <v>556</v>
      </c>
      <c r="E360" t="s">
        <v>557</v>
      </c>
      <c r="F360" t="s">
        <v>558</v>
      </c>
      <c r="G360" t="s">
        <v>559</v>
      </c>
      <c r="I360" t="s">
        <v>774</v>
      </c>
      <c r="J360" t="s">
        <v>775</v>
      </c>
      <c r="K360" t="s">
        <v>422</v>
      </c>
      <c r="L360">
        <v>71</v>
      </c>
      <c r="M360">
        <v>73</v>
      </c>
      <c r="Q360">
        <v>144</v>
      </c>
      <c r="R360">
        <v>72.88</v>
      </c>
      <c r="S360">
        <v>72.349999999999994</v>
      </c>
      <c r="T360">
        <v>72.180000000000007</v>
      </c>
      <c r="U360">
        <v>76.48</v>
      </c>
      <c r="Y360">
        <v>74.33</v>
      </c>
      <c r="Z360">
        <v>66</v>
      </c>
      <c r="AA360">
        <v>111</v>
      </c>
      <c r="AE360">
        <v>8</v>
      </c>
      <c r="AF360">
        <v>14</v>
      </c>
      <c r="AJ360">
        <v>111</v>
      </c>
    </row>
    <row r="361" spans="1:36" x14ac:dyDescent="0.35">
      <c r="A361" s="3" t="str">
        <f t="shared" si="5"/>
        <v>Zach Murray</v>
      </c>
      <c r="B361" s="4">
        <v>46082</v>
      </c>
      <c r="C361" t="s">
        <v>555</v>
      </c>
      <c r="D361" t="s">
        <v>556</v>
      </c>
      <c r="E361" t="s">
        <v>557</v>
      </c>
      <c r="F361" t="s">
        <v>558</v>
      </c>
      <c r="G361" t="s">
        <v>559</v>
      </c>
      <c r="I361" t="s">
        <v>776</v>
      </c>
      <c r="J361" t="s">
        <v>777</v>
      </c>
      <c r="K361" t="s">
        <v>422</v>
      </c>
      <c r="L361">
        <v>75</v>
      </c>
      <c r="M361">
        <v>69</v>
      </c>
      <c r="Q361">
        <v>144</v>
      </c>
      <c r="R361">
        <v>72.88</v>
      </c>
      <c r="S361">
        <v>72.349999999999994</v>
      </c>
      <c r="T361">
        <v>76.180000000000007</v>
      </c>
      <c r="U361">
        <v>72.48</v>
      </c>
      <c r="Y361">
        <v>74.33</v>
      </c>
      <c r="Z361">
        <v>126</v>
      </c>
      <c r="AA361">
        <v>111</v>
      </c>
      <c r="AE361">
        <v>12</v>
      </c>
      <c r="AF361">
        <v>14</v>
      </c>
      <c r="AJ361">
        <v>111</v>
      </c>
    </row>
    <row r="362" spans="1:36" x14ac:dyDescent="0.35">
      <c r="A362" s="3" t="str">
        <f t="shared" si="5"/>
        <v>Anthony Quayle</v>
      </c>
      <c r="B362" s="4">
        <v>46082</v>
      </c>
      <c r="C362" t="s">
        <v>555</v>
      </c>
      <c r="D362" t="s">
        <v>556</v>
      </c>
      <c r="E362" t="s">
        <v>557</v>
      </c>
      <c r="F362" t="s">
        <v>558</v>
      </c>
      <c r="G362" t="s">
        <v>559</v>
      </c>
      <c r="I362" t="s">
        <v>778</v>
      </c>
      <c r="J362" t="s">
        <v>779</v>
      </c>
      <c r="K362" t="s">
        <v>422</v>
      </c>
      <c r="L362">
        <v>71</v>
      </c>
      <c r="M362">
        <v>73</v>
      </c>
      <c r="Q362">
        <v>144</v>
      </c>
      <c r="R362">
        <v>72.88</v>
      </c>
      <c r="S362">
        <v>72.349999999999994</v>
      </c>
      <c r="T362">
        <v>72.180000000000007</v>
      </c>
      <c r="U362">
        <v>76.48</v>
      </c>
      <c r="Y362">
        <v>74.33</v>
      </c>
      <c r="Z362">
        <v>66</v>
      </c>
      <c r="AA362">
        <v>111</v>
      </c>
      <c r="AE362">
        <v>8</v>
      </c>
      <c r="AF362">
        <v>14</v>
      </c>
      <c r="AJ362">
        <v>111</v>
      </c>
    </row>
    <row r="363" spans="1:36" x14ac:dyDescent="0.35">
      <c r="A363" s="3" t="str">
        <f t="shared" si="5"/>
        <v>Kyle Stanley</v>
      </c>
      <c r="B363" s="4">
        <v>46082</v>
      </c>
      <c r="C363" t="s">
        <v>555</v>
      </c>
      <c r="D363" t="s">
        <v>556</v>
      </c>
      <c r="E363" t="s">
        <v>557</v>
      </c>
      <c r="F363" t="s">
        <v>558</v>
      </c>
      <c r="G363" t="s">
        <v>559</v>
      </c>
      <c r="I363" t="s">
        <v>780</v>
      </c>
      <c r="J363" t="s">
        <v>781</v>
      </c>
      <c r="K363" t="s">
        <v>422</v>
      </c>
      <c r="L363">
        <v>75</v>
      </c>
      <c r="M363">
        <v>69</v>
      </c>
      <c r="Q363">
        <v>144</v>
      </c>
      <c r="R363">
        <v>72.88</v>
      </c>
      <c r="S363">
        <v>72.349999999999994</v>
      </c>
      <c r="T363">
        <v>76.180000000000007</v>
      </c>
      <c r="U363">
        <v>72.48</v>
      </c>
      <c r="Y363">
        <v>74.33</v>
      </c>
      <c r="Z363">
        <v>126</v>
      </c>
      <c r="AA363">
        <v>111</v>
      </c>
      <c r="AE363">
        <v>12</v>
      </c>
      <c r="AF363">
        <v>14</v>
      </c>
      <c r="AJ363">
        <v>111</v>
      </c>
    </row>
    <row r="364" spans="1:36" x14ac:dyDescent="0.35">
      <c r="A364" s="3" t="str">
        <f t="shared" si="5"/>
        <v>Jasper Stubbs</v>
      </c>
      <c r="B364" s="4">
        <v>46082</v>
      </c>
      <c r="C364" t="s">
        <v>555</v>
      </c>
      <c r="D364" t="s">
        <v>556</v>
      </c>
      <c r="E364" t="s">
        <v>557</v>
      </c>
      <c r="F364" t="s">
        <v>558</v>
      </c>
      <c r="G364" t="s">
        <v>559</v>
      </c>
      <c r="I364" t="s">
        <v>782</v>
      </c>
      <c r="J364" t="s">
        <v>783</v>
      </c>
      <c r="K364" t="s">
        <v>422</v>
      </c>
      <c r="L364">
        <v>72</v>
      </c>
      <c r="M364">
        <v>72</v>
      </c>
      <c r="Q364">
        <v>144</v>
      </c>
      <c r="R364">
        <v>72.88</v>
      </c>
      <c r="S364">
        <v>72.349999999999994</v>
      </c>
      <c r="T364">
        <v>73.180000000000007</v>
      </c>
      <c r="U364">
        <v>75.48</v>
      </c>
      <c r="Y364">
        <v>74.33</v>
      </c>
      <c r="Z364">
        <v>81</v>
      </c>
      <c r="AA364">
        <v>111</v>
      </c>
      <c r="AE364">
        <v>9</v>
      </c>
      <c r="AF364">
        <v>14</v>
      </c>
      <c r="AJ364">
        <v>111</v>
      </c>
    </row>
    <row r="365" spans="1:36" x14ac:dyDescent="0.35">
      <c r="A365" s="3" t="str">
        <f t="shared" si="5"/>
        <v>Brady Watt</v>
      </c>
      <c r="B365" s="4">
        <v>46082</v>
      </c>
      <c r="C365" t="s">
        <v>555</v>
      </c>
      <c r="D365" t="s">
        <v>556</v>
      </c>
      <c r="E365" t="s">
        <v>557</v>
      </c>
      <c r="F365" t="s">
        <v>558</v>
      </c>
      <c r="G365" t="s">
        <v>559</v>
      </c>
      <c r="I365" t="s">
        <v>784</v>
      </c>
      <c r="J365" t="s">
        <v>785</v>
      </c>
      <c r="K365" t="s">
        <v>422</v>
      </c>
      <c r="L365">
        <v>68</v>
      </c>
      <c r="M365">
        <v>76</v>
      </c>
      <c r="Q365">
        <v>144</v>
      </c>
      <c r="R365">
        <v>72.88</v>
      </c>
      <c r="S365">
        <v>72.349999999999994</v>
      </c>
      <c r="T365">
        <v>69.180000000000007</v>
      </c>
      <c r="U365">
        <v>79.48</v>
      </c>
      <c r="Y365">
        <v>74.33</v>
      </c>
      <c r="Z365">
        <v>15</v>
      </c>
      <c r="AA365">
        <v>111</v>
      </c>
      <c r="AE365">
        <v>5</v>
      </c>
      <c r="AF365">
        <v>14</v>
      </c>
      <c r="AJ365">
        <v>111</v>
      </c>
    </row>
    <row r="366" spans="1:36" x14ac:dyDescent="0.35">
      <c r="A366" s="3" t="str">
        <f t="shared" si="5"/>
        <v>Andrew Campbell</v>
      </c>
      <c r="B366" s="4">
        <v>46082</v>
      </c>
      <c r="C366" t="s">
        <v>555</v>
      </c>
      <c r="D366" t="s">
        <v>556</v>
      </c>
      <c r="E366" t="s">
        <v>557</v>
      </c>
      <c r="F366" t="s">
        <v>558</v>
      </c>
      <c r="G366" t="s">
        <v>559</v>
      </c>
      <c r="I366" t="s">
        <v>627</v>
      </c>
      <c r="J366" t="s">
        <v>665</v>
      </c>
      <c r="K366" t="s">
        <v>422</v>
      </c>
      <c r="L366">
        <v>74</v>
      </c>
      <c r="M366">
        <v>71</v>
      </c>
      <c r="Q366">
        <v>145</v>
      </c>
      <c r="R366">
        <v>72.88</v>
      </c>
      <c r="S366">
        <v>72.349999999999994</v>
      </c>
      <c r="T366">
        <v>75.180000000000007</v>
      </c>
      <c r="U366">
        <v>74.48</v>
      </c>
      <c r="Y366">
        <v>74.83</v>
      </c>
      <c r="Z366">
        <v>112</v>
      </c>
      <c r="AA366">
        <v>127</v>
      </c>
      <c r="AE366">
        <v>11</v>
      </c>
      <c r="AF366">
        <v>15</v>
      </c>
      <c r="AJ366">
        <v>127</v>
      </c>
    </row>
    <row r="367" spans="1:36" x14ac:dyDescent="0.35">
      <c r="A367" s="3" t="str">
        <f t="shared" si="5"/>
        <v>Jayden Ford</v>
      </c>
      <c r="B367" s="4">
        <v>46082</v>
      </c>
      <c r="C367" t="s">
        <v>555</v>
      </c>
      <c r="D367" t="s">
        <v>556</v>
      </c>
      <c r="E367" t="s">
        <v>557</v>
      </c>
      <c r="F367" t="s">
        <v>558</v>
      </c>
      <c r="G367" t="s">
        <v>559</v>
      </c>
      <c r="I367" t="s">
        <v>786</v>
      </c>
      <c r="J367" t="s">
        <v>787</v>
      </c>
      <c r="K367" t="s">
        <v>422</v>
      </c>
      <c r="L367">
        <v>73</v>
      </c>
      <c r="M367">
        <v>72</v>
      </c>
      <c r="Q367">
        <v>145</v>
      </c>
      <c r="R367">
        <v>72.88</v>
      </c>
      <c r="S367">
        <v>72.349999999999994</v>
      </c>
      <c r="T367">
        <v>74.180000000000007</v>
      </c>
      <c r="U367">
        <v>75.48</v>
      </c>
      <c r="Y367">
        <v>74.83</v>
      </c>
      <c r="Z367">
        <v>97</v>
      </c>
      <c r="AA367">
        <v>127</v>
      </c>
      <c r="AE367">
        <v>10</v>
      </c>
      <c r="AF367">
        <v>15</v>
      </c>
      <c r="AJ367">
        <v>127</v>
      </c>
    </row>
    <row r="368" spans="1:36" x14ac:dyDescent="0.35">
      <c r="A368" s="3" t="str">
        <f t="shared" si="5"/>
        <v>Simon Hawkes</v>
      </c>
      <c r="B368" s="4">
        <v>46082</v>
      </c>
      <c r="C368" t="s">
        <v>555</v>
      </c>
      <c r="D368" t="s">
        <v>556</v>
      </c>
      <c r="E368" t="s">
        <v>557</v>
      </c>
      <c r="F368" t="s">
        <v>558</v>
      </c>
      <c r="G368" t="s">
        <v>559</v>
      </c>
      <c r="I368" t="s">
        <v>788</v>
      </c>
      <c r="J368" t="s">
        <v>789</v>
      </c>
      <c r="K368" t="s">
        <v>422</v>
      </c>
      <c r="L368">
        <v>77</v>
      </c>
      <c r="M368">
        <v>68</v>
      </c>
      <c r="Q368">
        <v>145</v>
      </c>
      <c r="R368">
        <v>72.88</v>
      </c>
      <c r="S368">
        <v>72.349999999999994</v>
      </c>
      <c r="T368">
        <v>78.180000000000007</v>
      </c>
      <c r="U368">
        <v>71.48</v>
      </c>
      <c r="Y368">
        <v>74.83</v>
      </c>
      <c r="Z368">
        <v>144</v>
      </c>
      <c r="AA368">
        <v>127</v>
      </c>
      <c r="AE368">
        <v>14</v>
      </c>
      <c r="AF368">
        <v>15</v>
      </c>
      <c r="AJ368">
        <v>127</v>
      </c>
    </row>
    <row r="369" spans="1:36" x14ac:dyDescent="0.35">
      <c r="A369" s="3" t="str">
        <f t="shared" si="5"/>
        <v>Mitchell Kale</v>
      </c>
      <c r="B369" s="4">
        <v>46082</v>
      </c>
      <c r="C369" t="s">
        <v>555</v>
      </c>
      <c r="D369" t="s">
        <v>556</v>
      </c>
      <c r="E369" t="s">
        <v>557</v>
      </c>
      <c r="F369" t="s">
        <v>558</v>
      </c>
      <c r="G369" t="s">
        <v>559</v>
      </c>
      <c r="I369" t="s">
        <v>790</v>
      </c>
      <c r="J369" t="s">
        <v>791</v>
      </c>
      <c r="K369" t="s">
        <v>422</v>
      </c>
      <c r="L369">
        <v>71</v>
      </c>
      <c r="M369">
        <v>74</v>
      </c>
      <c r="Q369">
        <v>145</v>
      </c>
      <c r="R369">
        <v>72.88</v>
      </c>
      <c r="S369">
        <v>72.349999999999994</v>
      </c>
      <c r="T369">
        <v>72.180000000000007</v>
      </c>
      <c r="U369">
        <v>77.48</v>
      </c>
      <c r="Y369">
        <v>74.83</v>
      </c>
      <c r="Z369">
        <v>66</v>
      </c>
      <c r="AA369">
        <v>127</v>
      </c>
      <c r="AE369">
        <v>8</v>
      </c>
      <c r="AF369">
        <v>15</v>
      </c>
      <c r="AJ369">
        <v>127</v>
      </c>
    </row>
    <row r="370" spans="1:36" x14ac:dyDescent="0.35">
      <c r="A370" s="3" t="str">
        <f t="shared" si="5"/>
        <v>Ryo Katsumata</v>
      </c>
      <c r="B370" s="4">
        <v>46082</v>
      </c>
      <c r="C370" t="s">
        <v>555</v>
      </c>
      <c r="D370" t="s">
        <v>556</v>
      </c>
      <c r="E370" t="s">
        <v>557</v>
      </c>
      <c r="F370" t="s">
        <v>558</v>
      </c>
      <c r="G370" t="s">
        <v>559</v>
      </c>
      <c r="I370" t="s">
        <v>792</v>
      </c>
      <c r="J370" t="s">
        <v>793</v>
      </c>
      <c r="K370" t="s">
        <v>422</v>
      </c>
      <c r="L370">
        <v>75</v>
      </c>
      <c r="M370">
        <v>70</v>
      </c>
      <c r="Q370">
        <v>145</v>
      </c>
      <c r="R370">
        <v>72.88</v>
      </c>
      <c r="S370">
        <v>72.349999999999994</v>
      </c>
      <c r="T370">
        <v>76.180000000000007</v>
      </c>
      <c r="U370">
        <v>73.48</v>
      </c>
      <c r="Y370">
        <v>74.83</v>
      </c>
      <c r="Z370">
        <v>126</v>
      </c>
      <c r="AA370">
        <v>127</v>
      </c>
      <c r="AE370">
        <v>12</v>
      </c>
      <c r="AF370">
        <v>15</v>
      </c>
      <c r="AJ370">
        <v>127</v>
      </c>
    </row>
    <row r="371" spans="1:36" x14ac:dyDescent="0.35">
      <c r="A371" s="3" t="str">
        <f t="shared" si="5"/>
        <v>Dongmin Lee</v>
      </c>
      <c r="B371" s="4">
        <v>46082</v>
      </c>
      <c r="C371" t="s">
        <v>555</v>
      </c>
      <c r="D371" t="s">
        <v>556</v>
      </c>
      <c r="E371" t="s">
        <v>557</v>
      </c>
      <c r="F371" t="s">
        <v>558</v>
      </c>
      <c r="G371" t="s">
        <v>559</v>
      </c>
      <c r="I371" t="s">
        <v>794</v>
      </c>
      <c r="J371" t="s">
        <v>795</v>
      </c>
      <c r="K371" t="s">
        <v>422</v>
      </c>
      <c r="L371">
        <v>70</v>
      </c>
      <c r="M371">
        <v>75</v>
      </c>
      <c r="Q371">
        <v>145</v>
      </c>
      <c r="R371">
        <v>72.88</v>
      </c>
      <c r="S371">
        <v>72.349999999999994</v>
      </c>
      <c r="T371">
        <v>71.180000000000007</v>
      </c>
      <c r="U371">
        <v>78.48</v>
      </c>
      <c r="Y371">
        <v>74.83</v>
      </c>
      <c r="Z371">
        <v>40</v>
      </c>
      <c r="AA371">
        <v>127</v>
      </c>
      <c r="AE371">
        <v>7</v>
      </c>
      <c r="AF371">
        <v>15</v>
      </c>
      <c r="AJ371">
        <v>127</v>
      </c>
    </row>
    <row r="372" spans="1:36" x14ac:dyDescent="0.35">
      <c r="A372" s="3" t="str">
        <f t="shared" si="5"/>
        <v>Sungho Lee</v>
      </c>
      <c r="B372" s="4">
        <v>46082</v>
      </c>
      <c r="C372" t="s">
        <v>555</v>
      </c>
      <c r="D372" t="s">
        <v>556</v>
      </c>
      <c r="E372" t="s">
        <v>557</v>
      </c>
      <c r="F372" t="s">
        <v>558</v>
      </c>
      <c r="G372" t="s">
        <v>559</v>
      </c>
      <c r="I372" t="s">
        <v>794</v>
      </c>
      <c r="J372" t="s">
        <v>796</v>
      </c>
      <c r="K372" t="s">
        <v>422</v>
      </c>
      <c r="L372">
        <v>72</v>
      </c>
      <c r="M372">
        <v>73</v>
      </c>
      <c r="Q372">
        <v>145</v>
      </c>
      <c r="R372">
        <v>72.88</v>
      </c>
      <c r="S372">
        <v>72.349999999999994</v>
      </c>
      <c r="T372">
        <v>73.180000000000007</v>
      </c>
      <c r="U372">
        <v>76.48</v>
      </c>
      <c r="Y372">
        <v>74.83</v>
      </c>
      <c r="Z372">
        <v>81</v>
      </c>
      <c r="AA372">
        <v>127</v>
      </c>
      <c r="AE372">
        <v>9</v>
      </c>
      <c r="AF372">
        <v>15</v>
      </c>
      <c r="AJ372">
        <v>127</v>
      </c>
    </row>
    <row r="373" spans="1:36" x14ac:dyDescent="0.35">
      <c r="A373" s="3" t="str">
        <f t="shared" si="5"/>
        <v>Harry Bateman</v>
      </c>
      <c r="B373" s="4">
        <v>46082</v>
      </c>
      <c r="C373" t="s">
        <v>555</v>
      </c>
      <c r="D373" t="s">
        <v>556</v>
      </c>
      <c r="E373" t="s">
        <v>557</v>
      </c>
      <c r="F373" t="s">
        <v>558</v>
      </c>
      <c r="G373" t="s">
        <v>559</v>
      </c>
      <c r="I373" t="s">
        <v>797</v>
      </c>
      <c r="J373" t="s">
        <v>798</v>
      </c>
      <c r="K373" t="s">
        <v>422</v>
      </c>
      <c r="L373">
        <v>72</v>
      </c>
      <c r="M373">
        <v>74</v>
      </c>
      <c r="Q373">
        <v>146</v>
      </c>
      <c r="R373">
        <v>72.88</v>
      </c>
      <c r="S373">
        <v>72.349999999999994</v>
      </c>
      <c r="T373">
        <v>73.180000000000007</v>
      </c>
      <c r="U373">
        <v>77.48</v>
      </c>
      <c r="Y373">
        <v>75.33</v>
      </c>
      <c r="Z373">
        <v>81</v>
      </c>
      <c r="AA373">
        <v>134</v>
      </c>
      <c r="AE373">
        <v>9</v>
      </c>
      <c r="AF373">
        <v>16</v>
      </c>
      <c r="AJ373">
        <v>134</v>
      </c>
    </row>
    <row r="374" spans="1:36" x14ac:dyDescent="0.35">
      <c r="A374" s="3" t="str">
        <f t="shared" si="5"/>
        <v>Matthew Griffin</v>
      </c>
      <c r="B374" s="4">
        <v>46082</v>
      </c>
      <c r="C374" t="s">
        <v>555</v>
      </c>
      <c r="D374" t="s">
        <v>556</v>
      </c>
      <c r="E374" t="s">
        <v>557</v>
      </c>
      <c r="F374" t="s">
        <v>558</v>
      </c>
      <c r="G374" t="s">
        <v>559</v>
      </c>
      <c r="I374" t="s">
        <v>799</v>
      </c>
      <c r="J374" t="s">
        <v>800</v>
      </c>
      <c r="K374" t="s">
        <v>422</v>
      </c>
      <c r="L374">
        <v>76</v>
      </c>
      <c r="M374">
        <v>70</v>
      </c>
      <c r="Q374">
        <v>146</v>
      </c>
      <c r="R374">
        <v>72.88</v>
      </c>
      <c r="S374">
        <v>72.349999999999994</v>
      </c>
      <c r="T374">
        <v>77.180000000000007</v>
      </c>
      <c r="U374">
        <v>73.48</v>
      </c>
      <c r="Y374">
        <v>75.33</v>
      </c>
      <c r="Z374">
        <v>136</v>
      </c>
      <c r="AA374">
        <v>134</v>
      </c>
      <c r="AE374">
        <v>13</v>
      </c>
      <c r="AF374">
        <v>16</v>
      </c>
      <c r="AJ374">
        <v>134</v>
      </c>
    </row>
    <row r="375" spans="1:36" x14ac:dyDescent="0.35">
      <c r="A375" s="3" t="str">
        <f t="shared" si="5"/>
        <v>Cameron John</v>
      </c>
      <c r="B375" s="4">
        <v>46082</v>
      </c>
      <c r="C375" t="s">
        <v>555</v>
      </c>
      <c r="D375" t="s">
        <v>556</v>
      </c>
      <c r="E375" t="s">
        <v>557</v>
      </c>
      <c r="F375" t="s">
        <v>558</v>
      </c>
      <c r="G375" t="s">
        <v>559</v>
      </c>
      <c r="I375" t="s">
        <v>760</v>
      </c>
      <c r="J375" t="s">
        <v>801</v>
      </c>
      <c r="K375" t="s">
        <v>422</v>
      </c>
      <c r="L375">
        <v>76</v>
      </c>
      <c r="M375">
        <v>70</v>
      </c>
      <c r="Q375">
        <v>146</v>
      </c>
      <c r="R375">
        <v>72.88</v>
      </c>
      <c r="S375">
        <v>72.349999999999994</v>
      </c>
      <c r="T375">
        <v>77.180000000000007</v>
      </c>
      <c r="U375">
        <v>73.48</v>
      </c>
      <c r="Y375">
        <v>75.33</v>
      </c>
      <c r="Z375">
        <v>136</v>
      </c>
      <c r="AA375">
        <v>134</v>
      </c>
      <c r="AE375">
        <v>13</v>
      </c>
      <c r="AF375">
        <v>16</v>
      </c>
      <c r="AJ375">
        <v>134</v>
      </c>
    </row>
    <row r="376" spans="1:36" x14ac:dyDescent="0.35">
      <c r="A376" s="3" t="str">
        <f t="shared" si="5"/>
        <v>Shiv Kapur</v>
      </c>
      <c r="B376" s="4">
        <v>46082</v>
      </c>
      <c r="C376" t="s">
        <v>555</v>
      </c>
      <c r="D376" t="s">
        <v>556</v>
      </c>
      <c r="E376" t="s">
        <v>557</v>
      </c>
      <c r="F376" t="s">
        <v>558</v>
      </c>
      <c r="G376" t="s">
        <v>559</v>
      </c>
      <c r="I376" t="s">
        <v>802</v>
      </c>
      <c r="J376" t="s">
        <v>803</v>
      </c>
      <c r="K376" t="s">
        <v>422</v>
      </c>
      <c r="L376">
        <v>77</v>
      </c>
      <c r="M376">
        <v>69</v>
      </c>
      <c r="Q376">
        <v>146</v>
      </c>
      <c r="R376">
        <v>72.88</v>
      </c>
      <c r="S376">
        <v>72.349999999999994</v>
      </c>
      <c r="T376">
        <v>78.180000000000007</v>
      </c>
      <c r="U376">
        <v>72.48</v>
      </c>
      <c r="Y376">
        <v>75.33</v>
      </c>
      <c r="Z376">
        <v>144</v>
      </c>
      <c r="AA376">
        <v>134</v>
      </c>
      <c r="AE376">
        <v>14</v>
      </c>
      <c r="AF376">
        <v>16</v>
      </c>
      <c r="AJ376">
        <v>134</v>
      </c>
    </row>
    <row r="377" spans="1:36" x14ac:dyDescent="0.35">
      <c r="A377" s="3" t="str">
        <f t="shared" si="5"/>
        <v>Cameron Harlock</v>
      </c>
      <c r="B377" s="4">
        <v>46082</v>
      </c>
      <c r="C377" t="s">
        <v>555</v>
      </c>
      <c r="D377" t="s">
        <v>556</v>
      </c>
      <c r="E377" t="s">
        <v>557</v>
      </c>
      <c r="F377" t="s">
        <v>558</v>
      </c>
      <c r="G377" t="s">
        <v>559</v>
      </c>
      <c r="I377" t="s">
        <v>804</v>
      </c>
      <c r="J377" t="s">
        <v>801</v>
      </c>
      <c r="K377" t="s">
        <v>422</v>
      </c>
      <c r="L377">
        <v>73</v>
      </c>
      <c r="M377">
        <v>74</v>
      </c>
      <c r="Q377">
        <v>147</v>
      </c>
      <c r="R377">
        <v>72.88</v>
      </c>
      <c r="S377">
        <v>72.349999999999994</v>
      </c>
      <c r="T377">
        <v>74.180000000000007</v>
      </c>
      <c r="U377">
        <v>77.48</v>
      </c>
      <c r="Y377">
        <v>75.83</v>
      </c>
      <c r="Z377">
        <v>97</v>
      </c>
      <c r="AA377">
        <v>138</v>
      </c>
      <c r="AE377">
        <v>10</v>
      </c>
      <c r="AF377">
        <v>17</v>
      </c>
      <c r="AJ377">
        <v>138</v>
      </c>
    </row>
    <row r="378" spans="1:36" x14ac:dyDescent="0.35">
      <c r="A378" s="3" t="str">
        <f t="shared" si="5"/>
        <v>Jack Munro</v>
      </c>
      <c r="B378" s="4">
        <v>46082</v>
      </c>
      <c r="C378" t="s">
        <v>555</v>
      </c>
      <c r="D378" t="s">
        <v>556</v>
      </c>
      <c r="E378" t="s">
        <v>557</v>
      </c>
      <c r="F378" t="s">
        <v>558</v>
      </c>
      <c r="G378" t="s">
        <v>559</v>
      </c>
      <c r="I378" t="s">
        <v>805</v>
      </c>
      <c r="J378" t="s">
        <v>617</v>
      </c>
      <c r="K378" t="s">
        <v>422</v>
      </c>
      <c r="L378">
        <v>74</v>
      </c>
      <c r="M378">
        <v>73</v>
      </c>
      <c r="Q378">
        <v>147</v>
      </c>
      <c r="R378">
        <v>72.88</v>
      </c>
      <c r="S378">
        <v>72.349999999999994</v>
      </c>
      <c r="T378">
        <v>75.180000000000007</v>
      </c>
      <c r="U378">
        <v>76.48</v>
      </c>
      <c r="Y378">
        <v>75.83</v>
      </c>
      <c r="Z378">
        <v>112</v>
      </c>
      <c r="AA378">
        <v>138</v>
      </c>
      <c r="AE378">
        <v>11</v>
      </c>
      <c r="AF378">
        <v>17</v>
      </c>
      <c r="AJ378">
        <v>138</v>
      </c>
    </row>
    <row r="379" spans="1:36" x14ac:dyDescent="0.35">
      <c r="A379" s="3" t="str">
        <f t="shared" si="5"/>
        <v>Jason Norris</v>
      </c>
      <c r="B379" s="4">
        <v>46082</v>
      </c>
      <c r="C379" t="s">
        <v>555</v>
      </c>
      <c r="D379" t="s">
        <v>556</v>
      </c>
      <c r="E379" t="s">
        <v>557</v>
      </c>
      <c r="F379" t="s">
        <v>558</v>
      </c>
      <c r="G379" t="s">
        <v>559</v>
      </c>
      <c r="I379" t="s">
        <v>806</v>
      </c>
      <c r="J379" t="s">
        <v>807</v>
      </c>
      <c r="K379" t="s">
        <v>422</v>
      </c>
      <c r="L379">
        <v>74</v>
      </c>
      <c r="M379">
        <v>73</v>
      </c>
      <c r="Q379">
        <v>147</v>
      </c>
      <c r="R379">
        <v>72.88</v>
      </c>
      <c r="S379">
        <v>72.349999999999994</v>
      </c>
      <c r="T379">
        <v>75.180000000000007</v>
      </c>
      <c r="U379">
        <v>76.48</v>
      </c>
      <c r="Y379">
        <v>75.83</v>
      </c>
      <c r="Z379">
        <v>112</v>
      </c>
      <c r="AA379">
        <v>138</v>
      </c>
      <c r="AE379">
        <v>11</v>
      </c>
      <c r="AF379">
        <v>17</v>
      </c>
      <c r="AJ379">
        <v>138</v>
      </c>
    </row>
    <row r="380" spans="1:36" x14ac:dyDescent="0.35">
      <c r="A380" s="3" t="str">
        <f t="shared" si="5"/>
        <v>Jordan Zunic</v>
      </c>
      <c r="B380" s="4">
        <v>46082</v>
      </c>
      <c r="C380" t="s">
        <v>555</v>
      </c>
      <c r="D380" t="s">
        <v>556</v>
      </c>
      <c r="E380" t="s">
        <v>557</v>
      </c>
      <c r="F380" t="s">
        <v>558</v>
      </c>
      <c r="G380" t="s">
        <v>559</v>
      </c>
      <c r="I380" t="s">
        <v>808</v>
      </c>
      <c r="J380" t="s">
        <v>696</v>
      </c>
      <c r="K380" t="s">
        <v>422</v>
      </c>
      <c r="L380">
        <v>77</v>
      </c>
      <c r="M380">
        <v>70</v>
      </c>
      <c r="Q380">
        <v>147</v>
      </c>
      <c r="R380">
        <v>72.88</v>
      </c>
      <c r="S380">
        <v>72.349999999999994</v>
      </c>
      <c r="T380">
        <v>78.180000000000007</v>
      </c>
      <c r="U380">
        <v>73.48</v>
      </c>
      <c r="Y380">
        <v>75.83</v>
      </c>
      <c r="Z380">
        <v>144</v>
      </c>
      <c r="AA380">
        <v>138</v>
      </c>
      <c r="AE380">
        <v>14</v>
      </c>
      <c r="AF380">
        <v>17</v>
      </c>
      <c r="AJ380">
        <v>138</v>
      </c>
    </row>
    <row r="381" spans="1:36" x14ac:dyDescent="0.35">
      <c r="A381" s="3" t="str">
        <f t="shared" si="5"/>
        <v>Zhengkai Bai</v>
      </c>
      <c r="B381" s="4">
        <v>46082</v>
      </c>
      <c r="C381" t="s">
        <v>555</v>
      </c>
      <c r="D381" t="s">
        <v>556</v>
      </c>
      <c r="E381" t="s">
        <v>557</v>
      </c>
      <c r="F381" t="s">
        <v>558</v>
      </c>
      <c r="G381" t="s">
        <v>559</v>
      </c>
      <c r="I381" t="s">
        <v>809</v>
      </c>
      <c r="J381" t="s">
        <v>810</v>
      </c>
      <c r="K381" t="s">
        <v>422</v>
      </c>
      <c r="L381">
        <v>81</v>
      </c>
      <c r="M381">
        <v>67</v>
      </c>
      <c r="Q381">
        <v>148</v>
      </c>
      <c r="R381">
        <v>72.88</v>
      </c>
      <c r="S381">
        <v>72.349999999999994</v>
      </c>
      <c r="T381">
        <v>82.18</v>
      </c>
      <c r="U381">
        <v>70.48</v>
      </c>
      <c r="Y381">
        <v>76.33</v>
      </c>
      <c r="Z381">
        <v>154</v>
      </c>
      <c r="AA381">
        <v>142</v>
      </c>
      <c r="AE381">
        <v>18</v>
      </c>
      <c r="AF381">
        <v>18</v>
      </c>
      <c r="AJ381">
        <v>142</v>
      </c>
    </row>
    <row r="382" spans="1:36" x14ac:dyDescent="0.35">
      <c r="A382" s="3" t="str">
        <f t="shared" si="5"/>
        <v>Andrew Evans</v>
      </c>
      <c r="B382" s="4">
        <v>46082</v>
      </c>
      <c r="C382" t="s">
        <v>555</v>
      </c>
      <c r="D382" t="s">
        <v>556</v>
      </c>
      <c r="E382" t="s">
        <v>557</v>
      </c>
      <c r="F382" t="s">
        <v>558</v>
      </c>
      <c r="G382" t="s">
        <v>559</v>
      </c>
      <c r="I382" t="s">
        <v>811</v>
      </c>
      <c r="J382" t="s">
        <v>665</v>
      </c>
      <c r="K382" t="s">
        <v>422</v>
      </c>
      <c r="L382">
        <v>75</v>
      </c>
      <c r="M382">
        <v>73</v>
      </c>
      <c r="Q382">
        <v>148</v>
      </c>
      <c r="R382">
        <v>72.88</v>
      </c>
      <c r="S382">
        <v>72.349999999999994</v>
      </c>
      <c r="T382">
        <v>76.180000000000007</v>
      </c>
      <c r="U382">
        <v>76.48</v>
      </c>
      <c r="Y382">
        <v>76.33</v>
      </c>
      <c r="Z382">
        <v>126</v>
      </c>
      <c r="AA382">
        <v>142</v>
      </c>
      <c r="AE382">
        <v>12</v>
      </c>
      <c r="AF382">
        <v>18</v>
      </c>
      <c r="AJ382">
        <v>142</v>
      </c>
    </row>
    <row r="383" spans="1:36" x14ac:dyDescent="0.35">
      <c r="A383" s="3" t="str">
        <f t="shared" si="5"/>
        <v>Lincoln Tighe</v>
      </c>
      <c r="B383" s="4">
        <v>46082</v>
      </c>
      <c r="C383" t="s">
        <v>555</v>
      </c>
      <c r="D383" t="s">
        <v>556</v>
      </c>
      <c r="E383" t="s">
        <v>557</v>
      </c>
      <c r="F383" t="s">
        <v>558</v>
      </c>
      <c r="G383" t="s">
        <v>559</v>
      </c>
      <c r="I383" t="s">
        <v>812</v>
      </c>
      <c r="J383" t="s">
        <v>813</v>
      </c>
      <c r="K383" t="s">
        <v>422</v>
      </c>
      <c r="L383">
        <v>78</v>
      </c>
      <c r="M383">
        <v>70</v>
      </c>
      <c r="Q383">
        <v>148</v>
      </c>
      <c r="R383">
        <v>72.88</v>
      </c>
      <c r="S383">
        <v>72.349999999999994</v>
      </c>
      <c r="T383">
        <v>79.180000000000007</v>
      </c>
      <c r="U383">
        <v>73.48</v>
      </c>
      <c r="Y383">
        <v>76.33</v>
      </c>
      <c r="Z383">
        <v>149</v>
      </c>
      <c r="AA383">
        <v>142</v>
      </c>
      <c r="AE383">
        <v>15</v>
      </c>
      <c r="AF383">
        <v>18</v>
      </c>
      <c r="AJ383">
        <v>142</v>
      </c>
    </row>
    <row r="384" spans="1:36" x14ac:dyDescent="0.35">
      <c r="A384" s="3" t="str">
        <f t="shared" si="5"/>
        <v>Michael Toeke</v>
      </c>
      <c r="B384" s="4">
        <v>46082</v>
      </c>
      <c r="C384" t="s">
        <v>555</v>
      </c>
      <c r="D384" t="s">
        <v>556</v>
      </c>
      <c r="E384" t="s">
        <v>557</v>
      </c>
      <c r="F384" t="s">
        <v>558</v>
      </c>
      <c r="G384" t="s">
        <v>559</v>
      </c>
      <c r="I384" t="s">
        <v>814</v>
      </c>
      <c r="J384" t="s">
        <v>578</v>
      </c>
      <c r="K384" t="s">
        <v>422</v>
      </c>
      <c r="L384">
        <v>71</v>
      </c>
      <c r="M384">
        <v>77</v>
      </c>
      <c r="Q384">
        <v>148</v>
      </c>
      <c r="R384">
        <v>72.88</v>
      </c>
      <c r="S384">
        <v>72.349999999999994</v>
      </c>
      <c r="T384">
        <v>72.180000000000007</v>
      </c>
      <c r="U384">
        <v>80.48</v>
      </c>
      <c r="Y384">
        <v>76.33</v>
      </c>
      <c r="Z384">
        <v>66</v>
      </c>
      <c r="AA384">
        <v>142</v>
      </c>
      <c r="AE384">
        <v>8</v>
      </c>
      <c r="AF384">
        <v>18</v>
      </c>
      <c r="AJ384">
        <v>142</v>
      </c>
    </row>
    <row r="385" spans="1:47" x14ac:dyDescent="0.35">
      <c r="A385" s="3" t="str">
        <f t="shared" si="5"/>
        <v>Adam Brady</v>
      </c>
      <c r="B385" s="4">
        <v>46082</v>
      </c>
      <c r="C385" t="s">
        <v>555</v>
      </c>
      <c r="D385" t="s">
        <v>556</v>
      </c>
      <c r="E385" t="s">
        <v>557</v>
      </c>
      <c r="F385" t="s">
        <v>558</v>
      </c>
      <c r="G385" t="s">
        <v>559</v>
      </c>
      <c r="I385" t="s">
        <v>785</v>
      </c>
      <c r="J385" t="s">
        <v>742</v>
      </c>
      <c r="K385" t="s">
        <v>422</v>
      </c>
      <c r="L385">
        <v>75</v>
      </c>
      <c r="M385">
        <v>74</v>
      </c>
      <c r="Q385">
        <v>149</v>
      </c>
      <c r="R385">
        <v>72.88</v>
      </c>
      <c r="S385">
        <v>72.349999999999994</v>
      </c>
      <c r="T385">
        <v>76.180000000000007</v>
      </c>
      <c r="U385">
        <v>77.48</v>
      </c>
      <c r="Y385">
        <v>76.83</v>
      </c>
      <c r="Z385">
        <v>126</v>
      </c>
      <c r="AA385">
        <v>146</v>
      </c>
      <c r="AE385">
        <v>12</v>
      </c>
      <c r="AF385">
        <v>19</v>
      </c>
      <c r="AJ385">
        <v>146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Dylan Gardner</v>
      </c>
      <c r="B386" s="4">
        <v>46082</v>
      </c>
      <c r="C386" t="s">
        <v>555</v>
      </c>
      <c r="D386" t="s">
        <v>556</v>
      </c>
      <c r="E386" t="s">
        <v>557</v>
      </c>
      <c r="F386" t="s">
        <v>558</v>
      </c>
      <c r="G386" t="s">
        <v>559</v>
      </c>
      <c r="I386" t="s">
        <v>815</v>
      </c>
      <c r="J386" t="s">
        <v>816</v>
      </c>
      <c r="K386" t="s">
        <v>422</v>
      </c>
      <c r="L386">
        <v>79</v>
      </c>
      <c r="M386">
        <v>70</v>
      </c>
      <c r="Q386">
        <v>149</v>
      </c>
      <c r="R386">
        <v>72.88</v>
      </c>
      <c r="S386">
        <v>72.349999999999994</v>
      </c>
      <c r="T386">
        <v>80.180000000000007</v>
      </c>
      <c r="U386">
        <v>73.48</v>
      </c>
      <c r="Y386">
        <v>76.83</v>
      </c>
      <c r="Z386">
        <v>150</v>
      </c>
      <c r="AA386">
        <v>146</v>
      </c>
      <c r="AE386">
        <v>16</v>
      </c>
      <c r="AF386">
        <v>19</v>
      </c>
      <c r="AJ386">
        <v>146</v>
      </c>
      <c r="AM386" s="5"/>
      <c r="AO386" s="5"/>
      <c r="AQ386" s="5"/>
      <c r="AU386" s="5"/>
    </row>
    <row r="387" spans="1:47" x14ac:dyDescent="0.35">
      <c r="A387" s="3" t="str">
        <f t="shared" si="6"/>
        <v>Ryuichi Oiwa</v>
      </c>
      <c r="B387" s="4">
        <v>46082</v>
      </c>
      <c r="C387" t="s">
        <v>555</v>
      </c>
      <c r="D387" t="s">
        <v>556</v>
      </c>
      <c r="E387" t="s">
        <v>557</v>
      </c>
      <c r="F387" t="s">
        <v>558</v>
      </c>
      <c r="G387" t="s">
        <v>559</v>
      </c>
      <c r="I387" t="s">
        <v>817</v>
      </c>
      <c r="J387" t="s">
        <v>818</v>
      </c>
      <c r="K387" t="s">
        <v>422</v>
      </c>
      <c r="L387">
        <v>75</v>
      </c>
      <c r="M387">
        <v>75</v>
      </c>
      <c r="Q387">
        <v>150</v>
      </c>
      <c r="R387">
        <v>72.88</v>
      </c>
      <c r="S387">
        <v>72.349999999999994</v>
      </c>
      <c r="T387">
        <v>76.180000000000007</v>
      </c>
      <c r="U387">
        <v>78.48</v>
      </c>
      <c r="Y387">
        <v>77.33</v>
      </c>
      <c r="Z387">
        <v>126</v>
      </c>
      <c r="AA387">
        <v>148</v>
      </c>
      <c r="AE387">
        <v>12</v>
      </c>
      <c r="AF387">
        <v>20</v>
      </c>
      <c r="AJ387">
        <v>148</v>
      </c>
      <c r="AM387" s="5"/>
      <c r="AO387" s="5"/>
      <c r="AQ387" s="5"/>
      <c r="AU387" s="5"/>
    </row>
    <row r="388" spans="1:47" x14ac:dyDescent="0.35">
      <c r="A388" s="3" t="str">
        <f t="shared" si="6"/>
        <v>Robby Turnbull</v>
      </c>
      <c r="B388" s="4">
        <v>46082</v>
      </c>
      <c r="C388" t="s">
        <v>555</v>
      </c>
      <c r="D388" t="s">
        <v>556</v>
      </c>
      <c r="E388" t="s">
        <v>557</v>
      </c>
      <c r="F388" t="s">
        <v>558</v>
      </c>
      <c r="G388" t="s">
        <v>559</v>
      </c>
      <c r="I388" t="s">
        <v>819</v>
      </c>
      <c r="J388" t="s">
        <v>820</v>
      </c>
      <c r="K388" t="s">
        <v>422</v>
      </c>
      <c r="L388">
        <v>80</v>
      </c>
      <c r="M388">
        <v>70</v>
      </c>
      <c r="Q388">
        <v>150</v>
      </c>
      <c r="R388">
        <v>72.88</v>
      </c>
      <c r="S388">
        <v>72.349999999999994</v>
      </c>
      <c r="T388">
        <v>81.180000000000007</v>
      </c>
      <c r="U388">
        <v>73.48</v>
      </c>
      <c r="Y388">
        <v>77.33</v>
      </c>
      <c r="Z388">
        <v>152</v>
      </c>
      <c r="AA388">
        <v>148</v>
      </c>
      <c r="AE388">
        <v>17</v>
      </c>
      <c r="AF388">
        <v>20</v>
      </c>
      <c r="AJ388">
        <v>148</v>
      </c>
      <c r="AM388" s="5"/>
      <c r="AO388" s="5"/>
      <c r="AQ388" s="5"/>
      <c r="AU388" s="5"/>
    </row>
    <row r="389" spans="1:47" x14ac:dyDescent="0.35">
      <c r="A389" s="3" t="str">
        <f t="shared" si="6"/>
        <v>Jake Meenhorst</v>
      </c>
      <c r="B389" s="4">
        <v>46082</v>
      </c>
      <c r="C389" t="s">
        <v>555</v>
      </c>
      <c r="D389" t="s">
        <v>556</v>
      </c>
      <c r="E389" t="s">
        <v>557</v>
      </c>
      <c r="F389" t="s">
        <v>558</v>
      </c>
      <c r="G389" t="s">
        <v>559</v>
      </c>
      <c r="I389" t="s">
        <v>821</v>
      </c>
      <c r="J389" t="s">
        <v>676</v>
      </c>
      <c r="K389" t="s">
        <v>422</v>
      </c>
      <c r="L389">
        <v>80</v>
      </c>
      <c r="M389">
        <v>71</v>
      </c>
      <c r="Q389">
        <v>151</v>
      </c>
      <c r="R389">
        <v>72.88</v>
      </c>
      <c r="S389">
        <v>72.349999999999994</v>
      </c>
      <c r="T389">
        <v>81.180000000000007</v>
      </c>
      <c r="U389">
        <v>74.48</v>
      </c>
      <c r="Y389">
        <v>77.83</v>
      </c>
      <c r="Z389">
        <v>152</v>
      </c>
      <c r="AA389">
        <v>150</v>
      </c>
      <c r="AE389">
        <v>17</v>
      </c>
      <c r="AF389">
        <v>21</v>
      </c>
      <c r="AJ389">
        <v>150</v>
      </c>
      <c r="AM389" s="5"/>
      <c r="AO389" s="5"/>
      <c r="AQ389" s="5"/>
      <c r="AU389" s="5"/>
    </row>
    <row r="390" spans="1:47" x14ac:dyDescent="0.35">
      <c r="A390" s="3" t="str">
        <f t="shared" si="6"/>
        <v>Luke Kwon</v>
      </c>
      <c r="B390" s="4">
        <v>46082</v>
      </c>
      <c r="C390" t="s">
        <v>555</v>
      </c>
      <c r="D390" t="s">
        <v>556</v>
      </c>
      <c r="E390" t="s">
        <v>557</v>
      </c>
      <c r="F390" t="s">
        <v>558</v>
      </c>
      <c r="G390" t="s">
        <v>559</v>
      </c>
      <c r="I390" t="s">
        <v>822</v>
      </c>
      <c r="J390" t="s">
        <v>823</v>
      </c>
      <c r="K390" t="s">
        <v>422</v>
      </c>
      <c r="L390">
        <v>79</v>
      </c>
      <c r="M390">
        <v>73</v>
      </c>
      <c r="Q390">
        <v>152</v>
      </c>
      <c r="R390">
        <v>72.88</v>
      </c>
      <c r="S390">
        <v>72.349999999999994</v>
      </c>
      <c r="T390">
        <v>80.180000000000007</v>
      </c>
      <c r="U390">
        <v>76.48</v>
      </c>
      <c r="Y390">
        <v>78.33</v>
      </c>
      <c r="Z390">
        <v>150</v>
      </c>
      <c r="AA390">
        <v>151</v>
      </c>
      <c r="AE390">
        <v>16</v>
      </c>
      <c r="AF390">
        <v>22</v>
      </c>
      <c r="AJ390">
        <v>151</v>
      </c>
      <c r="AM390" s="5"/>
      <c r="AO390" s="5"/>
      <c r="AQ390" s="5"/>
      <c r="AU390" s="5"/>
    </row>
    <row r="391" spans="1:47" x14ac:dyDescent="0.35">
      <c r="A391" s="3" t="str">
        <f t="shared" si="6"/>
        <v>Corey Lamb</v>
      </c>
      <c r="B391" s="4">
        <v>46082</v>
      </c>
      <c r="C391" t="s">
        <v>555</v>
      </c>
      <c r="D391" t="s">
        <v>556</v>
      </c>
      <c r="E391" t="s">
        <v>557</v>
      </c>
      <c r="F391" t="s">
        <v>558</v>
      </c>
      <c r="G391" t="s">
        <v>559</v>
      </c>
      <c r="I391" t="s">
        <v>824</v>
      </c>
      <c r="J391" t="s">
        <v>825</v>
      </c>
      <c r="K391" t="s">
        <v>422</v>
      </c>
      <c r="L391">
        <v>81</v>
      </c>
      <c r="M391">
        <v>71</v>
      </c>
      <c r="Q391">
        <v>152</v>
      </c>
      <c r="R391">
        <v>72.88</v>
      </c>
      <c r="S391">
        <v>72.349999999999994</v>
      </c>
      <c r="T391">
        <v>82.18</v>
      </c>
      <c r="U391">
        <v>74.48</v>
      </c>
      <c r="Y391">
        <v>78.33</v>
      </c>
      <c r="Z391">
        <v>154</v>
      </c>
      <c r="AA391">
        <v>151</v>
      </c>
      <c r="AE391">
        <v>18</v>
      </c>
      <c r="AF391">
        <v>22</v>
      </c>
      <c r="AJ391">
        <v>151</v>
      </c>
      <c r="AM391" s="5"/>
      <c r="AO391" s="5"/>
      <c r="AQ391" s="5"/>
      <c r="AU391" s="5"/>
    </row>
    <row r="392" spans="1:47" x14ac:dyDescent="0.35">
      <c r="A392" s="3" t="str">
        <f t="shared" si="6"/>
        <v>Charles Porter</v>
      </c>
      <c r="B392" s="4">
        <v>46082</v>
      </c>
      <c r="C392" t="s">
        <v>555</v>
      </c>
      <c r="D392" t="s">
        <v>556</v>
      </c>
      <c r="E392" t="s">
        <v>557</v>
      </c>
      <c r="F392" t="s">
        <v>558</v>
      </c>
      <c r="G392" t="s">
        <v>559</v>
      </c>
      <c r="I392" t="s">
        <v>826</v>
      </c>
      <c r="J392" t="s">
        <v>827</v>
      </c>
      <c r="K392" t="s">
        <v>422</v>
      </c>
      <c r="L392">
        <v>76</v>
      </c>
      <c r="M392">
        <v>76</v>
      </c>
      <c r="Q392">
        <v>152</v>
      </c>
      <c r="R392">
        <v>72.88</v>
      </c>
      <c r="S392">
        <v>72.349999999999994</v>
      </c>
      <c r="T392">
        <v>77.180000000000007</v>
      </c>
      <c r="U392">
        <v>79.48</v>
      </c>
      <c r="Y392">
        <v>78.33</v>
      </c>
      <c r="Z392">
        <v>136</v>
      </c>
      <c r="AA392">
        <v>151</v>
      </c>
      <c r="AE392">
        <v>13</v>
      </c>
      <c r="AF392">
        <v>22</v>
      </c>
      <c r="AJ392">
        <v>151</v>
      </c>
      <c r="AM392" s="5"/>
      <c r="AO392" s="5"/>
      <c r="AQ392" s="5"/>
      <c r="AU392" s="5"/>
    </row>
    <row r="393" spans="1:47" x14ac:dyDescent="0.35">
      <c r="A393" s="3" t="str">
        <f t="shared" si="6"/>
        <v>Chris Malec</v>
      </c>
      <c r="B393" s="4">
        <v>46082</v>
      </c>
      <c r="C393" t="s">
        <v>555</v>
      </c>
      <c r="D393" t="s">
        <v>556</v>
      </c>
      <c r="E393" t="s">
        <v>557</v>
      </c>
      <c r="F393" t="s">
        <v>558</v>
      </c>
      <c r="G393" t="s">
        <v>559</v>
      </c>
      <c r="I393" t="s">
        <v>828</v>
      </c>
      <c r="J393" t="s">
        <v>829</v>
      </c>
      <c r="K393" t="s">
        <v>422</v>
      </c>
      <c r="L393">
        <v>84</v>
      </c>
      <c r="M393">
        <v>77</v>
      </c>
      <c r="Q393">
        <v>161</v>
      </c>
      <c r="R393">
        <v>72.88</v>
      </c>
      <c r="S393">
        <v>72.349999999999994</v>
      </c>
      <c r="T393">
        <v>85.18</v>
      </c>
      <c r="U393">
        <v>80.48</v>
      </c>
      <c r="Y393">
        <v>82.83</v>
      </c>
      <c r="Z393">
        <v>156</v>
      </c>
      <c r="AA393">
        <v>154</v>
      </c>
      <c r="AE393">
        <v>21</v>
      </c>
      <c r="AF393">
        <v>31</v>
      </c>
      <c r="AJ393">
        <v>154</v>
      </c>
      <c r="AM393" s="5"/>
      <c r="AO393" s="5"/>
      <c r="AQ393" s="5"/>
      <c r="AU393" s="5"/>
    </row>
    <row r="394" spans="1:47" x14ac:dyDescent="0.35">
      <c r="A394" s="3" t="str">
        <f t="shared" si="6"/>
        <v>Ben Eccles</v>
      </c>
      <c r="B394" s="4">
        <v>46082</v>
      </c>
      <c r="C394" t="s">
        <v>555</v>
      </c>
      <c r="D394" t="s">
        <v>556</v>
      </c>
      <c r="E394" t="s">
        <v>557</v>
      </c>
      <c r="F394" t="s">
        <v>558</v>
      </c>
      <c r="G394" t="s">
        <v>559</v>
      </c>
      <c r="I394" t="s">
        <v>830</v>
      </c>
      <c r="J394" t="s">
        <v>628</v>
      </c>
      <c r="K394" t="s">
        <v>544</v>
      </c>
      <c r="L394">
        <v>77</v>
      </c>
      <c r="Q394">
        <v>77</v>
      </c>
      <c r="R394">
        <v>72.88</v>
      </c>
      <c r="S394">
        <v>72.349999999999994</v>
      </c>
      <c r="T394">
        <v>78.180000000000007</v>
      </c>
      <c r="Y394">
        <v>78.180000000000007</v>
      </c>
      <c r="Z394">
        <v>144</v>
      </c>
      <c r="AE394">
        <v>14</v>
      </c>
      <c r="AJ394">
        <v>155</v>
      </c>
      <c r="AM394" s="5"/>
      <c r="AO394" s="5"/>
      <c r="AQ394" s="5"/>
      <c r="AU394" s="5"/>
    </row>
    <row r="395" spans="1:47" x14ac:dyDescent="0.35">
      <c r="A395" s="3" t="str">
        <f t="shared" si="6"/>
        <v>Yunseok Kang</v>
      </c>
      <c r="B395" s="4">
        <v>46082</v>
      </c>
      <c r="C395" t="s">
        <v>555</v>
      </c>
      <c r="D395" t="s">
        <v>556</v>
      </c>
      <c r="E395" t="s">
        <v>557</v>
      </c>
      <c r="F395" t="s">
        <v>558</v>
      </c>
      <c r="G395" t="s">
        <v>559</v>
      </c>
      <c r="I395" t="s">
        <v>703</v>
      </c>
      <c r="J395" t="s">
        <v>831</v>
      </c>
      <c r="K395" t="s">
        <v>544</v>
      </c>
      <c r="L395">
        <v>76</v>
      </c>
      <c r="Q395">
        <v>76</v>
      </c>
      <c r="R395">
        <v>72.88</v>
      </c>
      <c r="S395">
        <v>72.349999999999994</v>
      </c>
      <c r="T395">
        <v>77.180000000000007</v>
      </c>
      <c r="Y395">
        <v>77.180000000000007</v>
      </c>
      <c r="Z395">
        <v>136</v>
      </c>
      <c r="AE395">
        <v>13</v>
      </c>
      <c r="AJ395">
        <v>155</v>
      </c>
      <c r="AM395" s="5"/>
      <c r="AO395" s="5"/>
      <c r="AQ395" s="5"/>
      <c r="AU395" s="5"/>
    </row>
    <row r="396" spans="1:47" x14ac:dyDescent="0.35">
      <c r="A396" s="3" t="str">
        <f t="shared" si="6"/>
        <v>Alistair Docherty</v>
      </c>
      <c r="B396" s="4">
        <v>46082</v>
      </c>
      <c r="C396" t="s">
        <v>832</v>
      </c>
      <c r="D396" t="s">
        <v>833</v>
      </c>
      <c r="E396" t="s">
        <v>834</v>
      </c>
      <c r="F396" t="s">
        <v>835</v>
      </c>
      <c r="I396" t="s">
        <v>836</v>
      </c>
      <c r="J396" t="s">
        <v>837</v>
      </c>
      <c r="K396">
        <v>1</v>
      </c>
      <c r="L396">
        <v>63</v>
      </c>
      <c r="M396">
        <v>66</v>
      </c>
      <c r="N396">
        <v>64</v>
      </c>
      <c r="O396">
        <v>65</v>
      </c>
      <c r="Q396">
        <v>258</v>
      </c>
      <c r="R396">
        <v>71.87</v>
      </c>
      <c r="S396">
        <v>71.7</v>
      </c>
      <c r="T396">
        <v>66.239999999999995</v>
      </c>
      <c r="U396">
        <v>69.67</v>
      </c>
      <c r="V396">
        <v>66.819999999999993</v>
      </c>
      <c r="W396">
        <v>68.709999999999994</v>
      </c>
      <c r="Y396">
        <v>67.86</v>
      </c>
      <c r="Z396">
        <v>1</v>
      </c>
      <c r="AA396">
        <v>1</v>
      </c>
      <c r="AB396">
        <v>1</v>
      </c>
      <c r="AC396">
        <v>1</v>
      </c>
      <c r="AE396">
        <v>0</v>
      </c>
      <c r="AF396">
        <v>0</v>
      </c>
      <c r="AG396">
        <v>0</v>
      </c>
      <c r="AH396">
        <v>-1</v>
      </c>
      <c r="AJ396">
        <v>1</v>
      </c>
      <c r="AM396" s="5"/>
      <c r="AO396" s="5"/>
      <c r="AQ396" s="5"/>
      <c r="AU396" s="5"/>
    </row>
    <row r="397" spans="1:47" x14ac:dyDescent="0.35">
      <c r="A397" s="3" t="str">
        <f t="shared" si="6"/>
        <v>Chris Korte</v>
      </c>
      <c r="B397" s="4">
        <v>46082</v>
      </c>
      <c r="C397" t="s">
        <v>832</v>
      </c>
      <c r="D397" t="s">
        <v>833</v>
      </c>
      <c r="E397" t="s">
        <v>834</v>
      </c>
      <c r="F397" t="s">
        <v>835</v>
      </c>
      <c r="I397" t="s">
        <v>838</v>
      </c>
      <c r="J397" t="s">
        <v>829</v>
      </c>
      <c r="K397">
        <v>2</v>
      </c>
      <c r="L397">
        <v>67</v>
      </c>
      <c r="M397">
        <v>62</v>
      </c>
      <c r="N397">
        <v>69</v>
      </c>
      <c r="O397">
        <v>61</v>
      </c>
      <c r="Q397">
        <v>259</v>
      </c>
      <c r="R397">
        <v>71.87</v>
      </c>
      <c r="S397">
        <v>71.7</v>
      </c>
      <c r="T397">
        <v>70.239999999999995</v>
      </c>
      <c r="U397">
        <v>65.67</v>
      </c>
      <c r="V397">
        <v>71.819999999999993</v>
      </c>
      <c r="W397">
        <v>64.709999999999994</v>
      </c>
      <c r="Y397">
        <v>68.11</v>
      </c>
      <c r="Z397">
        <v>39</v>
      </c>
      <c r="AA397">
        <v>1</v>
      </c>
      <c r="AB397">
        <v>8</v>
      </c>
      <c r="AC397">
        <v>2</v>
      </c>
      <c r="AE397">
        <v>4</v>
      </c>
      <c r="AF397">
        <v>0</v>
      </c>
      <c r="AG397">
        <v>5</v>
      </c>
      <c r="AH397">
        <v>1</v>
      </c>
      <c r="AJ397">
        <v>2</v>
      </c>
      <c r="AM397" s="5"/>
      <c r="AO397" s="5"/>
      <c r="AQ397" s="5"/>
      <c r="AU397" s="5"/>
    </row>
    <row r="398" spans="1:47" x14ac:dyDescent="0.35">
      <c r="A398" s="3" t="str">
        <f t="shared" si="6"/>
        <v>Seung-Yul Noh</v>
      </c>
      <c r="B398" s="4">
        <v>46082</v>
      </c>
      <c r="C398" t="s">
        <v>832</v>
      </c>
      <c r="D398" t="s">
        <v>833</v>
      </c>
      <c r="E398" t="s">
        <v>834</v>
      </c>
      <c r="F398" t="s">
        <v>835</v>
      </c>
      <c r="I398" t="s">
        <v>839</v>
      </c>
      <c r="J398" t="s">
        <v>840</v>
      </c>
      <c r="K398">
        <v>2</v>
      </c>
      <c r="L398">
        <v>66</v>
      </c>
      <c r="M398">
        <v>63</v>
      </c>
      <c r="N398">
        <v>64</v>
      </c>
      <c r="O398">
        <v>66</v>
      </c>
      <c r="Q398">
        <v>259</v>
      </c>
      <c r="R398">
        <v>71.87</v>
      </c>
      <c r="S398">
        <v>71.7</v>
      </c>
      <c r="T398">
        <v>69.239999999999995</v>
      </c>
      <c r="U398">
        <v>66.67</v>
      </c>
      <c r="V398">
        <v>66.819999999999993</v>
      </c>
      <c r="W398">
        <v>69.709999999999994</v>
      </c>
      <c r="Y398">
        <v>68.11</v>
      </c>
      <c r="Z398">
        <v>21</v>
      </c>
      <c r="AA398">
        <v>1</v>
      </c>
      <c r="AB398">
        <v>1</v>
      </c>
      <c r="AC398">
        <v>2</v>
      </c>
      <c r="AE398">
        <v>3</v>
      </c>
      <c r="AF398">
        <v>0</v>
      </c>
      <c r="AG398">
        <v>0</v>
      </c>
      <c r="AH398">
        <v>1</v>
      </c>
      <c r="AJ398">
        <v>2</v>
      </c>
      <c r="AM398" s="5"/>
      <c r="AO398" s="5"/>
      <c r="AQ398" s="5"/>
      <c r="AU398" s="5"/>
    </row>
    <row r="399" spans="1:47" x14ac:dyDescent="0.35">
      <c r="A399" s="3" t="str">
        <f t="shared" si="6"/>
        <v>Taylor Montgomery</v>
      </c>
      <c r="B399" s="4">
        <v>46082</v>
      </c>
      <c r="C399" t="s">
        <v>832</v>
      </c>
      <c r="D399" t="s">
        <v>833</v>
      </c>
      <c r="E399" t="s">
        <v>834</v>
      </c>
      <c r="F399" t="s">
        <v>835</v>
      </c>
      <c r="I399" t="s">
        <v>841</v>
      </c>
      <c r="J399" t="s">
        <v>842</v>
      </c>
      <c r="K399">
        <v>4</v>
      </c>
      <c r="L399">
        <v>69</v>
      </c>
      <c r="M399">
        <v>62</v>
      </c>
      <c r="N399">
        <v>69</v>
      </c>
      <c r="O399">
        <v>62</v>
      </c>
      <c r="Q399">
        <v>262</v>
      </c>
      <c r="R399">
        <v>71.87</v>
      </c>
      <c r="S399">
        <v>71.7</v>
      </c>
      <c r="T399">
        <v>72.239999999999995</v>
      </c>
      <c r="U399">
        <v>65.67</v>
      </c>
      <c r="V399">
        <v>71.819999999999993</v>
      </c>
      <c r="W399">
        <v>65.709999999999994</v>
      </c>
      <c r="Y399">
        <v>68.86</v>
      </c>
      <c r="Z399">
        <v>82</v>
      </c>
      <c r="AA399">
        <v>10</v>
      </c>
      <c r="AB399">
        <v>22</v>
      </c>
      <c r="AC399">
        <v>4</v>
      </c>
      <c r="AE399">
        <v>6</v>
      </c>
      <c r="AF399">
        <v>2</v>
      </c>
      <c r="AG399">
        <v>7</v>
      </c>
      <c r="AH399">
        <v>4</v>
      </c>
      <c r="AJ399">
        <v>4</v>
      </c>
      <c r="AM399" s="5"/>
      <c r="AO399" s="5"/>
      <c r="AQ399" s="5"/>
      <c r="AU399" s="5"/>
    </row>
    <row r="400" spans="1:47" x14ac:dyDescent="0.35">
      <c r="A400" s="3" t="str">
        <f t="shared" si="6"/>
        <v>Shad Tuten</v>
      </c>
      <c r="B400" s="4">
        <v>46082</v>
      </c>
      <c r="C400" t="s">
        <v>832</v>
      </c>
      <c r="D400" t="s">
        <v>833</v>
      </c>
      <c r="E400" t="s">
        <v>834</v>
      </c>
      <c r="F400" t="s">
        <v>835</v>
      </c>
      <c r="I400" t="s">
        <v>843</v>
      </c>
      <c r="J400" t="s">
        <v>844</v>
      </c>
      <c r="K400">
        <v>4</v>
      </c>
      <c r="L400">
        <v>65</v>
      </c>
      <c r="M400">
        <v>64</v>
      </c>
      <c r="N400">
        <v>67</v>
      </c>
      <c r="O400">
        <v>66</v>
      </c>
      <c r="Q400">
        <v>262</v>
      </c>
      <c r="R400">
        <v>71.87</v>
      </c>
      <c r="S400">
        <v>71.7</v>
      </c>
      <c r="T400">
        <v>68.239999999999995</v>
      </c>
      <c r="U400">
        <v>67.67</v>
      </c>
      <c r="V400">
        <v>69.819999999999993</v>
      </c>
      <c r="W400">
        <v>69.709999999999994</v>
      </c>
      <c r="Y400">
        <v>68.86</v>
      </c>
      <c r="Z400">
        <v>9</v>
      </c>
      <c r="AA400">
        <v>1</v>
      </c>
      <c r="AB400">
        <v>3</v>
      </c>
      <c r="AC400">
        <v>4</v>
      </c>
      <c r="AE400">
        <v>2</v>
      </c>
      <c r="AF400">
        <v>0</v>
      </c>
      <c r="AG400">
        <v>3</v>
      </c>
      <c r="AH400">
        <v>4</v>
      </c>
      <c r="AJ400">
        <v>4</v>
      </c>
      <c r="AM400" s="5"/>
      <c r="AO400" s="5"/>
      <c r="AQ400" s="5"/>
      <c r="AU400" s="5"/>
    </row>
    <row r="401" spans="1:47" x14ac:dyDescent="0.35">
      <c r="A401" s="3" t="str">
        <f t="shared" si="6"/>
        <v>Ben Kohles</v>
      </c>
      <c r="B401" s="4">
        <v>46082</v>
      </c>
      <c r="C401" t="s">
        <v>832</v>
      </c>
      <c r="D401" t="s">
        <v>833</v>
      </c>
      <c r="E401" t="s">
        <v>834</v>
      </c>
      <c r="F401" t="s">
        <v>835</v>
      </c>
      <c r="I401" t="s">
        <v>845</v>
      </c>
      <c r="J401" t="s">
        <v>628</v>
      </c>
      <c r="K401">
        <v>6</v>
      </c>
      <c r="L401">
        <v>66</v>
      </c>
      <c r="M401">
        <v>65</v>
      </c>
      <c r="N401">
        <v>66</v>
      </c>
      <c r="O401">
        <v>66</v>
      </c>
      <c r="Q401">
        <v>263</v>
      </c>
      <c r="R401">
        <v>71.87</v>
      </c>
      <c r="S401">
        <v>71.7</v>
      </c>
      <c r="T401">
        <v>69.239999999999995</v>
      </c>
      <c r="U401">
        <v>68.67</v>
      </c>
      <c r="V401">
        <v>68.819999999999993</v>
      </c>
      <c r="W401">
        <v>69.709999999999994</v>
      </c>
      <c r="Y401">
        <v>69.11</v>
      </c>
      <c r="Z401">
        <v>21</v>
      </c>
      <c r="AA401">
        <v>10</v>
      </c>
      <c r="AB401">
        <v>5</v>
      </c>
      <c r="AC401">
        <v>6</v>
      </c>
      <c r="AE401">
        <v>3</v>
      </c>
      <c r="AF401">
        <v>2</v>
      </c>
      <c r="AG401">
        <v>4</v>
      </c>
      <c r="AH401">
        <v>5</v>
      </c>
      <c r="AJ401">
        <v>6</v>
      </c>
      <c r="AM401" s="5"/>
      <c r="AO401" s="5"/>
      <c r="AQ401" s="5"/>
      <c r="AU401" s="5"/>
    </row>
    <row r="402" spans="1:47" x14ac:dyDescent="0.35">
      <c r="A402" s="3" t="str">
        <f t="shared" si="6"/>
        <v>Tyson Alexander</v>
      </c>
      <c r="B402" s="4">
        <v>46082</v>
      </c>
      <c r="C402" t="s">
        <v>832</v>
      </c>
      <c r="D402" t="s">
        <v>833</v>
      </c>
      <c r="E402" t="s">
        <v>834</v>
      </c>
      <c r="F402" t="s">
        <v>835</v>
      </c>
      <c r="I402" t="s">
        <v>459</v>
      </c>
      <c r="J402" t="s">
        <v>846</v>
      </c>
      <c r="K402">
        <v>7</v>
      </c>
      <c r="L402">
        <v>66</v>
      </c>
      <c r="M402">
        <v>65</v>
      </c>
      <c r="N402">
        <v>68</v>
      </c>
      <c r="O402">
        <v>65</v>
      </c>
      <c r="Q402">
        <v>264</v>
      </c>
      <c r="R402">
        <v>71.87</v>
      </c>
      <c r="S402">
        <v>71.7</v>
      </c>
      <c r="T402">
        <v>69.239999999999995</v>
      </c>
      <c r="U402">
        <v>68.67</v>
      </c>
      <c r="V402">
        <v>70.819999999999993</v>
      </c>
      <c r="W402">
        <v>68.709999999999994</v>
      </c>
      <c r="Y402">
        <v>69.36</v>
      </c>
      <c r="Z402">
        <v>21</v>
      </c>
      <c r="AA402">
        <v>10</v>
      </c>
      <c r="AB402">
        <v>12</v>
      </c>
      <c r="AC402">
        <v>7</v>
      </c>
      <c r="AE402">
        <v>3</v>
      </c>
      <c r="AF402">
        <v>2</v>
      </c>
      <c r="AG402">
        <v>6</v>
      </c>
      <c r="AH402">
        <v>6</v>
      </c>
      <c r="AJ402">
        <v>7</v>
      </c>
      <c r="AM402" s="5"/>
      <c r="AO402" s="5"/>
      <c r="AQ402" s="5"/>
      <c r="AU402" s="5"/>
    </row>
    <row r="403" spans="1:47" x14ac:dyDescent="0.35">
      <c r="A403" s="3" t="str">
        <f t="shared" si="6"/>
        <v>Segundo Oliva</v>
      </c>
      <c r="B403" s="4">
        <v>46082</v>
      </c>
      <c r="C403" t="s">
        <v>832</v>
      </c>
      <c r="D403" t="s">
        <v>833</v>
      </c>
      <c r="E403" t="s">
        <v>834</v>
      </c>
      <c r="F403" t="s">
        <v>835</v>
      </c>
      <c r="I403" t="s">
        <v>847</v>
      </c>
      <c r="J403" t="s">
        <v>848</v>
      </c>
      <c r="K403">
        <v>7</v>
      </c>
      <c r="L403">
        <v>68</v>
      </c>
      <c r="M403">
        <v>65</v>
      </c>
      <c r="N403">
        <v>64</v>
      </c>
      <c r="O403">
        <v>67</v>
      </c>
      <c r="Q403">
        <v>264</v>
      </c>
      <c r="R403">
        <v>71.87</v>
      </c>
      <c r="S403">
        <v>71.7</v>
      </c>
      <c r="T403">
        <v>71.239999999999995</v>
      </c>
      <c r="U403">
        <v>68.67</v>
      </c>
      <c r="V403">
        <v>66.819999999999993</v>
      </c>
      <c r="W403">
        <v>70.709999999999994</v>
      </c>
      <c r="Y403">
        <v>69.36</v>
      </c>
      <c r="Z403">
        <v>61</v>
      </c>
      <c r="AA403">
        <v>23</v>
      </c>
      <c r="AB403">
        <v>5</v>
      </c>
      <c r="AC403">
        <v>7</v>
      </c>
      <c r="AE403">
        <v>5</v>
      </c>
      <c r="AF403">
        <v>4</v>
      </c>
      <c r="AG403">
        <v>4</v>
      </c>
      <c r="AH403">
        <v>6</v>
      </c>
      <c r="AJ403">
        <v>7</v>
      </c>
      <c r="AM403" s="5"/>
      <c r="AO403" s="5"/>
      <c r="AQ403" s="5"/>
      <c r="AU403" s="5"/>
    </row>
    <row r="404" spans="1:47" x14ac:dyDescent="0.35">
      <c r="A404" s="3" t="str">
        <f t="shared" si="6"/>
        <v>Hunter Eichhorn</v>
      </c>
      <c r="B404" s="4">
        <v>46082</v>
      </c>
      <c r="C404" t="s">
        <v>832</v>
      </c>
      <c r="D404" t="s">
        <v>833</v>
      </c>
      <c r="E404" t="s">
        <v>834</v>
      </c>
      <c r="F404" t="s">
        <v>835</v>
      </c>
      <c r="I404" t="s">
        <v>849</v>
      </c>
      <c r="J404" t="s">
        <v>850</v>
      </c>
      <c r="K404">
        <v>9</v>
      </c>
      <c r="L404">
        <v>63</v>
      </c>
      <c r="M404">
        <v>66</v>
      </c>
      <c r="N404">
        <v>69</v>
      </c>
      <c r="O404">
        <v>67</v>
      </c>
      <c r="Q404">
        <v>265</v>
      </c>
      <c r="R404">
        <v>71.87</v>
      </c>
      <c r="S404">
        <v>71.7</v>
      </c>
      <c r="T404">
        <v>66.239999999999995</v>
      </c>
      <c r="U404">
        <v>69.67</v>
      </c>
      <c r="V404">
        <v>71.819999999999993</v>
      </c>
      <c r="W404">
        <v>70.709999999999994</v>
      </c>
      <c r="Y404">
        <v>69.61</v>
      </c>
      <c r="Z404">
        <v>1</v>
      </c>
      <c r="AA404">
        <v>1</v>
      </c>
      <c r="AB404">
        <v>8</v>
      </c>
      <c r="AC404">
        <v>9</v>
      </c>
      <c r="AE404">
        <v>0</v>
      </c>
      <c r="AF404">
        <v>0</v>
      </c>
      <c r="AG404">
        <v>5</v>
      </c>
      <c r="AH404">
        <v>7</v>
      </c>
      <c r="AJ404">
        <v>9</v>
      </c>
      <c r="AM404" s="5"/>
      <c r="AO404" s="5"/>
      <c r="AQ404" s="5"/>
      <c r="AU404" s="5"/>
    </row>
    <row r="405" spans="1:47" x14ac:dyDescent="0.35">
      <c r="A405" s="3" t="str">
        <f t="shared" si="6"/>
        <v>Ian Gilligan</v>
      </c>
      <c r="B405" s="4">
        <v>46082</v>
      </c>
      <c r="C405" t="s">
        <v>832</v>
      </c>
      <c r="D405" t="s">
        <v>833</v>
      </c>
      <c r="E405" t="s">
        <v>834</v>
      </c>
      <c r="F405" t="s">
        <v>835</v>
      </c>
      <c r="I405" t="s">
        <v>851</v>
      </c>
      <c r="J405" t="s">
        <v>739</v>
      </c>
      <c r="K405">
        <v>9</v>
      </c>
      <c r="L405">
        <v>65</v>
      </c>
      <c r="M405">
        <v>68</v>
      </c>
      <c r="N405">
        <v>69</v>
      </c>
      <c r="O405">
        <v>63</v>
      </c>
      <c r="Q405">
        <v>265</v>
      </c>
      <c r="R405">
        <v>71.87</v>
      </c>
      <c r="S405">
        <v>71.7</v>
      </c>
      <c r="T405">
        <v>68.239999999999995</v>
      </c>
      <c r="U405">
        <v>71.67</v>
      </c>
      <c r="V405">
        <v>71.819999999999993</v>
      </c>
      <c r="W405">
        <v>66.709999999999994</v>
      </c>
      <c r="Y405">
        <v>69.61</v>
      </c>
      <c r="Z405">
        <v>9</v>
      </c>
      <c r="AA405">
        <v>23</v>
      </c>
      <c r="AB405">
        <v>34</v>
      </c>
      <c r="AC405">
        <v>9</v>
      </c>
      <c r="AE405">
        <v>2</v>
      </c>
      <c r="AF405">
        <v>4</v>
      </c>
      <c r="AG405">
        <v>9</v>
      </c>
      <c r="AH405">
        <v>7</v>
      </c>
      <c r="AJ405">
        <v>9</v>
      </c>
      <c r="AM405" s="5"/>
      <c r="AO405" s="5"/>
      <c r="AQ405" s="5"/>
      <c r="AU405" s="5"/>
    </row>
    <row r="406" spans="1:47" x14ac:dyDescent="0.35">
      <c r="A406" s="3" t="str">
        <f t="shared" si="6"/>
        <v>Phichaksn Maichon</v>
      </c>
      <c r="B406" s="4">
        <v>46082</v>
      </c>
      <c r="C406" t="s">
        <v>832</v>
      </c>
      <c r="D406" t="s">
        <v>833</v>
      </c>
      <c r="E406" t="s">
        <v>834</v>
      </c>
      <c r="F406" t="s">
        <v>835</v>
      </c>
      <c r="I406" t="s">
        <v>852</v>
      </c>
      <c r="J406" t="s">
        <v>853</v>
      </c>
      <c r="K406">
        <v>9</v>
      </c>
      <c r="L406">
        <v>65</v>
      </c>
      <c r="M406">
        <v>67</v>
      </c>
      <c r="N406">
        <v>64</v>
      </c>
      <c r="O406">
        <v>69</v>
      </c>
      <c r="Q406">
        <v>265</v>
      </c>
      <c r="R406">
        <v>71.87</v>
      </c>
      <c r="S406">
        <v>71.7</v>
      </c>
      <c r="T406">
        <v>68.239999999999995</v>
      </c>
      <c r="U406">
        <v>70.67</v>
      </c>
      <c r="V406">
        <v>66.819999999999993</v>
      </c>
      <c r="W406">
        <v>72.709999999999994</v>
      </c>
      <c r="Y406">
        <v>69.61</v>
      </c>
      <c r="Z406">
        <v>9</v>
      </c>
      <c r="AA406">
        <v>17</v>
      </c>
      <c r="AB406">
        <v>3</v>
      </c>
      <c r="AC406">
        <v>9</v>
      </c>
      <c r="AE406">
        <v>2</v>
      </c>
      <c r="AF406">
        <v>3</v>
      </c>
      <c r="AG406">
        <v>3</v>
      </c>
      <c r="AH406">
        <v>7</v>
      </c>
      <c r="AJ406">
        <v>9</v>
      </c>
      <c r="AM406" s="5"/>
      <c r="AO406" s="5"/>
      <c r="AQ406" s="5"/>
      <c r="AU406" s="5"/>
    </row>
    <row r="407" spans="1:47" x14ac:dyDescent="0.35">
      <c r="A407" s="3" t="str">
        <f t="shared" si="6"/>
        <v>Chad Sewell</v>
      </c>
      <c r="B407" s="4">
        <v>46082</v>
      </c>
      <c r="C407" t="s">
        <v>832</v>
      </c>
      <c r="D407" t="s">
        <v>833</v>
      </c>
      <c r="E407" t="s">
        <v>834</v>
      </c>
      <c r="F407" t="s">
        <v>835</v>
      </c>
      <c r="I407" t="s">
        <v>854</v>
      </c>
      <c r="J407" t="s">
        <v>855</v>
      </c>
      <c r="K407">
        <v>9</v>
      </c>
      <c r="L407">
        <v>66</v>
      </c>
      <c r="M407">
        <v>64</v>
      </c>
      <c r="N407">
        <v>67</v>
      </c>
      <c r="O407">
        <v>68</v>
      </c>
      <c r="Q407">
        <v>265</v>
      </c>
      <c r="R407">
        <v>71.87</v>
      </c>
      <c r="S407">
        <v>71.7</v>
      </c>
      <c r="T407">
        <v>69.239999999999995</v>
      </c>
      <c r="U407">
        <v>67.67</v>
      </c>
      <c r="V407">
        <v>69.819999999999993</v>
      </c>
      <c r="W407">
        <v>71.709999999999994</v>
      </c>
      <c r="Y407">
        <v>69.61</v>
      </c>
      <c r="Z407">
        <v>21</v>
      </c>
      <c r="AA407">
        <v>8</v>
      </c>
      <c r="AB407">
        <v>5</v>
      </c>
      <c r="AC407">
        <v>9</v>
      </c>
      <c r="AE407">
        <v>3</v>
      </c>
      <c r="AF407">
        <v>1</v>
      </c>
      <c r="AG407">
        <v>4</v>
      </c>
      <c r="AH407">
        <v>7</v>
      </c>
      <c r="AJ407">
        <v>9</v>
      </c>
      <c r="AM407" s="5"/>
      <c r="AO407" s="5"/>
      <c r="AQ407" s="5"/>
      <c r="AU407" s="5"/>
    </row>
    <row r="408" spans="1:47" x14ac:dyDescent="0.35">
      <c r="A408" s="3" t="str">
        <f t="shared" si="6"/>
        <v>Cole Sherwood</v>
      </c>
      <c r="B408" s="4">
        <v>46082</v>
      </c>
      <c r="C408" t="s">
        <v>832</v>
      </c>
      <c r="D408" t="s">
        <v>833</v>
      </c>
      <c r="E408" t="s">
        <v>834</v>
      </c>
      <c r="F408" t="s">
        <v>835</v>
      </c>
      <c r="I408" t="s">
        <v>856</v>
      </c>
      <c r="J408" t="s">
        <v>857</v>
      </c>
      <c r="K408">
        <v>9</v>
      </c>
      <c r="L408">
        <v>65</v>
      </c>
      <c r="M408">
        <v>66</v>
      </c>
      <c r="N408">
        <v>67</v>
      </c>
      <c r="O408">
        <v>67</v>
      </c>
      <c r="Q408">
        <v>265</v>
      </c>
      <c r="R408">
        <v>71.87</v>
      </c>
      <c r="S408">
        <v>71.7</v>
      </c>
      <c r="T408">
        <v>68.239999999999995</v>
      </c>
      <c r="U408">
        <v>69.67</v>
      </c>
      <c r="V408">
        <v>69.819999999999993</v>
      </c>
      <c r="W408">
        <v>70.709999999999994</v>
      </c>
      <c r="Y408">
        <v>69.61</v>
      </c>
      <c r="Z408">
        <v>9</v>
      </c>
      <c r="AA408">
        <v>10</v>
      </c>
      <c r="AB408">
        <v>8</v>
      </c>
      <c r="AC408">
        <v>9</v>
      </c>
      <c r="AE408">
        <v>2</v>
      </c>
      <c r="AF408">
        <v>2</v>
      </c>
      <c r="AG408">
        <v>5</v>
      </c>
      <c r="AH408">
        <v>7</v>
      </c>
      <c r="AJ408">
        <v>9</v>
      </c>
      <c r="AM408" s="5"/>
      <c r="AO408" s="5"/>
      <c r="AQ408" s="5"/>
      <c r="AU408" s="5"/>
    </row>
    <row r="409" spans="1:47" x14ac:dyDescent="0.35">
      <c r="A409" s="3" t="str">
        <f t="shared" si="6"/>
        <v>Jackson Van Paris</v>
      </c>
      <c r="B409" s="4">
        <v>46082</v>
      </c>
      <c r="C409" t="s">
        <v>832</v>
      </c>
      <c r="D409" t="s">
        <v>833</v>
      </c>
      <c r="E409" t="s">
        <v>834</v>
      </c>
      <c r="F409" t="s">
        <v>835</v>
      </c>
      <c r="I409" t="s">
        <v>858</v>
      </c>
      <c r="J409" t="s">
        <v>859</v>
      </c>
      <c r="K409">
        <v>9</v>
      </c>
      <c r="L409">
        <v>67</v>
      </c>
      <c r="M409">
        <v>62</v>
      </c>
      <c r="N409">
        <v>69</v>
      </c>
      <c r="O409">
        <v>67</v>
      </c>
      <c r="Q409">
        <v>265</v>
      </c>
      <c r="R409">
        <v>71.87</v>
      </c>
      <c r="S409">
        <v>71.7</v>
      </c>
      <c r="T409">
        <v>70.239999999999995</v>
      </c>
      <c r="U409">
        <v>65.67</v>
      </c>
      <c r="V409">
        <v>71.819999999999993</v>
      </c>
      <c r="W409">
        <v>70.709999999999994</v>
      </c>
      <c r="Y409">
        <v>69.61</v>
      </c>
      <c r="Z409">
        <v>39</v>
      </c>
      <c r="AA409">
        <v>1</v>
      </c>
      <c r="AB409">
        <v>8</v>
      </c>
      <c r="AC409">
        <v>9</v>
      </c>
      <c r="AE409">
        <v>4</v>
      </c>
      <c r="AF409">
        <v>0</v>
      </c>
      <c r="AG409">
        <v>5</v>
      </c>
      <c r="AH409">
        <v>7</v>
      </c>
      <c r="AJ409">
        <v>9</v>
      </c>
      <c r="AM409" s="5"/>
      <c r="AO409" s="5"/>
      <c r="AQ409" s="5"/>
      <c r="AU409" s="5"/>
    </row>
    <row r="410" spans="1:47" x14ac:dyDescent="0.35">
      <c r="A410" s="3" t="str">
        <f t="shared" si="6"/>
        <v>Carson Bacha</v>
      </c>
      <c r="B410" s="4">
        <v>46082</v>
      </c>
      <c r="C410" t="s">
        <v>832</v>
      </c>
      <c r="D410" t="s">
        <v>833</v>
      </c>
      <c r="E410" t="s">
        <v>834</v>
      </c>
      <c r="F410" t="s">
        <v>835</v>
      </c>
      <c r="I410" t="s">
        <v>860</v>
      </c>
      <c r="J410" t="s">
        <v>861</v>
      </c>
      <c r="K410">
        <v>15</v>
      </c>
      <c r="L410">
        <v>63</v>
      </c>
      <c r="M410">
        <v>69</v>
      </c>
      <c r="N410">
        <v>68</v>
      </c>
      <c r="O410">
        <v>66</v>
      </c>
      <c r="Q410">
        <v>266</v>
      </c>
      <c r="R410">
        <v>71.87</v>
      </c>
      <c r="S410">
        <v>71.7</v>
      </c>
      <c r="T410">
        <v>66.239999999999995</v>
      </c>
      <c r="U410">
        <v>72.67</v>
      </c>
      <c r="V410">
        <v>70.819999999999993</v>
      </c>
      <c r="W410">
        <v>69.709999999999994</v>
      </c>
      <c r="Y410">
        <v>69.86</v>
      </c>
      <c r="Z410">
        <v>1</v>
      </c>
      <c r="AA410">
        <v>17</v>
      </c>
      <c r="AB410">
        <v>22</v>
      </c>
      <c r="AC410">
        <v>15</v>
      </c>
      <c r="AE410">
        <v>0</v>
      </c>
      <c r="AF410">
        <v>3</v>
      </c>
      <c r="AG410">
        <v>7</v>
      </c>
      <c r="AH410">
        <v>8</v>
      </c>
      <c r="AJ410">
        <v>15</v>
      </c>
      <c r="AM410" s="5"/>
      <c r="AO410" s="5"/>
      <c r="AQ410" s="5"/>
      <c r="AU410" s="5"/>
    </row>
    <row r="411" spans="1:47" x14ac:dyDescent="0.35">
      <c r="A411" s="3" t="str">
        <f t="shared" si="6"/>
        <v>Bronson Burgoon</v>
      </c>
      <c r="B411" s="4">
        <v>46082</v>
      </c>
      <c r="C411" t="s">
        <v>832</v>
      </c>
      <c r="D411" t="s">
        <v>833</v>
      </c>
      <c r="E411" t="s">
        <v>834</v>
      </c>
      <c r="F411" t="s">
        <v>835</v>
      </c>
      <c r="I411" t="s">
        <v>862</v>
      </c>
      <c r="J411" t="s">
        <v>863</v>
      </c>
      <c r="K411">
        <v>15</v>
      </c>
      <c r="L411">
        <v>67</v>
      </c>
      <c r="M411">
        <v>65</v>
      </c>
      <c r="N411">
        <v>69</v>
      </c>
      <c r="O411">
        <v>65</v>
      </c>
      <c r="Q411">
        <v>266</v>
      </c>
      <c r="R411">
        <v>71.87</v>
      </c>
      <c r="S411">
        <v>71.7</v>
      </c>
      <c r="T411">
        <v>70.239999999999995</v>
      </c>
      <c r="U411">
        <v>68.67</v>
      </c>
      <c r="V411">
        <v>71.819999999999993</v>
      </c>
      <c r="W411">
        <v>68.709999999999994</v>
      </c>
      <c r="Y411">
        <v>69.86</v>
      </c>
      <c r="Z411">
        <v>39</v>
      </c>
      <c r="AA411">
        <v>17</v>
      </c>
      <c r="AB411">
        <v>25</v>
      </c>
      <c r="AC411">
        <v>15</v>
      </c>
      <c r="AE411">
        <v>4</v>
      </c>
      <c r="AF411">
        <v>3</v>
      </c>
      <c r="AG411">
        <v>8</v>
      </c>
      <c r="AH411">
        <v>8</v>
      </c>
      <c r="AJ411">
        <v>15</v>
      </c>
      <c r="AM411" s="5"/>
      <c r="AO411" s="5"/>
      <c r="AQ411" s="5"/>
      <c r="AU411" s="5"/>
    </row>
    <row r="412" spans="1:47" x14ac:dyDescent="0.35">
      <c r="A412" s="3" t="str">
        <f t="shared" si="6"/>
        <v>Jorge Fernandez Valdes</v>
      </c>
      <c r="B412" s="4">
        <v>46082</v>
      </c>
      <c r="C412" t="s">
        <v>832</v>
      </c>
      <c r="D412" t="s">
        <v>833</v>
      </c>
      <c r="E412" t="s">
        <v>834</v>
      </c>
      <c r="F412" t="s">
        <v>835</v>
      </c>
      <c r="I412" t="s">
        <v>864</v>
      </c>
      <c r="J412" t="s">
        <v>508</v>
      </c>
      <c r="K412">
        <v>15</v>
      </c>
      <c r="L412">
        <v>67</v>
      </c>
      <c r="M412">
        <v>69</v>
      </c>
      <c r="N412">
        <v>63</v>
      </c>
      <c r="O412">
        <v>67</v>
      </c>
      <c r="Q412">
        <v>266</v>
      </c>
      <c r="R412">
        <v>71.87</v>
      </c>
      <c r="S412">
        <v>71.7</v>
      </c>
      <c r="T412">
        <v>70.239999999999995</v>
      </c>
      <c r="U412">
        <v>72.67</v>
      </c>
      <c r="V412">
        <v>65.819999999999993</v>
      </c>
      <c r="W412">
        <v>70.709999999999994</v>
      </c>
      <c r="Y412">
        <v>69.86</v>
      </c>
      <c r="Z412">
        <v>39</v>
      </c>
      <c r="AA412">
        <v>63</v>
      </c>
      <c r="AB412">
        <v>12</v>
      </c>
      <c r="AC412">
        <v>15</v>
      </c>
      <c r="AE412">
        <v>4</v>
      </c>
      <c r="AF412">
        <v>7</v>
      </c>
      <c r="AG412">
        <v>6</v>
      </c>
      <c r="AH412">
        <v>8</v>
      </c>
      <c r="AJ412">
        <v>15</v>
      </c>
      <c r="AM412" s="5"/>
      <c r="AO412" s="5"/>
      <c r="AQ412" s="5"/>
      <c r="AU412" s="5"/>
    </row>
    <row r="413" spans="1:47" x14ac:dyDescent="0.35">
      <c r="A413" s="3" t="str">
        <f t="shared" si="6"/>
        <v>Yuta Sugiura</v>
      </c>
      <c r="B413" s="4">
        <v>46082</v>
      </c>
      <c r="C413" t="s">
        <v>832</v>
      </c>
      <c r="D413" t="s">
        <v>833</v>
      </c>
      <c r="E413" t="s">
        <v>834</v>
      </c>
      <c r="F413" t="s">
        <v>835</v>
      </c>
      <c r="I413" t="s">
        <v>865</v>
      </c>
      <c r="J413" t="s">
        <v>866</v>
      </c>
      <c r="K413">
        <v>15</v>
      </c>
      <c r="L413">
        <v>65</v>
      </c>
      <c r="M413">
        <v>68</v>
      </c>
      <c r="N413">
        <v>68</v>
      </c>
      <c r="O413">
        <v>65</v>
      </c>
      <c r="Q413">
        <v>266</v>
      </c>
      <c r="R413">
        <v>71.87</v>
      </c>
      <c r="S413">
        <v>71.7</v>
      </c>
      <c r="T413">
        <v>68.239999999999995</v>
      </c>
      <c r="U413">
        <v>71.67</v>
      </c>
      <c r="V413">
        <v>70.819999999999993</v>
      </c>
      <c r="W413">
        <v>68.709999999999994</v>
      </c>
      <c r="Y413">
        <v>69.86</v>
      </c>
      <c r="Z413">
        <v>9</v>
      </c>
      <c r="AA413">
        <v>23</v>
      </c>
      <c r="AB413">
        <v>25</v>
      </c>
      <c r="AC413">
        <v>15</v>
      </c>
      <c r="AE413">
        <v>2</v>
      </c>
      <c r="AF413">
        <v>4</v>
      </c>
      <c r="AG413">
        <v>8</v>
      </c>
      <c r="AH413">
        <v>8</v>
      </c>
      <c r="AJ413">
        <v>15</v>
      </c>
      <c r="AM413" s="5"/>
      <c r="AO413" s="5"/>
      <c r="AQ413" s="5"/>
      <c r="AU413" s="5"/>
    </row>
    <row r="414" spans="1:47" x14ac:dyDescent="0.35">
      <c r="A414" s="3" t="str">
        <f t="shared" si="6"/>
        <v>Rhein Gibson</v>
      </c>
      <c r="B414" s="4">
        <v>46082</v>
      </c>
      <c r="C414" t="s">
        <v>832</v>
      </c>
      <c r="D414" t="s">
        <v>833</v>
      </c>
      <c r="E414" t="s">
        <v>834</v>
      </c>
      <c r="F414" t="s">
        <v>835</v>
      </c>
      <c r="I414" t="s">
        <v>867</v>
      </c>
      <c r="J414" t="s">
        <v>868</v>
      </c>
      <c r="K414">
        <v>19</v>
      </c>
      <c r="L414">
        <v>66</v>
      </c>
      <c r="M414">
        <v>66</v>
      </c>
      <c r="N414">
        <v>67</v>
      </c>
      <c r="O414">
        <v>68</v>
      </c>
      <c r="Q414">
        <v>267</v>
      </c>
      <c r="R414">
        <v>71.87</v>
      </c>
      <c r="S414">
        <v>71.7</v>
      </c>
      <c r="T414">
        <v>69.239999999999995</v>
      </c>
      <c r="U414">
        <v>69.67</v>
      </c>
      <c r="V414">
        <v>69.819999999999993</v>
      </c>
      <c r="W414">
        <v>71.709999999999994</v>
      </c>
      <c r="Y414">
        <v>70.11</v>
      </c>
      <c r="Z414">
        <v>21</v>
      </c>
      <c r="AA414">
        <v>17</v>
      </c>
      <c r="AB414">
        <v>12</v>
      </c>
      <c r="AC414">
        <v>19</v>
      </c>
      <c r="AE414">
        <v>3</v>
      </c>
      <c r="AF414">
        <v>3</v>
      </c>
      <c r="AG414">
        <v>6</v>
      </c>
      <c r="AH414">
        <v>9</v>
      </c>
      <c r="AJ414">
        <v>19</v>
      </c>
      <c r="AM414" s="5"/>
      <c r="AO414" s="5"/>
      <c r="AQ414" s="5"/>
      <c r="AU414" s="5"/>
    </row>
    <row r="415" spans="1:47" x14ac:dyDescent="0.35">
      <c r="A415" s="3" t="str">
        <f t="shared" si="6"/>
        <v>Sandy Scott</v>
      </c>
      <c r="B415" s="4">
        <v>46082</v>
      </c>
      <c r="C415" t="s">
        <v>832</v>
      </c>
      <c r="D415" t="s">
        <v>833</v>
      </c>
      <c r="E415" t="s">
        <v>834</v>
      </c>
      <c r="F415" t="s">
        <v>835</v>
      </c>
      <c r="I415" t="s">
        <v>869</v>
      </c>
      <c r="J415" t="s">
        <v>870</v>
      </c>
      <c r="K415">
        <v>19</v>
      </c>
      <c r="L415">
        <v>68</v>
      </c>
      <c r="M415">
        <v>66</v>
      </c>
      <c r="N415">
        <v>65</v>
      </c>
      <c r="O415">
        <v>68</v>
      </c>
      <c r="Q415">
        <v>267</v>
      </c>
      <c r="R415">
        <v>71.87</v>
      </c>
      <c r="S415">
        <v>71.7</v>
      </c>
      <c r="T415">
        <v>71.239999999999995</v>
      </c>
      <c r="U415">
        <v>69.67</v>
      </c>
      <c r="V415">
        <v>67.819999999999993</v>
      </c>
      <c r="W415">
        <v>71.709999999999994</v>
      </c>
      <c r="Y415">
        <v>70.11</v>
      </c>
      <c r="Z415">
        <v>61</v>
      </c>
      <c r="AA415">
        <v>39</v>
      </c>
      <c r="AB415">
        <v>12</v>
      </c>
      <c r="AC415">
        <v>19</v>
      </c>
      <c r="AE415">
        <v>5</v>
      </c>
      <c r="AF415">
        <v>5</v>
      </c>
      <c r="AG415">
        <v>6</v>
      </c>
      <c r="AH415">
        <v>9</v>
      </c>
      <c r="AJ415">
        <v>19</v>
      </c>
      <c r="AM415" s="5"/>
      <c r="AO415" s="5"/>
      <c r="AQ415" s="5"/>
      <c r="AU415" s="5"/>
    </row>
    <row r="416" spans="1:47" x14ac:dyDescent="0.35">
      <c r="A416" s="3" t="str">
        <f t="shared" si="6"/>
        <v>Justin Suh</v>
      </c>
      <c r="B416" s="4">
        <v>46082</v>
      </c>
      <c r="C416" t="s">
        <v>832</v>
      </c>
      <c r="D416" t="s">
        <v>833</v>
      </c>
      <c r="E416" t="s">
        <v>834</v>
      </c>
      <c r="F416" t="s">
        <v>835</v>
      </c>
      <c r="I416" t="s">
        <v>871</v>
      </c>
      <c r="J416" t="s">
        <v>642</v>
      </c>
      <c r="K416">
        <v>19</v>
      </c>
      <c r="L416">
        <v>69</v>
      </c>
      <c r="M416">
        <v>67</v>
      </c>
      <c r="N416">
        <v>66</v>
      </c>
      <c r="O416">
        <v>65</v>
      </c>
      <c r="Q416">
        <v>267</v>
      </c>
      <c r="R416">
        <v>71.87</v>
      </c>
      <c r="S416">
        <v>71.7</v>
      </c>
      <c r="T416">
        <v>72.239999999999995</v>
      </c>
      <c r="U416">
        <v>70.67</v>
      </c>
      <c r="V416">
        <v>68.819999999999993</v>
      </c>
      <c r="W416">
        <v>68.709999999999994</v>
      </c>
      <c r="Y416">
        <v>70.11</v>
      </c>
      <c r="Z416">
        <v>82</v>
      </c>
      <c r="AA416">
        <v>63</v>
      </c>
      <c r="AB416">
        <v>34</v>
      </c>
      <c r="AC416">
        <v>19</v>
      </c>
      <c r="AE416">
        <v>6</v>
      </c>
      <c r="AF416">
        <v>7</v>
      </c>
      <c r="AG416">
        <v>9</v>
      </c>
      <c r="AH416">
        <v>9</v>
      </c>
      <c r="AJ416">
        <v>19</v>
      </c>
      <c r="AM416" s="5"/>
      <c r="AO416" s="5"/>
      <c r="AQ416" s="5"/>
      <c r="AU416" s="5"/>
    </row>
    <row r="417" spans="1:47" x14ac:dyDescent="0.35">
      <c r="A417" s="3" t="str">
        <f t="shared" si="6"/>
        <v>Ian Holt</v>
      </c>
      <c r="B417" s="4">
        <v>46082</v>
      </c>
      <c r="C417" t="s">
        <v>832</v>
      </c>
      <c r="D417" t="s">
        <v>833</v>
      </c>
      <c r="E417" t="s">
        <v>834</v>
      </c>
      <c r="F417" t="s">
        <v>835</v>
      </c>
      <c r="I417" t="s">
        <v>872</v>
      </c>
      <c r="J417" t="s">
        <v>739</v>
      </c>
      <c r="K417">
        <v>22</v>
      </c>
      <c r="L417">
        <v>66</v>
      </c>
      <c r="M417">
        <v>68</v>
      </c>
      <c r="N417">
        <v>67</v>
      </c>
      <c r="O417">
        <v>67</v>
      </c>
      <c r="Q417">
        <v>268</v>
      </c>
      <c r="R417">
        <v>71.87</v>
      </c>
      <c r="S417">
        <v>71.7</v>
      </c>
      <c r="T417">
        <v>69.239999999999995</v>
      </c>
      <c r="U417">
        <v>71.67</v>
      </c>
      <c r="V417">
        <v>69.819999999999993</v>
      </c>
      <c r="W417">
        <v>70.709999999999994</v>
      </c>
      <c r="Y417">
        <v>70.36</v>
      </c>
      <c r="Z417">
        <v>21</v>
      </c>
      <c r="AA417">
        <v>39</v>
      </c>
      <c r="AB417">
        <v>25</v>
      </c>
      <c r="AC417">
        <v>22</v>
      </c>
      <c r="AE417">
        <v>3</v>
      </c>
      <c r="AF417">
        <v>5</v>
      </c>
      <c r="AG417">
        <v>8</v>
      </c>
      <c r="AH417">
        <v>10</v>
      </c>
      <c r="AJ417">
        <v>22</v>
      </c>
      <c r="AM417" s="5"/>
      <c r="AO417" s="5"/>
      <c r="AQ417" s="5"/>
      <c r="AU417" s="5"/>
    </row>
    <row r="418" spans="1:47" x14ac:dyDescent="0.35">
      <c r="A418" s="3" t="str">
        <f t="shared" si="6"/>
        <v>Russell Knox</v>
      </c>
      <c r="B418" s="4">
        <v>46082</v>
      </c>
      <c r="C418" t="s">
        <v>832</v>
      </c>
      <c r="D418" t="s">
        <v>833</v>
      </c>
      <c r="E418" t="s">
        <v>834</v>
      </c>
      <c r="F418" t="s">
        <v>835</v>
      </c>
      <c r="I418" t="s">
        <v>873</v>
      </c>
      <c r="J418" t="s">
        <v>874</v>
      </c>
      <c r="K418">
        <v>22</v>
      </c>
      <c r="L418">
        <v>66</v>
      </c>
      <c r="M418">
        <v>63</v>
      </c>
      <c r="N418">
        <v>70</v>
      </c>
      <c r="O418">
        <v>69</v>
      </c>
      <c r="Q418">
        <v>268</v>
      </c>
      <c r="R418">
        <v>71.87</v>
      </c>
      <c r="S418">
        <v>71.7</v>
      </c>
      <c r="T418">
        <v>69.239999999999995</v>
      </c>
      <c r="U418">
        <v>66.67</v>
      </c>
      <c r="V418">
        <v>72.819999999999993</v>
      </c>
      <c r="W418">
        <v>72.709999999999994</v>
      </c>
      <c r="Y418">
        <v>70.36</v>
      </c>
      <c r="Z418">
        <v>21</v>
      </c>
      <c r="AA418">
        <v>1</v>
      </c>
      <c r="AB418">
        <v>12</v>
      </c>
      <c r="AC418">
        <v>22</v>
      </c>
      <c r="AE418">
        <v>3</v>
      </c>
      <c r="AF418">
        <v>0</v>
      </c>
      <c r="AG418">
        <v>6</v>
      </c>
      <c r="AH418">
        <v>10</v>
      </c>
      <c r="AJ418">
        <v>22</v>
      </c>
      <c r="AM418" s="5"/>
      <c r="AO418" s="5"/>
      <c r="AQ418" s="5"/>
      <c r="AU418" s="5"/>
    </row>
    <row r="419" spans="1:47" x14ac:dyDescent="0.35">
      <c r="A419" s="3" t="str">
        <f t="shared" si="6"/>
        <v>Joe Weiler</v>
      </c>
      <c r="B419" s="4">
        <v>46082</v>
      </c>
      <c r="C419" t="s">
        <v>832</v>
      </c>
      <c r="D419" t="s">
        <v>833</v>
      </c>
      <c r="E419" t="s">
        <v>834</v>
      </c>
      <c r="F419" t="s">
        <v>835</v>
      </c>
      <c r="I419" t="s">
        <v>875</v>
      </c>
      <c r="J419" t="s">
        <v>876</v>
      </c>
      <c r="K419">
        <v>22</v>
      </c>
      <c r="L419">
        <v>71</v>
      </c>
      <c r="M419">
        <v>65</v>
      </c>
      <c r="N419">
        <v>68</v>
      </c>
      <c r="O419">
        <v>64</v>
      </c>
      <c r="Q419">
        <v>268</v>
      </c>
      <c r="R419">
        <v>71.87</v>
      </c>
      <c r="S419">
        <v>71.7</v>
      </c>
      <c r="T419">
        <v>74.239999999999995</v>
      </c>
      <c r="U419">
        <v>68.67</v>
      </c>
      <c r="V419">
        <v>70.819999999999993</v>
      </c>
      <c r="W419">
        <v>67.709999999999994</v>
      </c>
      <c r="Y419">
        <v>70.36</v>
      </c>
      <c r="Z419">
        <v>121</v>
      </c>
      <c r="AA419">
        <v>63</v>
      </c>
      <c r="AB419">
        <v>50</v>
      </c>
      <c r="AC419">
        <v>22</v>
      </c>
      <c r="AE419">
        <v>8</v>
      </c>
      <c r="AF419">
        <v>7</v>
      </c>
      <c r="AG419">
        <v>11</v>
      </c>
      <c r="AH419">
        <v>10</v>
      </c>
      <c r="AJ419">
        <v>22</v>
      </c>
      <c r="AM419" s="5"/>
      <c r="AO419" s="5"/>
      <c r="AQ419" s="5"/>
      <c r="AU419" s="5"/>
    </row>
    <row r="420" spans="1:47" x14ac:dyDescent="0.35">
      <c r="A420" s="3" t="str">
        <f t="shared" si="6"/>
        <v>Mason Andersen</v>
      </c>
      <c r="B420" s="4">
        <v>46082</v>
      </c>
      <c r="C420" t="s">
        <v>832</v>
      </c>
      <c r="D420" t="s">
        <v>833</v>
      </c>
      <c r="E420" t="s">
        <v>834</v>
      </c>
      <c r="F420" t="s">
        <v>835</v>
      </c>
      <c r="I420" t="s">
        <v>877</v>
      </c>
      <c r="J420" t="s">
        <v>426</v>
      </c>
      <c r="K420">
        <v>25</v>
      </c>
      <c r="L420">
        <v>63</v>
      </c>
      <c r="M420">
        <v>70</v>
      </c>
      <c r="N420">
        <v>70</v>
      </c>
      <c r="O420">
        <v>66</v>
      </c>
      <c r="Q420">
        <v>269</v>
      </c>
      <c r="R420">
        <v>71.87</v>
      </c>
      <c r="S420">
        <v>71.7</v>
      </c>
      <c r="T420">
        <v>66.239999999999995</v>
      </c>
      <c r="U420">
        <v>73.67</v>
      </c>
      <c r="V420">
        <v>72.819999999999993</v>
      </c>
      <c r="W420">
        <v>69.709999999999994</v>
      </c>
      <c r="Y420">
        <v>70.61</v>
      </c>
      <c r="Z420">
        <v>1</v>
      </c>
      <c r="AA420">
        <v>23</v>
      </c>
      <c r="AB420">
        <v>41</v>
      </c>
      <c r="AC420">
        <v>25</v>
      </c>
      <c r="AE420">
        <v>0</v>
      </c>
      <c r="AF420">
        <v>4</v>
      </c>
      <c r="AG420">
        <v>10</v>
      </c>
      <c r="AH420">
        <v>11</v>
      </c>
      <c r="AJ420">
        <v>25</v>
      </c>
      <c r="AM420" s="5"/>
      <c r="AO420" s="5"/>
      <c r="AQ420" s="5"/>
      <c r="AU420" s="5"/>
    </row>
    <row r="421" spans="1:47" x14ac:dyDescent="0.35">
      <c r="A421" s="3" t="str">
        <f t="shared" si="6"/>
        <v>Cameron Champ</v>
      </c>
      <c r="B421" s="4">
        <v>46082</v>
      </c>
      <c r="C421" t="s">
        <v>832</v>
      </c>
      <c r="D421" t="s">
        <v>833</v>
      </c>
      <c r="E421" t="s">
        <v>834</v>
      </c>
      <c r="F421" t="s">
        <v>835</v>
      </c>
      <c r="I421" t="s">
        <v>878</v>
      </c>
      <c r="J421" t="s">
        <v>801</v>
      </c>
      <c r="K421">
        <v>25</v>
      </c>
      <c r="L421">
        <v>69</v>
      </c>
      <c r="M421">
        <v>64</v>
      </c>
      <c r="N421">
        <v>73</v>
      </c>
      <c r="O421">
        <v>63</v>
      </c>
      <c r="Q421">
        <v>269</v>
      </c>
      <c r="R421">
        <v>71.87</v>
      </c>
      <c r="S421">
        <v>71.7</v>
      </c>
      <c r="T421">
        <v>72.239999999999995</v>
      </c>
      <c r="U421">
        <v>67.67</v>
      </c>
      <c r="V421">
        <v>75.819999999999993</v>
      </c>
      <c r="W421">
        <v>66.709999999999994</v>
      </c>
      <c r="Y421">
        <v>70.61</v>
      </c>
      <c r="Z421">
        <v>82</v>
      </c>
      <c r="AA421">
        <v>23</v>
      </c>
      <c r="AB421">
        <v>60</v>
      </c>
      <c r="AC421">
        <v>25</v>
      </c>
      <c r="AE421">
        <v>6</v>
      </c>
      <c r="AF421">
        <v>4</v>
      </c>
      <c r="AG421">
        <v>13</v>
      </c>
      <c r="AH421">
        <v>11</v>
      </c>
      <c r="AJ421">
        <v>25</v>
      </c>
      <c r="AM421" s="5"/>
      <c r="AO421" s="5"/>
      <c r="AQ421" s="5"/>
      <c r="AU421" s="5"/>
    </row>
    <row r="422" spans="1:47" x14ac:dyDescent="0.35">
      <c r="A422" s="3" t="str">
        <f t="shared" si="6"/>
        <v>Will Chandler</v>
      </c>
      <c r="B422" s="4">
        <v>46082</v>
      </c>
      <c r="C422" t="s">
        <v>832</v>
      </c>
      <c r="D422" t="s">
        <v>833</v>
      </c>
      <c r="E422" t="s">
        <v>834</v>
      </c>
      <c r="F422" t="s">
        <v>835</v>
      </c>
      <c r="I422" t="s">
        <v>879</v>
      </c>
      <c r="J422" t="s">
        <v>764</v>
      </c>
      <c r="K422">
        <v>25</v>
      </c>
      <c r="L422">
        <v>66</v>
      </c>
      <c r="M422">
        <v>69</v>
      </c>
      <c r="N422">
        <v>67</v>
      </c>
      <c r="O422">
        <v>67</v>
      </c>
      <c r="Q422">
        <v>269</v>
      </c>
      <c r="R422">
        <v>71.87</v>
      </c>
      <c r="S422">
        <v>71.7</v>
      </c>
      <c r="T422">
        <v>69.239999999999995</v>
      </c>
      <c r="U422">
        <v>72.67</v>
      </c>
      <c r="V422">
        <v>69.819999999999993</v>
      </c>
      <c r="W422">
        <v>70.709999999999994</v>
      </c>
      <c r="Y422">
        <v>70.61</v>
      </c>
      <c r="Z422">
        <v>21</v>
      </c>
      <c r="AA422">
        <v>50</v>
      </c>
      <c r="AB422">
        <v>34</v>
      </c>
      <c r="AC422">
        <v>25</v>
      </c>
      <c r="AE422">
        <v>3</v>
      </c>
      <c r="AF422">
        <v>6</v>
      </c>
      <c r="AG422">
        <v>9</v>
      </c>
      <c r="AH422">
        <v>11</v>
      </c>
      <c r="AJ422">
        <v>25</v>
      </c>
      <c r="AM422" s="5"/>
      <c r="AO422" s="5"/>
      <c r="AQ422" s="5"/>
      <c r="AU422" s="5"/>
    </row>
    <row r="423" spans="1:47" x14ac:dyDescent="0.35">
      <c r="A423" s="3" t="str">
        <f t="shared" si="6"/>
        <v>Cristobal Del Solar</v>
      </c>
      <c r="B423" s="4">
        <v>46082</v>
      </c>
      <c r="C423" t="s">
        <v>832</v>
      </c>
      <c r="D423" t="s">
        <v>833</v>
      </c>
      <c r="E423" t="s">
        <v>834</v>
      </c>
      <c r="F423" t="s">
        <v>835</v>
      </c>
      <c r="I423" t="s">
        <v>880</v>
      </c>
      <c r="J423" t="s">
        <v>881</v>
      </c>
      <c r="K423">
        <v>25</v>
      </c>
      <c r="L423">
        <v>70</v>
      </c>
      <c r="M423">
        <v>66</v>
      </c>
      <c r="N423">
        <v>66</v>
      </c>
      <c r="O423">
        <v>67</v>
      </c>
      <c r="Q423">
        <v>269</v>
      </c>
      <c r="R423">
        <v>71.87</v>
      </c>
      <c r="S423">
        <v>71.7</v>
      </c>
      <c r="T423">
        <v>73.239999999999995</v>
      </c>
      <c r="U423">
        <v>69.67</v>
      </c>
      <c r="V423">
        <v>68.819999999999993</v>
      </c>
      <c r="W423">
        <v>70.709999999999994</v>
      </c>
      <c r="Y423">
        <v>70.61</v>
      </c>
      <c r="Z423">
        <v>99</v>
      </c>
      <c r="AA423">
        <v>63</v>
      </c>
      <c r="AB423">
        <v>34</v>
      </c>
      <c r="AC423">
        <v>25</v>
      </c>
      <c r="AE423">
        <v>7</v>
      </c>
      <c r="AF423">
        <v>7</v>
      </c>
      <c r="AG423">
        <v>9</v>
      </c>
      <c r="AH423">
        <v>11</v>
      </c>
      <c r="AJ423">
        <v>25</v>
      </c>
      <c r="AM423" s="5"/>
      <c r="AO423" s="5"/>
      <c r="AQ423" s="5"/>
      <c r="AU423" s="5"/>
    </row>
    <row r="424" spans="1:47" x14ac:dyDescent="0.35">
      <c r="A424" s="3" t="str">
        <f t="shared" si="6"/>
        <v>Michael Johnson</v>
      </c>
      <c r="B424" s="4">
        <v>46082</v>
      </c>
      <c r="C424" t="s">
        <v>832</v>
      </c>
      <c r="D424" t="s">
        <v>833</v>
      </c>
      <c r="E424" t="s">
        <v>834</v>
      </c>
      <c r="F424" t="s">
        <v>835</v>
      </c>
      <c r="I424" t="s">
        <v>882</v>
      </c>
      <c r="J424" t="s">
        <v>578</v>
      </c>
      <c r="K424">
        <v>25</v>
      </c>
      <c r="L424">
        <v>67</v>
      </c>
      <c r="M424">
        <v>68</v>
      </c>
      <c r="N424">
        <v>68</v>
      </c>
      <c r="O424">
        <v>66</v>
      </c>
      <c r="Q424">
        <v>269</v>
      </c>
      <c r="R424">
        <v>71.87</v>
      </c>
      <c r="S424">
        <v>71.7</v>
      </c>
      <c r="T424">
        <v>70.239999999999995</v>
      </c>
      <c r="U424">
        <v>71.67</v>
      </c>
      <c r="V424">
        <v>70.819999999999993</v>
      </c>
      <c r="W424">
        <v>69.709999999999994</v>
      </c>
      <c r="Y424">
        <v>70.61</v>
      </c>
      <c r="Z424">
        <v>39</v>
      </c>
      <c r="AA424">
        <v>50</v>
      </c>
      <c r="AB424">
        <v>41</v>
      </c>
      <c r="AC424">
        <v>25</v>
      </c>
      <c r="AE424">
        <v>4</v>
      </c>
      <c r="AF424">
        <v>6</v>
      </c>
      <c r="AG424">
        <v>10</v>
      </c>
      <c r="AH424">
        <v>11</v>
      </c>
      <c r="AJ424">
        <v>25</v>
      </c>
      <c r="AM424" s="5"/>
      <c r="AO424" s="5"/>
      <c r="AQ424" s="5"/>
      <c r="AU424" s="5"/>
    </row>
    <row r="425" spans="1:47" x14ac:dyDescent="0.35">
      <c r="A425" s="3" t="str">
        <f t="shared" si="6"/>
        <v>Stuart Macdonald</v>
      </c>
      <c r="B425" s="4">
        <v>46082</v>
      </c>
      <c r="C425" t="s">
        <v>832</v>
      </c>
      <c r="D425" t="s">
        <v>833</v>
      </c>
      <c r="E425" t="s">
        <v>834</v>
      </c>
      <c r="F425" t="s">
        <v>835</v>
      </c>
      <c r="I425" t="s">
        <v>883</v>
      </c>
      <c r="J425" t="s">
        <v>884</v>
      </c>
      <c r="K425">
        <v>25</v>
      </c>
      <c r="L425">
        <v>68</v>
      </c>
      <c r="M425">
        <v>67</v>
      </c>
      <c r="N425">
        <v>70</v>
      </c>
      <c r="O425">
        <v>64</v>
      </c>
      <c r="Q425">
        <v>269</v>
      </c>
      <c r="R425">
        <v>71.87</v>
      </c>
      <c r="S425">
        <v>71.7</v>
      </c>
      <c r="T425">
        <v>71.239999999999995</v>
      </c>
      <c r="U425">
        <v>70.67</v>
      </c>
      <c r="V425">
        <v>72.819999999999993</v>
      </c>
      <c r="W425">
        <v>67.709999999999994</v>
      </c>
      <c r="Y425">
        <v>70.61</v>
      </c>
      <c r="Z425">
        <v>61</v>
      </c>
      <c r="AA425">
        <v>50</v>
      </c>
      <c r="AB425">
        <v>59</v>
      </c>
      <c r="AC425">
        <v>25</v>
      </c>
      <c r="AE425">
        <v>5</v>
      </c>
      <c r="AF425">
        <v>6</v>
      </c>
      <c r="AG425">
        <v>12</v>
      </c>
      <c r="AH425">
        <v>11</v>
      </c>
      <c r="AJ425">
        <v>25</v>
      </c>
      <c r="AM425" s="5"/>
      <c r="AO425" s="5"/>
      <c r="AQ425" s="5"/>
      <c r="AU425" s="5"/>
    </row>
    <row r="426" spans="1:47" x14ac:dyDescent="0.35">
      <c r="A426" s="3" t="str">
        <f t="shared" si="6"/>
        <v>Roger Sloan</v>
      </c>
      <c r="B426" s="4">
        <v>46082</v>
      </c>
      <c r="C426" t="s">
        <v>832</v>
      </c>
      <c r="D426" t="s">
        <v>833</v>
      </c>
      <c r="E426" t="s">
        <v>834</v>
      </c>
      <c r="F426" t="s">
        <v>835</v>
      </c>
      <c r="I426" t="s">
        <v>885</v>
      </c>
      <c r="J426" t="s">
        <v>886</v>
      </c>
      <c r="K426">
        <v>25</v>
      </c>
      <c r="L426">
        <v>65</v>
      </c>
      <c r="M426">
        <v>68</v>
      </c>
      <c r="N426">
        <v>68</v>
      </c>
      <c r="O426">
        <v>68</v>
      </c>
      <c r="Q426">
        <v>269</v>
      </c>
      <c r="R426">
        <v>71.87</v>
      </c>
      <c r="S426">
        <v>71.7</v>
      </c>
      <c r="T426">
        <v>68.239999999999995</v>
      </c>
      <c r="U426">
        <v>71.67</v>
      </c>
      <c r="V426">
        <v>70.819999999999993</v>
      </c>
      <c r="W426">
        <v>71.709999999999994</v>
      </c>
      <c r="Y426">
        <v>70.61</v>
      </c>
      <c r="Z426">
        <v>9</v>
      </c>
      <c r="AA426">
        <v>23</v>
      </c>
      <c r="AB426">
        <v>25</v>
      </c>
      <c r="AC426">
        <v>25</v>
      </c>
      <c r="AE426">
        <v>2</v>
      </c>
      <c r="AF426">
        <v>4</v>
      </c>
      <c r="AG426">
        <v>8</v>
      </c>
      <c r="AH426">
        <v>11</v>
      </c>
      <c r="AJ426">
        <v>25</v>
      </c>
      <c r="AM426" s="5"/>
      <c r="AO426" s="5"/>
      <c r="AQ426" s="5"/>
      <c r="AU426" s="5"/>
    </row>
    <row r="427" spans="1:47" x14ac:dyDescent="0.35">
      <c r="A427" s="3" t="str">
        <f t="shared" si="6"/>
        <v>Julian Suri</v>
      </c>
      <c r="B427" s="4">
        <v>46082</v>
      </c>
      <c r="C427" t="s">
        <v>832</v>
      </c>
      <c r="D427" t="s">
        <v>833</v>
      </c>
      <c r="E427" t="s">
        <v>834</v>
      </c>
      <c r="F427" t="s">
        <v>835</v>
      </c>
      <c r="I427" t="s">
        <v>887</v>
      </c>
      <c r="J427" t="s">
        <v>888</v>
      </c>
      <c r="K427">
        <v>25</v>
      </c>
      <c r="L427">
        <v>66</v>
      </c>
      <c r="M427">
        <v>67</v>
      </c>
      <c r="N427">
        <v>66</v>
      </c>
      <c r="O427">
        <v>70</v>
      </c>
      <c r="Q427">
        <v>269</v>
      </c>
      <c r="R427">
        <v>71.87</v>
      </c>
      <c r="S427">
        <v>71.7</v>
      </c>
      <c r="T427">
        <v>69.239999999999995</v>
      </c>
      <c r="U427">
        <v>70.67</v>
      </c>
      <c r="V427">
        <v>68.819999999999993</v>
      </c>
      <c r="W427">
        <v>73.709999999999994</v>
      </c>
      <c r="Y427">
        <v>70.61</v>
      </c>
      <c r="Z427">
        <v>21</v>
      </c>
      <c r="AA427">
        <v>23</v>
      </c>
      <c r="AB427">
        <v>12</v>
      </c>
      <c r="AC427">
        <v>25</v>
      </c>
      <c r="AE427">
        <v>3</v>
      </c>
      <c r="AF427">
        <v>4</v>
      </c>
      <c r="AG427">
        <v>6</v>
      </c>
      <c r="AH427">
        <v>11</v>
      </c>
      <c r="AJ427">
        <v>25</v>
      </c>
      <c r="AM427" s="5"/>
      <c r="AO427" s="5"/>
      <c r="AQ427" s="5"/>
      <c r="AU427" s="5"/>
    </row>
    <row r="428" spans="1:47" x14ac:dyDescent="0.35">
      <c r="A428" s="3" t="str">
        <f t="shared" si="6"/>
        <v>Rayhan Thomas</v>
      </c>
      <c r="B428" s="4">
        <v>46082</v>
      </c>
      <c r="C428" t="s">
        <v>832</v>
      </c>
      <c r="D428" t="s">
        <v>833</v>
      </c>
      <c r="E428" t="s">
        <v>834</v>
      </c>
      <c r="F428" t="s">
        <v>835</v>
      </c>
      <c r="I428" t="s">
        <v>441</v>
      </c>
      <c r="J428" t="s">
        <v>889</v>
      </c>
      <c r="K428">
        <v>25</v>
      </c>
      <c r="L428">
        <v>67</v>
      </c>
      <c r="M428">
        <v>64</v>
      </c>
      <c r="N428">
        <v>68</v>
      </c>
      <c r="O428">
        <v>70</v>
      </c>
      <c r="Q428">
        <v>269</v>
      </c>
      <c r="R428">
        <v>71.87</v>
      </c>
      <c r="S428">
        <v>71.7</v>
      </c>
      <c r="T428">
        <v>70.239999999999995</v>
      </c>
      <c r="U428">
        <v>67.67</v>
      </c>
      <c r="V428">
        <v>70.819999999999993</v>
      </c>
      <c r="W428">
        <v>73.709999999999994</v>
      </c>
      <c r="Y428">
        <v>70.61</v>
      </c>
      <c r="Z428">
        <v>39</v>
      </c>
      <c r="AA428">
        <v>10</v>
      </c>
      <c r="AB428">
        <v>12</v>
      </c>
      <c r="AC428">
        <v>25</v>
      </c>
      <c r="AE428">
        <v>4</v>
      </c>
      <c r="AF428">
        <v>2</v>
      </c>
      <c r="AG428">
        <v>6</v>
      </c>
      <c r="AH428">
        <v>11</v>
      </c>
      <c r="AJ428">
        <v>25</v>
      </c>
      <c r="AM428" s="5"/>
      <c r="AO428" s="5"/>
      <c r="AQ428" s="5"/>
      <c r="AU428" s="5"/>
    </row>
    <row r="429" spans="1:47" x14ac:dyDescent="0.35">
      <c r="A429" s="3" t="str">
        <f t="shared" si="6"/>
        <v>Carl Yuan</v>
      </c>
      <c r="B429" s="4">
        <v>46082</v>
      </c>
      <c r="C429" t="s">
        <v>832</v>
      </c>
      <c r="D429" t="s">
        <v>833</v>
      </c>
      <c r="E429" t="s">
        <v>834</v>
      </c>
      <c r="F429" t="s">
        <v>835</v>
      </c>
      <c r="I429" t="s">
        <v>714</v>
      </c>
      <c r="J429" t="s">
        <v>890</v>
      </c>
      <c r="K429">
        <v>25</v>
      </c>
      <c r="L429">
        <v>63</v>
      </c>
      <c r="M429">
        <v>69</v>
      </c>
      <c r="N429">
        <v>67</v>
      </c>
      <c r="O429">
        <v>70</v>
      </c>
      <c r="Q429">
        <v>269</v>
      </c>
      <c r="R429">
        <v>71.87</v>
      </c>
      <c r="S429">
        <v>71.7</v>
      </c>
      <c r="T429">
        <v>66.239999999999995</v>
      </c>
      <c r="U429">
        <v>72.67</v>
      </c>
      <c r="V429">
        <v>69.819999999999993</v>
      </c>
      <c r="W429">
        <v>73.709999999999994</v>
      </c>
      <c r="Y429">
        <v>70.61</v>
      </c>
      <c r="Z429">
        <v>1</v>
      </c>
      <c r="AA429">
        <v>17</v>
      </c>
      <c r="AB429">
        <v>12</v>
      </c>
      <c r="AC429">
        <v>25</v>
      </c>
      <c r="AE429">
        <v>0</v>
      </c>
      <c r="AF429">
        <v>3</v>
      </c>
      <c r="AG429">
        <v>6</v>
      </c>
      <c r="AH429">
        <v>11</v>
      </c>
      <c r="AJ429">
        <v>25</v>
      </c>
      <c r="AM429" s="5"/>
      <c r="AO429" s="5"/>
      <c r="AQ429" s="5"/>
      <c r="AU429" s="5"/>
    </row>
    <row r="430" spans="1:47" x14ac:dyDescent="0.35">
      <c r="A430" s="3" t="str">
        <f t="shared" si="6"/>
        <v>Ben Carr</v>
      </c>
      <c r="B430" s="4">
        <v>46082</v>
      </c>
      <c r="C430" t="s">
        <v>832</v>
      </c>
      <c r="D430" t="s">
        <v>833</v>
      </c>
      <c r="E430" t="s">
        <v>834</v>
      </c>
      <c r="F430" t="s">
        <v>835</v>
      </c>
      <c r="I430" t="s">
        <v>891</v>
      </c>
      <c r="J430" t="s">
        <v>628</v>
      </c>
      <c r="K430">
        <v>35</v>
      </c>
      <c r="L430">
        <v>68</v>
      </c>
      <c r="M430">
        <v>65</v>
      </c>
      <c r="N430">
        <v>70</v>
      </c>
      <c r="O430">
        <v>67</v>
      </c>
      <c r="Q430">
        <v>270</v>
      </c>
      <c r="R430">
        <v>71.87</v>
      </c>
      <c r="S430">
        <v>71.7</v>
      </c>
      <c r="T430">
        <v>71.239999999999995</v>
      </c>
      <c r="U430">
        <v>68.67</v>
      </c>
      <c r="V430">
        <v>72.819999999999993</v>
      </c>
      <c r="W430">
        <v>70.709999999999994</v>
      </c>
      <c r="Y430">
        <v>70.86</v>
      </c>
      <c r="Z430">
        <v>61</v>
      </c>
      <c r="AA430">
        <v>23</v>
      </c>
      <c r="AB430">
        <v>41</v>
      </c>
      <c r="AC430">
        <v>35</v>
      </c>
      <c r="AE430">
        <v>5</v>
      </c>
      <c r="AF430">
        <v>4</v>
      </c>
      <c r="AG430">
        <v>10</v>
      </c>
      <c r="AH430">
        <v>12</v>
      </c>
      <c r="AJ430">
        <v>35</v>
      </c>
      <c r="AM430" s="5"/>
      <c r="AO430" s="5"/>
      <c r="AQ430" s="5"/>
      <c r="AU430" s="5"/>
    </row>
    <row r="431" spans="1:47" x14ac:dyDescent="0.35">
      <c r="A431" s="3" t="str">
        <f t="shared" si="6"/>
        <v>Fabian Gomez</v>
      </c>
      <c r="B431" s="4">
        <v>46082</v>
      </c>
      <c r="C431" t="s">
        <v>832</v>
      </c>
      <c r="D431" t="s">
        <v>833</v>
      </c>
      <c r="E431" t="s">
        <v>834</v>
      </c>
      <c r="F431" t="s">
        <v>835</v>
      </c>
      <c r="I431" t="s">
        <v>892</v>
      </c>
      <c r="J431" t="s">
        <v>464</v>
      </c>
      <c r="K431">
        <v>35</v>
      </c>
      <c r="L431">
        <v>69</v>
      </c>
      <c r="M431">
        <v>66</v>
      </c>
      <c r="N431">
        <v>72</v>
      </c>
      <c r="O431">
        <v>63</v>
      </c>
      <c r="Q431">
        <v>270</v>
      </c>
      <c r="R431">
        <v>71.87</v>
      </c>
      <c r="S431">
        <v>71.7</v>
      </c>
      <c r="T431">
        <v>72.239999999999995</v>
      </c>
      <c r="U431">
        <v>69.67</v>
      </c>
      <c r="V431">
        <v>74.819999999999993</v>
      </c>
      <c r="W431">
        <v>66.709999999999994</v>
      </c>
      <c r="Y431">
        <v>70.86</v>
      </c>
      <c r="Z431">
        <v>82</v>
      </c>
      <c r="AA431">
        <v>50</v>
      </c>
      <c r="AB431">
        <v>64</v>
      </c>
      <c r="AC431">
        <v>35</v>
      </c>
      <c r="AE431">
        <v>6</v>
      </c>
      <c r="AF431">
        <v>6</v>
      </c>
      <c r="AG431">
        <v>14</v>
      </c>
      <c r="AH431">
        <v>12</v>
      </c>
      <c r="AJ431">
        <v>35</v>
      </c>
      <c r="AM431" s="5"/>
      <c r="AO431" s="5"/>
      <c r="AQ431" s="5"/>
      <c r="AU431" s="5"/>
    </row>
    <row r="432" spans="1:47" x14ac:dyDescent="0.35">
      <c r="A432" s="3" t="str">
        <f t="shared" si="6"/>
        <v>Blaine Hale</v>
      </c>
      <c r="B432" s="4">
        <v>46082</v>
      </c>
      <c r="C432" t="s">
        <v>832</v>
      </c>
      <c r="D432" t="s">
        <v>833</v>
      </c>
      <c r="E432" t="s">
        <v>834</v>
      </c>
      <c r="F432" t="s">
        <v>835</v>
      </c>
      <c r="I432" t="s">
        <v>893</v>
      </c>
      <c r="J432" t="s">
        <v>894</v>
      </c>
      <c r="K432">
        <v>35</v>
      </c>
      <c r="L432">
        <v>67</v>
      </c>
      <c r="M432">
        <v>66</v>
      </c>
      <c r="N432">
        <v>68</v>
      </c>
      <c r="O432">
        <v>69</v>
      </c>
      <c r="Q432">
        <v>270</v>
      </c>
      <c r="R432">
        <v>71.87</v>
      </c>
      <c r="S432">
        <v>71.7</v>
      </c>
      <c r="T432">
        <v>70.239999999999995</v>
      </c>
      <c r="U432">
        <v>69.67</v>
      </c>
      <c r="V432">
        <v>70.819999999999993</v>
      </c>
      <c r="W432">
        <v>72.709999999999994</v>
      </c>
      <c r="Y432">
        <v>70.86</v>
      </c>
      <c r="Z432">
        <v>39</v>
      </c>
      <c r="AA432">
        <v>23</v>
      </c>
      <c r="AB432">
        <v>25</v>
      </c>
      <c r="AC432">
        <v>35</v>
      </c>
      <c r="AE432">
        <v>4</v>
      </c>
      <c r="AF432">
        <v>4</v>
      </c>
      <c r="AG432">
        <v>8</v>
      </c>
      <c r="AH432">
        <v>12</v>
      </c>
      <c r="AJ432">
        <v>35</v>
      </c>
      <c r="AM432" s="5"/>
      <c r="AO432" s="5"/>
      <c r="AQ432" s="5"/>
      <c r="AU432" s="5"/>
    </row>
    <row r="433" spans="1:47" x14ac:dyDescent="0.35">
      <c r="A433" s="3" t="str">
        <f t="shared" si="6"/>
        <v>Maxwell Moldovan</v>
      </c>
      <c r="B433" s="4">
        <v>46082</v>
      </c>
      <c r="C433" t="s">
        <v>832</v>
      </c>
      <c r="D433" t="s">
        <v>833</v>
      </c>
      <c r="E433" t="s">
        <v>834</v>
      </c>
      <c r="F433" t="s">
        <v>835</v>
      </c>
      <c r="I433" t="s">
        <v>895</v>
      </c>
      <c r="J433" t="s">
        <v>896</v>
      </c>
      <c r="K433">
        <v>35</v>
      </c>
      <c r="L433">
        <v>65</v>
      </c>
      <c r="M433">
        <v>66</v>
      </c>
      <c r="N433">
        <v>70</v>
      </c>
      <c r="O433">
        <v>69</v>
      </c>
      <c r="Q433">
        <v>270</v>
      </c>
      <c r="R433">
        <v>71.87</v>
      </c>
      <c r="S433">
        <v>71.7</v>
      </c>
      <c r="T433">
        <v>68.239999999999995</v>
      </c>
      <c r="U433">
        <v>69.67</v>
      </c>
      <c r="V433">
        <v>72.819999999999993</v>
      </c>
      <c r="W433">
        <v>72.709999999999994</v>
      </c>
      <c r="Y433">
        <v>70.86</v>
      </c>
      <c r="Z433">
        <v>9</v>
      </c>
      <c r="AA433">
        <v>10</v>
      </c>
      <c r="AB433">
        <v>25</v>
      </c>
      <c r="AC433">
        <v>35</v>
      </c>
      <c r="AE433">
        <v>2</v>
      </c>
      <c r="AF433">
        <v>2</v>
      </c>
      <c r="AG433">
        <v>8</v>
      </c>
      <c r="AH433">
        <v>12</v>
      </c>
      <c r="AJ433">
        <v>35</v>
      </c>
      <c r="AM433" s="5"/>
      <c r="AO433" s="5"/>
      <c r="AQ433" s="5"/>
      <c r="AU433" s="5"/>
    </row>
    <row r="434" spans="1:47" x14ac:dyDescent="0.35">
      <c r="A434" s="3" t="str">
        <f t="shared" si="6"/>
        <v>Davis Shore</v>
      </c>
      <c r="B434" s="4">
        <v>46082</v>
      </c>
      <c r="C434" t="s">
        <v>832</v>
      </c>
      <c r="D434" t="s">
        <v>833</v>
      </c>
      <c r="E434" t="s">
        <v>834</v>
      </c>
      <c r="F434" t="s">
        <v>835</v>
      </c>
      <c r="I434" t="s">
        <v>897</v>
      </c>
      <c r="J434" t="s">
        <v>898</v>
      </c>
      <c r="K434">
        <v>35</v>
      </c>
      <c r="L434">
        <v>68</v>
      </c>
      <c r="M434">
        <v>66</v>
      </c>
      <c r="N434">
        <v>70</v>
      </c>
      <c r="O434">
        <v>66</v>
      </c>
      <c r="Q434">
        <v>270</v>
      </c>
      <c r="R434">
        <v>71.87</v>
      </c>
      <c r="S434">
        <v>71.7</v>
      </c>
      <c r="T434">
        <v>71.239999999999995</v>
      </c>
      <c r="U434">
        <v>69.67</v>
      </c>
      <c r="V434">
        <v>72.819999999999993</v>
      </c>
      <c r="W434">
        <v>69.709999999999994</v>
      </c>
      <c r="Y434">
        <v>70.86</v>
      </c>
      <c r="Z434">
        <v>61</v>
      </c>
      <c r="AA434">
        <v>39</v>
      </c>
      <c r="AB434">
        <v>50</v>
      </c>
      <c r="AC434">
        <v>35</v>
      </c>
      <c r="AE434">
        <v>5</v>
      </c>
      <c r="AF434">
        <v>5</v>
      </c>
      <c r="AG434">
        <v>11</v>
      </c>
      <c r="AH434">
        <v>12</v>
      </c>
      <c r="AJ434">
        <v>35</v>
      </c>
      <c r="AM434" s="5"/>
      <c r="AO434" s="5"/>
      <c r="AQ434" s="5"/>
      <c r="AU434" s="5"/>
    </row>
    <row r="435" spans="1:47" x14ac:dyDescent="0.35">
      <c r="A435" s="3" t="str">
        <f t="shared" si="6"/>
        <v>Travis Trace</v>
      </c>
      <c r="B435" s="4">
        <v>46082</v>
      </c>
      <c r="C435" t="s">
        <v>832</v>
      </c>
      <c r="D435" t="s">
        <v>833</v>
      </c>
      <c r="E435" t="s">
        <v>834</v>
      </c>
      <c r="F435" t="s">
        <v>835</v>
      </c>
      <c r="I435" t="s">
        <v>899</v>
      </c>
      <c r="J435" t="s">
        <v>568</v>
      </c>
      <c r="K435">
        <v>35</v>
      </c>
      <c r="L435">
        <v>68</v>
      </c>
      <c r="M435">
        <v>63</v>
      </c>
      <c r="N435">
        <v>70</v>
      </c>
      <c r="O435">
        <v>69</v>
      </c>
      <c r="Q435">
        <v>270</v>
      </c>
      <c r="R435">
        <v>71.87</v>
      </c>
      <c r="S435">
        <v>71.7</v>
      </c>
      <c r="T435">
        <v>71.239999999999995</v>
      </c>
      <c r="U435">
        <v>66.67</v>
      </c>
      <c r="V435">
        <v>72.819999999999993</v>
      </c>
      <c r="W435">
        <v>72.709999999999994</v>
      </c>
      <c r="Y435">
        <v>70.86</v>
      </c>
      <c r="Z435">
        <v>61</v>
      </c>
      <c r="AA435">
        <v>10</v>
      </c>
      <c r="AB435">
        <v>25</v>
      </c>
      <c r="AC435">
        <v>35</v>
      </c>
      <c r="AE435">
        <v>5</v>
      </c>
      <c r="AF435">
        <v>2</v>
      </c>
      <c r="AG435">
        <v>8</v>
      </c>
      <c r="AH435">
        <v>12</v>
      </c>
      <c r="AJ435">
        <v>35</v>
      </c>
      <c r="AM435" s="5"/>
      <c r="AO435" s="5"/>
      <c r="AQ435" s="5"/>
      <c r="AU435" s="5"/>
    </row>
    <row r="436" spans="1:47" x14ac:dyDescent="0.35">
      <c r="A436" s="3" t="str">
        <f t="shared" si="6"/>
        <v>Brett White</v>
      </c>
      <c r="B436" s="4">
        <v>46082</v>
      </c>
      <c r="C436" t="s">
        <v>832</v>
      </c>
      <c r="D436" t="s">
        <v>833</v>
      </c>
      <c r="E436" t="s">
        <v>834</v>
      </c>
      <c r="F436" t="s">
        <v>835</v>
      </c>
      <c r="I436" t="s">
        <v>900</v>
      </c>
      <c r="J436" t="s">
        <v>593</v>
      </c>
      <c r="K436">
        <v>35</v>
      </c>
      <c r="L436">
        <v>69</v>
      </c>
      <c r="M436">
        <v>64</v>
      </c>
      <c r="N436">
        <v>70</v>
      </c>
      <c r="O436">
        <v>67</v>
      </c>
      <c r="Q436">
        <v>270</v>
      </c>
      <c r="R436">
        <v>71.87</v>
      </c>
      <c r="S436">
        <v>71.7</v>
      </c>
      <c r="T436">
        <v>72.239999999999995</v>
      </c>
      <c r="U436">
        <v>67.67</v>
      </c>
      <c r="V436">
        <v>72.819999999999993</v>
      </c>
      <c r="W436">
        <v>70.709999999999994</v>
      </c>
      <c r="Y436">
        <v>70.86</v>
      </c>
      <c r="Z436">
        <v>82</v>
      </c>
      <c r="AA436">
        <v>23</v>
      </c>
      <c r="AB436">
        <v>41</v>
      </c>
      <c r="AC436">
        <v>35</v>
      </c>
      <c r="AE436">
        <v>6</v>
      </c>
      <c r="AF436">
        <v>4</v>
      </c>
      <c r="AG436">
        <v>10</v>
      </c>
      <c r="AH436">
        <v>12</v>
      </c>
      <c r="AJ436">
        <v>35</v>
      </c>
      <c r="AM436" s="5"/>
      <c r="AO436" s="5"/>
      <c r="AQ436" s="5"/>
      <c r="AU436" s="5"/>
    </row>
    <row r="437" spans="1:47" x14ac:dyDescent="0.35">
      <c r="A437" s="3" t="str">
        <f t="shared" si="6"/>
        <v>Matthew Anderson</v>
      </c>
      <c r="B437" s="4">
        <v>46082</v>
      </c>
      <c r="C437" t="s">
        <v>832</v>
      </c>
      <c r="D437" t="s">
        <v>833</v>
      </c>
      <c r="E437" t="s">
        <v>834</v>
      </c>
      <c r="F437" t="s">
        <v>835</v>
      </c>
      <c r="I437" t="s">
        <v>901</v>
      </c>
      <c r="J437" t="s">
        <v>800</v>
      </c>
      <c r="K437">
        <v>42</v>
      </c>
      <c r="L437">
        <v>63</v>
      </c>
      <c r="M437">
        <v>71</v>
      </c>
      <c r="N437">
        <v>65</v>
      </c>
      <c r="O437">
        <v>72</v>
      </c>
      <c r="Q437">
        <v>271</v>
      </c>
      <c r="R437">
        <v>71.87</v>
      </c>
      <c r="S437">
        <v>71.7</v>
      </c>
      <c r="T437">
        <v>66.239999999999995</v>
      </c>
      <c r="U437">
        <v>74.67</v>
      </c>
      <c r="V437">
        <v>67.819999999999993</v>
      </c>
      <c r="W437">
        <v>75.709999999999994</v>
      </c>
      <c r="Y437">
        <v>71.11</v>
      </c>
      <c r="Z437">
        <v>1</v>
      </c>
      <c r="AA437">
        <v>39</v>
      </c>
      <c r="AB437">
        <v>12</v>
      </c>
      <c r="AC437">
        <v>42</v>
      </c>
      <c r="AE437">
        <v>0</v>
      </c>
      <c r="AF437">
        <v>5</v>
      </c>
      <c r="AG437">
        <v>6</v>
      </c>
      <c r="AH437">
        <v>13</v>
      </c>
      <c r="AJ437">
        <v>42</v>
      </c>
      <c r="AM437" s="5"/>
      <c r="AO437" s="5"/>
      <c r="AQ437" s="5"/>
      <c r="AU437" s="5"/>
    </row>
    <row r="438" spans="1:47" x14ac:dyDescent="0.35">
      <c r="A438" s="3" t="str">
        <f t="shared" si="6"/>
        <v>Marshall Meisel</v>
      </c>
      <c r="B438" s="4">
        <v>46082</v>
      </c>
      <c r="C438" t="s">
        <v>832</v>
      </c>
      <c r="D438" t="s">
        <v>833</v>
      </c>
      <c r="E438" t="s">
        <v>834</v>
      </c>
      <c r="F438" t="s">
        <v>835</v>
      </c>
      <c r="I438" t="s">
        <v>902</v>
      </c>
      <c r="J438" t="s">
        <v>903</v>
      </c>
      <c r="K438">
        <v>42</v>
      </c>
      <c r="L438">
        <v>64</v>
      </c>
      <c r="M438">
        <v>69</v>
      </c>
      <c r="N438">
        <v>66</v>
      </c>
      <c r="O438">
        <v>72</v>
      </c>
      <c r="Q438">
        <v>271</v>
      </c>
      <c r="R438">
        <v>71.87</v>
      </c>
      <c r="S438">
        <v>71.7</v>
      </c>
      <c r="T438">
        <v>67.239999999999995</v>
      </c>
      <c r="U438">
        <v>72.67</v>
      </c>
      <c r="V438">
        <v>68.819999999999993</v>
      </c>
      <c r="W438">
        <v>75.709999999999994</v>
      </c>
      <c r="Y438">
        <v>71.11</v>
      </c>
      <c r="Z438">
        <v>7</v>
      </c>
      <c r="AA438">
        <v>23</v>
      </c>
      <c r="AB438">
        <v>12</v>
      </c>
      <c r="AC438">
        <v>42</v>
      </c>
      <c r="AE438">
        <v>1</v>
      </c>
      <c r="AF438">
        <v>4</v>
      </c>
      <c r="AG438">
        <v>6</v>
      </c>
      <c r="AH438">
        <v>13</v>
      </c>
      <c r="AJ438">
        <v>42</v>
      </c>
      <c r="AM438" s="5"/>
      <c r="AO438" s="5"/>
      <c r="AQ438" s="5"/>
      <c r="AU438" s="5"/>
    </row>
    <row r="439" spans="1:47" x14ac:dyDescent="0.35">
      <c r="A439" s="3" t="str">
        <f t="shared" si="6"/>
        <v>Bryson Nimmer</v>
      </c>
      <c r="B439" s="4">
        <v>46082</v>
      </c>
      <c r="C439" t="s">
        <v>832</v>
      </c>
      <c r="D439" t="s">
        <v>833</v>
      </c>
      <c r="E439" t="s">
        <v>834</v>
      </c>
      <c r="F439" t="s">
        <v>835</v>
      </c>
      <c r="I439" t="s">
        <v>904</v>
      </c>
      <c r="J439" t="s">
        <v>905</v>
      </c>
      <c r="K439">
        <v>42</v>
      </c>
      <c r="L439">
        <v>67</v>
      </c>
      <c r="M439">
        <v>66</v>
      </c>
      <c r="N439">
        <v>71</v>
      </c>
      <c r="O439">
        <v>67</v>
      </c>
      <c r="Q439">
        <v>271</v>
      </c>
      <c r="R439">
        <v>71.87</v>
      </c>
      <c r="S439">
        <v>71.7</v>
      </c>
      <c r="T439">
        <v>70.239999999999995</v>
      </c>
      <c r="U439">
        <v>69.67</v>
      </c>
      <c r="V439">
        <v>73.819999999999993</v>
      </c>
      <c r="W439">
        <v>70.709999999999994</v>
      </c>
      <c r="Y439">
        <v>71.11</v>
      </c>
      <c r="Z439">
        <v>39</v>
      </c>
      <c r="AA439">
        <v>23</v>
      </c>
      <c r="AB439">
        <v>50</v>
      </c>
      <c r="AC439">
        <v>42</v>
      </c>
      <c r="AE439">
        <v>4</v>
      </c>
      <c r="AF439">
        <v>4</v>
      </c>
      <c r="AG439">
        <v>11</v>
      </c>
      <c r="AH439">
        <v>13</v>
      </c>
      <c r="AJ439">
        <v>42</v>
      </c>
      <c r="AM439" s="5"/>
      <c r="AO439" s="5"/>
      <c r="AQ439" s="5"/>
      <c r="AU439" s="5"/>
    </row>
    <row r="440" spans="1:47" x14ac:dyDescent="0.35">
      <c r="A440" s="3" t="str">
        <f t="shared" si="6"/>
        <v>Kevin Velo</v>
      </c>
      <c r="B440" s="4">
        <v>46082</v>
      </c>
      <c r="C440" t="s">
        <v>832</v>
      </c>
      <c r="D440" t="s">
        <v>833</v>
      </c>
      <c r="E440" t="s">
        <v>834</v>
      </c>
      <c r="F440" t="s">
        <v>835</v>
      </c>
      <c r="I440" t="s">
        <v>906</v>
      </c>
      <c r="J440" t="s">
        <v>601</v>
      </c>
      <c r="K440">
        <v>42</v>
      </c>
      <c r="L440">
        <v>65</v>
      </c>
      <c r="M440">
        <v>67</v>
      </c>
      <c r="N440">
        <v>69</v>
      </c>
      <c r="O440">
        <v>70</v>
      </c>
      <c r="Q440">
        <v>271</v>
      </c>
      <c r="R440">
        <v>71.87</v>
      </c>
      <c r="S440">
        <v>71.7</v>
      </c>
      <c r="T440">
        <v>68.239999999999995</v>
      </c>
      <c r="U440">
        <v>70.67</v>
      </c>
      <c r="V440">
        <v>71.819999999999993</v>
      </c>
      <c r="W440">
        <v>73.709999999999994</v>
      </c>
      <c r="Y440">
        <v>71.11</v>
      </c>
      <c r="Z440">
        <v>9</v>
      </c>
      <c r="AA440">
        <v>17</v>
      </c>
      <c r="AB440">
        <v>25</v>
      </c>
      <c r="AC440">
        <v>42</v>
      </c>
      <c r="AE440">
        <v>2</v>
      </c>
      <c r="AF440">
        <v>3</v>
      </c>
      <c r="AG440">
        <v>8</v>
      </c>
      <c r="AH440">
        <v>13</v>
      </c>
      <c r="AJ440">
        <v>42</v>
      </c>
      <c r="AM440" s="5"/>
      <c r="AO440" s="5"/>
      <c r="AQ440" s="5"/>
      <c r="AU440" s="5"/>
    </row>
    <row r="441" spans="1:47" x14ac:dyDescent="0.35">
      <c r="A441" s="3" t="str">
        <f t="shared" si="6"/>
        <v>Sebastian Cappelen</v>
      </c>
      <c r="B441" s="4">
        <v>46082</v>
      </c>
      <c r="C441" t="s">
        <v>832</v>
      </c>
      <c r="D441" t="s">
        <v>833</v>
      </c>
      <c r="E441" t="s">
        <v>834</v>
      </c>
      <c r="F441" t="s">
        <v>835</v>
      </c>
      <c r="I441" t="s">
        <v>907</v>
      </c>
      <c r="J441" t="s">
        <v>908</v>
      </c>
      <c r="K441">
        <v>46</v>
      </c>
      <c r="L441">
        <v>70</v>
      </c>
      <c r="M441">
        <v>65</v>
      </c>
      <c r="N441">
        <v>67</v>
      </c>
      <c r="O441">
        <v>70</v>
      </c>
      <c r="Q441">
        <v>272</v>
      </c>
      <c r="R441">
        <v>71.87</v>
      </c>
      <c r="S441">
        <v>71.7</v>
      </c>
      <c r="T441">
        <v>73.239999999999995</v>
      </c>
      <c r="U441">
        <v>68.67</v>
      </c>
      <c r="V441">
        <v>69.819999999999993</v>
      </c>
      <c r="W441">
        <v>73.709999999999994</v>
      </c>
      <c r="Y441">
        <v>71.36</v>
      </c>
      <c r="Z441">
        <v>99</v>
      </c>
      <c r="AA441">
        <v>50</v>
      </c>
      <c r="AB441">
        <v>34</v>
      </c>
      <c r="AC441">
        <v>46</v>
      </c>
      <c r="AE441">
        <v>7</v>
      </c>
      <c r="AF441">
        <v>6</v>
      </c>
      <c r="AG441">
        <v>9</v>
      </c>
      <c r="AH441">
        <v>14</v>
      </c>
      <c r="AJ441">
        <v>46</v>
      </c>
      <c r="AM441" s="5"/>
      <c r="AO441" s="5"/>
      <c r="AQ441" s="5"/>
      <c r="AU441" s="5"/>
    </row>
    <row r="442" spans="1:47" x14ac:dyDescent="0.35">
      <c r="A442" s="3" t="str">
        <f t="shared" si="6"/>
        <v>Martin Contini</v>
      </c>
      <c r="B442" s="4">
        <v>46082</v>
      </c>
      <c r="C442" t="s">
        <v>832</v>
      </c>
      <c r="D442" t="s">
        <v>833</v>
      </c>
      <c r="E442" t="s">
        <v>834</v>
      </c>
      <c r="F442" t="s">
        <v>835</v>
      </c>
      <c r="I442" t="s">
        <v>909</v>
      </c>
      <c r="J442" t="s">
        <v>510</v>
      </c>
      <c r="K442">
        <v>46</v>
      </c>
      <c r="L442">
        <v>66</v>
      </c>
      <c r="M442">
        <v>70</v>
      </c>
      <c r="N442">
        <v>70</v>
      </c>
      <c r="O442">
        <v>66</v>
      </c>
      <c r="Q442">
        <v>272</v>
      </c>
      <c r="R442">
        <v>71.87</v>
      </c>
      <c r="S442">
        <v>71.7</v>
      </c>
      <c r="T442">
        <v>69.239999999999995</v>
      </c>
      <c r="U442">
        <v>73.67</v>
      </c>
      <c r="V442">
        <v>72.819999999999993</v>
      </c>
      <c r="W442">
        <v>69.709999999999994</v>
      </c>
      <c r="Y442">
        <v>71.36</v>
      </c>
      <c r="Z442">
        <v>21</v>
      </c>
      <c r="AA442">
        <v>63</v>
      </c>
      <c r="AB442">
        <v>60</v>
      </c>
      <c r="AC442">
        <v>46</v>
      </c>
      <c r="AE442">
        <v>3</v>
      </c>
      <c r="AF442">
        <v>7</v>
      </c>
      <c r="AG442">
        <v>13</v>
      </c>
      <c r="AH442">
        <v>14</v>
      </c>
      <c r="AJ442">
        <v>46</v>
      </c>
      <c r="AM442" s="5"/>
      <c r="AO442" s="5"/>
      <c r="AQ442" s="5"/>
      <c r="AU442" s="5"/>
    </row>
    <row r="443" spans="1:47" x14ac:dyDescent="0.35">
      <c r="A443" s="3" t="str">
        <f t="shared" si="6"/>
        <v>Wilson Furr</v>
      </c>
      <c r="B443" s="4">
        <v>46082</v>
      </c>
      <c r="C443" t="s">
        <v>832</v>
      </c>
      <c r="D443" t="s">
        <v>833</v>
      </c>
      <c r="E443" t="s">
        <v>834</v>
      </c>
      <c r="F443" t="s">
        <v>835</v>
      </c>
      <c r="I443" t="s">
        <v>910</v>
      </c>
      <c r="J443" t="s">
        <v>911</v>
      </c>
      <c r="K443">
        <v>46</v>
      </c>
      <c r="L443">
        <v>67</v>
      </c>
      <c r="M443">
        <v>63</v>
      </c>
      <c r="N443">
        <v>73</v>
      </c>
      <c r="O443">
        <v>69</v>
      </c>
      <c r="Q443">
        <v>272</v>
      </c>
      <c r="R443">
        <v>71.87</v>
      </c>
      <c r="S443">
        <v>71.7</v>
      </c>
      <c r="T443">
        <v>70.239999999999995</v>
      </c>
      <c r="U443">
        <v>66.67</v>
      </c>
      <c r="V443">
        <v>75.819999999999993</v>
      </c>
      <c r="W443">
        <v>72.709999999999994</v>
      </c>
      <c r="Y443">
        <v>71.36</v>
      </c>
      <c r="Z443">
        <v>39</v>
      </c>
      <c r="AA443">
        <v>8</v>
      </c>
      <c r="AB443">
        <v>41</v>
      </c>
      <c r="AC443">
        <v>46</v>
      </c>
      <c r="AE443">
        <v>4</v>
      </c>
      <c r="AF443">
        <v>1</v>
      </c>
      <c r="AG443">
        <v>10</v>
      </c>
      <c r="AH443">
        <v>14</v>
      </c>
      <c r="AJ443">
        <v>46</v>
      </c>
      <c r="AM443" s="5"/>
      <c r="AO443" s="5"/>
      <c r="AQ443" s="5"/>
      <c r="AU443" s="5"/>
    </row>
    <row r="444" spans="1:47" x14ac:dyDescent="0.35">
      <c r="A444" s="3" t="str">
        <f t="shared" si="6"/>
        <v>Nick Gabrelcik</v>
      </c>
      <c r="B444" s="4">
        <v>46082</v>
      </c>
      <c r="C444" t="s">
        <v>832</v>
      </c>
      <c r="D444" t="s">
        <v>833</v>
      </c>
      <c r="E444" t="s">
        <v>834</v>
      </c>
      <c r="F444" t="s">
        <v>835</v>
      </c>
      <c r="I444" t="s">
        <v>912</v>
      </c>
      <c r="J444" t="s">
        <v>609</v>
      </c>
      <c r="K444">
        <v>46</v>
      </c>
      <c r="L444">
        <v>70</v>
      </c>
      <c r="M444">
        <v>65</v>
      </c>
      <c r="N444">
        <v>69</v>
      </c>
      <c r="O444">
        <v>68</v>
      </c>
      <c r="Q444">
        <v>272</v>
      </c>
      <c r="R444">
        <v>71.87</v>
      </c>
      <c r="S444">
        <v>71.7</v>
      </c>
      <c r="T444">
        <v>73.239999999999995</v>
      </c>
      <c r="U444">
        <v>68.67</v>
      </c>
      <c r="V444">
        <v>71.819999999999993</v>
      </c>
      <c r="W444">
        <v>71.709999999999994</v>
      </c>
      <c r="Y444">
        <v>71.36</v>
      </c>
      <c r="Z444">
        <v>99</v>
      </c>
      <c r="AA444">
        <v>50</v>
      </c>
      <c r="AB444">
        <v>50</v>
      </c>
      <c r="AC444">
        <v>46</v>
      </c>
      <c r="AE444">
        <v>7</v>
      </c>
      <c r="AF444">
        <v>6</v>
      </c>
      <c r="AG444">
        <v>11</v>
      </c>
      <c r="AH444">
        <v>14</v>
      </c>
      <c r="AJ444">
        <v>46</v>
      </c>
      <c r="AM444" s="5"/>
      <c r="AO444" s="5"/>
      <c r="AQ444" s="5"/>
      <c r="AU444" s="5"/>
    </row>
    <row r="445" spans="1:47" x14ac:dyDescent="0.35">
      <c r="A445" s="3" t="str">
        <f t="shared" si="6"/>
        <v>John Marshall Butler</v>
      </c>
      <c r="B445" s="4">
        <v>46082</v>
      </c>
      <c r="C445" t="s">
        <v>832</v>
      </c>
      <c r="D445" t="s">
        <v>833</v>
      </c>
      <c r="E445" t="s">
        <v>834</v>
      </c>
      <c r="F445" t="s">
        <v>835</v>
      </c>
      <c r="I445" t="s">
        <v>913</v>
      </c>
      <c r="J445" t="s">
        <v>760</v>
      </c>
      <c r="K445">
        <v>46</v>
      </c>
      <c r="L445">
        <v>70</v>
      </c>
      <c r="M445">
        <v>65</v>
      </c>
      <c r="N445">
        <v>68</v>
      </c>
      <c r="O445">
        <v>69</v>
      </c>
      <c r="Q445">
        <v>272</v>
      </c>
      <c r="R445">
        <v>71.87</v>
      </c>
      <c r="S445">
        <v>71.7</v>
      </c>
      <c r="T445">
        <v>73.239999999999995</v>
      </c>
      <c r="U445">
        <v>68.67</v>
      </c>
      <c r="V445">
        <v>70.819999999999993</v>
      </c>
      <c r="W445">
        <v>72.709999999999994</v>
      </c>
      <c r="Y445">
        <v>71.36</v>
      </c>
      <c r="Z445">
        <v>99</v>
      </c>
      <c r="AA445">
        <v>50</v>
      </c>
      <c r="AB445">
        <v>41</v>
      </c>
      <c r="AC445">
        <v>46</v>
      </c>
      <c r="AE445">
        <v>7</v>
      </c>
      <c r="AF445">
        <v>6</v>
      </c>
      <c r="AG445">
        <v>10</v>
      </c>
      <c r="AH445">
        <v>14</v>
      </c>
      <c r="AJ445">
        <v>46</v>
      </c>
      <c r="AM445" s="5"/>
      <c r="AO445" s="5"/>
      <c r="AQ445" s="5"/>
      <c r="AU445" s="5"/>
    </row>
    <row r="446" spans="1:47" x14ac:dyDescent="0.35">
      <c r="A446" s="3" t="str">
        <f t="shared" si="6"/>
        <v>John Pak</v>
      </c>
      <c r="B446" s="4">
        <v>46082</v>
      </c>
      <c r="C446" t="s">
        <v>832</v>
      </c>
      <c r="D446" t="s">
        <v>833</v>
      </c>
      <c r="E446" t="s">
        <v>834</v>
      </c>
      <c r="F446" t="s">
        <v>835</v>
      </c>
      <c r="I446" t="s">
        <v>914</v>
      </c>
      <c r="J446" t="s">
        <v>760</v>
      </c>
      <c r="K446">
        <v>46</v>
      </c>
      <c r="L446">
        <v>73</v>
      </c>
      <c r="M446">
        <v>63</v>
      </c>
      <c r="N446">
        <v>66</v>
      </c>
      <c r="O446">
        <v>70</v>
      </c>
      <c r="Q446">
        <v>272</v>
      </c>
      <c r="R446">
        <v>71.87</v>
      </c>
      <c r="S446">
        <v>71.7</v>
      </c>
      <c r="T446">
        <v>76.239999999999995</v>
      </c>
      <c r="U446">
        <v>66.67</v>
      </c>
      <c r="V446">
        <v>68.819999999999993</v>
      </c>
      <c r="W446">
        <v>73.709999999999994</v>
      </c>
      <c r="Y446">
        <v>71.36</v>
      </c>
      <c r="Z446">
        <v>141</v>
      </c>
      <c r="AA446">
        <v>63</v>
      </c>
      <c r="AB446">
        <v>34</v>
      </c>
      <c r="AC446">
        <v>46</v>
      </c>
      <c r="AE446">
        <v>10</v>
      </c>
      <c r="AF446">
        <v>7</v>
      </c>
      <c r="AG446">
        <v>9</v>
      </c>
      <c r="AH446">
        <v>14</v>
      </c>
      <c r="AJ446">
        <v>46</v>
      </c>
      <c r="AM446" s="5"/>
      <c r="AO446" s="5"/>
      <c r="AQ446" s="5"/>
      <c r="AU446" s="5"/>
    </row>
    <row r="447" spans="1:47" x14ac:dyDescent="0.35">
      <c r="A447" s="3" t="str">
        <f t="shared" si="6"/>
        <v>Ben Taylor</v>
      </c>
      <c r="B447" s="4">
        <v>46082</v>
      </c>
      <c r="C447" t="s">
        <v>832</v>
      </c>
      <c r="D447" t="s">
        <v>833</v>
      </c>
      <c r="E447" t="s">
        <v>834</v>
      </c>
      <c r="F447" t="s">
        <v>835</v>
      </c>
      <c r="I447" t="s">
        <v>842</v>
      </c>
      <c r="J447" t="s">
        <v>628</v>
      </c>
      <c r="K447">
        <v>46</v>
      </c>
      <c r="L447">
        <v>64</v>
      </c>
      <c r="M447">
        <v>70</v>
      </c>
      <c r="N447">
        <v>68</v>
      </c>
      <c r="O447">
        <v>70</v>
      </c>
      <c r="Q447">
        <v>272</v>
      </c>
      <c r="R447">
        <v>71.87</v>
      </c>
      <c r="S447">
        <v>71.7</v>
      </c>
      <c r="T447">
        <v>67.239999999999995</v>
      </c>
      <c r="U447">
        <v>73.67</v>
      </c>
      <c r="V447">
        <v>70.819999999999993</v>
      </c>
      <c r="W447">
        <v>73.709999999999994</v>
      </c>
      <c r="Y447">
        <v>71.36</v>
      </c>
      <c r="Z447">
        <v>7</v>
      </c>
      <c r="AA447">
        <v>39</v>
      </c>
      <c r="AB447">
        <v>34</v>
      </c>
      <c r="AC447">
        <v>46</v>
      </c>
      <c r="AE447">
        <v>1</v>
      </c>
      <c r="AF447">
        <v>5</v>
      </c>
      <c r="AG447">
        <v>9</v>
      </c>
      <c r="AH447">
        <v>14</v>
      </c>
      <c r="AJ447">
        <v>46</v>
      </c>
      <c r="AM447" s="5"/>
      <c r="AO447" s="5"/>
      <c r="AQ447" s="5"/>
      <c r="AU447" s="5"/>
    </row>
    <row r="448" spans="1:47" x14ac:dyDescent="0.35">
      <c r="A448" s="3" t="str">
        <f t="shared" si="6"/>
        <v>Jeremy Gandon</v>
      </c>
      <c r="B448" s="4">
        <v>46082</v>
      </c>
      <c r="C448" t="s">
        <v>832</v>
      </c>
      <c r="D448" t="s">
        <v>833</v>
      </c>
      <c r="E448" t="s">
        <v>834</v>
      </c>
      <c r="F448" t="s">
        <v>835</v>
      </c>
      <c r="I448" t="s">
        <v>915</v>
      </c>
      <c r="J448" t="s">
        <v>916</v>
      </c>
      <c r="K448">
        <v>53</v>
      </c>
      <c r="L448">
        <v>68</v>
      </c>
      <c r="M448">
        <v>67</v>
      </c>
      <c r="N448">
        <v>75</v>
      </c>
      <c r="O448">
        <v>63</v>
      </c>
      <c r="Q448">
        <v>273</v>
      </c>
      <c r="R448">
        <v>71.87</v>
      </c>
      <c r="S448">
        <v>71.7</v>
      </c>
      <c r="T448">
        <v>71.239999999999995</v>
      </c>
      <c r="U448">
        <v>70.67</v>
      </c>
      <c r="V448">
        <v>77.819999999999993</v>
      </c>
      <c r="W448">
        <v>66.709999999999994</v>
      </c>
      <c r="Y448">
        <v>71.61</v>
      </c>
      <c r="Z448">
        <v>61</v>
      </c>
      <c r="AA448">
        <v>50</v>
      </c>
      <c r="AB448">
        <v>76</v>
      </c>
      <c r="AC448">
        <v>53</v>
      </c>
      <c r="AE448">
        <v>5</v>
      </c>
      <c r="AF448">
        <v>6</v>
      </c>
      <c r="AG448">
        <v>17</v>
      </c>
      <c r="AH448">
        <v>15</v>
      </c>
      <c r="AJ448">
        <v>53</v>
      </c>
      <c r="AM448" s="5"/>
      <c r="AO448" s="5"/>
      <c r="AQ448" s="5"/>
      <c r="AU448" s="5"/>
    </row>
    <row r="449" spans="1:47" x14ac:dyDescent="0.35">
      <c r="A449" s="3" t="str">
        <f t="shared" si="6"/>
        <v>Vicente Marzilio</v>
      </c>
      <c r="B449" s="4">
        <v>46082</v>
      </c>
      <c r="C449" t="s">
        <v>832</v>
      </c>
      <c r="D449" t="s">
        <v>833</v>
      </c>
      <c r="E449" t="s">
        <v>834</v>
      </c>
      <c r="F449" t="s">
        <v>835</v>
      </c>
      <c r="I449" t="s">
        <v>917</v>
      </c>
      <c r="J449" t="s">
        <v>918</v>
      </c>
      <c r="K449">
        <v>53</v>
      </c>
      <c r="L449">
        <v>69</v>
      </c>
      <c r="M449">
        <v>65</v>
      </c>
      <c r="N449">
        <v>73</v>
      </c>
      <c r="O449">
        <v>66</v>
      </c>
      <c r="Q449">
        <v>273</v>
      </c>
      <c r="R449">
        <v>71.87</v>
      </c>
      <c r="S449">
        <v>71.7</v>
      </c>
      <c r="T449">
        <v>72.239999999999995</v>
      </c>
      <c r="U449">
        <v>68.67</v>
      </c>
      <c r="V449">
        <v>75.819999999999993</v>
      </c>
      <c r="W449">
        <v>69.709999999999994</v>
      </c>
      <c r="Y449">
        <v>71.61</v>
      </c>
      <c r="Z449">
        <v>82</v>
      </c>
      <c r="AA449">
        <v>39</v>
      </c>
      <c r="AB449">
        <v>64</v>
      </c>
      <c r="AC449">
        <v>53</v>
      </c>
      <c r="AE449">
        <v>6</v>
      </c>
      <c r="AF449">
        <v>5</v>
      </c>
      <c r="AG449">
        <v>14</v>
      </c>
      <c r="AH449">
        <v>15</v>
      </c>
      <c r="AJ449">
        <v>53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Troy Merritt</v>
      </c>
      <c r="B450" s="4">
        <v>46082</v>
      </c>
      <c r="C450" t="s">
        <v>832</v>
      </c>
      <c r="D450" t="s">
        <v>833</v>
      </c>
      <c r="E450" t="s">
        <v>834</v>
      </c>
      <c r="F450" t="s">
        <v>835</v>
      </c>
      <c r="I450" t="s">
        <v>919</v>
      </c>
      <c r="J450" t="s">
        <v>920</v>
      </c>
      <c r="K450">
        <v>53</v>
      </c>
      <c r="L450">
        <v>68</v>
      </c>
      <c r="M450">
        <v>67</v>
      </c>
      <c r="N450">
        <v>69</v>
      </c>
      <c r="O450">
        <v>69</v>
      </c>
      <c r="Q450">
        <v>273</v>
      </c>
      <c r="R450">
        <v>71.87</v>
      </c>
      <c r="S450">
        <v>71.7</v>
      </c>
      <c r="T450">
        <v>71.239999999999995</v>
      </c>
      <c r="U450">
        <v>70.67</v>
      </c>
      <c r="V450">
        <v>71.819999999999993</v>
      </c>
      <c r="W450">
        <v>72.709999999999994</v>
      </c>
      <c r="Y450">
        <v>71.61</v>
      </c>
      <c r="Z450">
        <v>61</v>
      </c>
      <c r="AA450">
        <v>50</v>
      </c>
      <c r="AB450">
        <v>50</v>
      </c>
      <c r="AC450">
        <v>53</v>
      </c>
      <c r="AE450">
        <v>5</v>
      </c>
      <c r="AF450">
        <v>6</v>
      </c>
      <c r="AG450">
        <v>11</v>
      </c>
      <c r="AH450">
        <v>15</v>
      </c>
      <c r="AJ450">
        <v>53</v>
      </c>
      <c r="AM450" s="5"/>
      <c r="AO450" s="5"/>
      <c r="AQ450" s="5"/>
      <c r="AU450" s="5"/>
    </row>
    <row r="451" spans="1:47" x14ac:dyDescent="0.35">
      <c r="A451" s="3" t="str">
        <f t="shared" si="7"/>
        <v>Dillon Stewart</v>
      </c>
      <c r="B451" s="4">
        <v>46082</v>
      </c>
      <c r="C451" t="s">
        <v>832</v>
      </c>
      <c r="D451" t="s">
        <v>833</v>
      </c>
      <c r="E451" t="s">
        <v>834</v>
      </c>
      <c r="F451" t="s">
        <v>835</v>
      </c>
      <c r="I451" t="s">
        <v>921</v>
      </c>
      <c r="J451" t="s">
        <v>922</v>
      </c>
      <c r="K451">
        <v>53</v>
      </c>
      <c r="L451">
        <v>69</v>
      </c>
      <c r="M451">
        <v>67</v>
      </c>
      <c r="N451">
        <v>65</v>
      </c>
      <c r="O451">
        <v>72</v>
      </c>
      <c r="Q451">
        <v>273</v>
      </c>
      <c r="R451">
        <v>71.87</v>
      </c>
      <c r="S451">
        <v>71.7</v>
      </c>
      <c r="T451">
        <v>72.239999999999995</v>
      </c>
      <c r="U451">
        <v>70.67</v>
      </c>
      <c r="V451">
        <v>67.819999999999993</v>
      </c>
      <c r="W451">
        <v>75.709999999999994</v>
      </c>
      <c r="Y451">
        <v>71.61</v>
      </c>
      <c r="Z451">
        <v>82</v>
      </c>
      <c r="AA451">
        <v>63</v>
      </c>
      <c r="AB451">
        <v>25</v>
      </c>
      <c r="AC451">
        <v>53</v>
      </c>
      <c r="AE451">
        <v>6</v>
      </c>
      <c r="AF451">
        <v>7</v>
      </c>
      <c r="AG451">
        <v>8</v>
      </c>
      <c r="AH451">
        <v>15</v>
      </c>
      <c r="AJ451">
        <v>53</v>
      </c>
      <c r="AM451" s="5"/>
      <c r="AO451" s="5"/>
      <c r="AQ451" s="5"/>
      <c r="AU451" s="5"/>
    </row>
    <row r="452" spans="1:47" x14ac:dyDescent="0.35">
      <c r="A452" s="3" t="str">
        <f t="shared" si="7"/>
        <v>Robbie Higgins</v>
      </c>
      <c r="B452" s="4">
        <v>46082</v>
      </c>
      <c r="C452" t="s">
        <v>832</v>
      </c>
      <c r="D452" t="s">
        <v>833</v>
      </c>
      <c r="E452" t="s">
        <v>834</v>
      </c>
      <c r="F452" t="s">
        <v>835</v>
      </c>
      <c r="I452" t="s">
        <v>923</v>
      </c>
      <c r="J452" t="s">
        <v>924</v>
      </c>
      <c r="K452">
        <v>57</v>
      </c>
      <c r="L452">
        <v>68</v>
      </c>
      <c r="M452">
        <v>67</v>
      </c>
      <c r="N452">
        <v>69</v>
      </c>
      <c r="O452">
        <v>70</v>
      </c>
      <c r="Q452">
        <v>274</v>
      </c>
      <c r="R452">
        <v>71.87</v>
      </c>
      <c r="S452">
        <v>71.7</v>
      </c>
      <c r="T452">
        <v>71.239999999999995</v>
      </c>
      <c r="U452">
        <v>70.67</v>
      </c>
      <c r="V452">
        <v>71.819999999999993</v>
      </c>
      <c r="W452">
        <v>73.709999999999994</v>
      </c>
      <c r="Y452">
        <v>71.86</v>
      </c>
      <c r="Z452">
        <v>61</v>
      </c>
      <c r="AA452">
        <v>50</v>
      </c>
      <c r="AB452">
        <v>50</v>
      </c>
      <c r="AC452">
        <v>57</v>
      </c>
      <c r="AE452">
        <v>5</v>
      </c>
      <c r="AF452">
        <v>6</v>
      </c>
      <c r="AG452">
        <v>11</v>
      </c>
      <c r="AH452">
        <v>16</v>
      </c>
      <c r="AJ452">
        <v>57</v>
      </c>
      <c r="AM452" s="5"/>
      <c r="AO452" s="5"/>
      <c r="AQ452" s="5"/>
      <c r="AU452" s="5"/>
    </row>
    <row r="453" spans="1:47" x14ac:dyDescent="0.35">
      <c r="A453" s="3" t="str">
        <f t="shared" si="7"/>
        <v>Luke List</v>
      </c>
      <c r="B453" s="4">
        <v>46082</v>
      </c>
      <c r="C453" t="s">
        <v>832</v>
      </c>
      <c r="D453" t="s">
        <v>833</v>
      </c>
      <c r="E453" t="s">
        <v>834</v>
      </c>
      <c r="F453" t="s">
        <v>835</v>
      </c>
      <c r="I453" t="s">
        <v>925</v>
      </c>
      <c r="J453" t="s">
        <v>823</v>
      </c>
      <c r="K453">
        <v>57</v>
      </c>
      <c r="L453">
        <v>70</v>
      </c>
      <c r="M453">
        <v>63</v>
      </c>
      <c r="N453">
        <v>74</v>
      </c>
      <c r="O453">
        <v>67</v>
      </c>
      <c r="Q453">
        <v>274</v>
      </c>
      <c r="R453">
        <v>71.87</v>
      </c>
      <c r="S453">
        <v>71.7</v>
      </c>
      <c r="T453">
        <v>73.239999999999995</v>
      </c>
      <c r="U453">
        <v>66.67</v>
      </c>
      <c r="V453">
        <v>76.819999999999993</v>
      </c>
      <c r="W453">
        <v>70.709999999999994</v>
      </c>
      <c r="Y453">
        <v>71.86</v>
      </c>
      <c r="Z453">
        <v>99</v>
      </c>
      <c r="AA453">
        <v>23</v>
      </c>
      <c r="AB453">
        <v>64</v>
      </c>
      <c r="AC453">
        <v>57</v>
      </c>
      <c r="AE453">
        <v>7</v>
      </c>
      <c r="AF453">
        <v>4</v>
      </c>
      <c r="AG453">
        <v>14</v>
      </c>
      <c r="AH453">
        <v>16</v>
      </c>
      <c r="AJ453">
        <v>57</v>
      </c>
      <c r="AM453" s="5"/>
      <c r="AO453" s="5"/>
      <c r="AU453" s="5"/>
    </row>
    <row r="454" spans="1:47" x14ac:dyDescent="0.35">
      <c r="A454" s="3" t="str">
        <f t="shared" si="7"/>
        <v>Rob Oppenheim</v>
      </c>
      <c r="B454" s="4">
        <v>46082</v>
      </c>
      <c r="C454" t="s">
        <v>832</v>
      </c>
      <c r="D454" t="s">
        <v>833</v>
      </c>
      <c r="E454" t="s">
        <v>834</v>
      </c>
      <c r="F454" t="s">
        <v>835</v>
      </c>
      <c r="I454" t="s">
        <v>926</v>
      </c>
      <c r="J454" t="s">
        <v>927</v>
      </c>
      <c r="K454">
        <v>57</v>
      </c>
      <c r="L454">
        <v>68</v>
      </c>
      <c r="M454">
        <v>67</v>
      </c>
      <c r="N454">
        <v>73</v>
      </c>
      <c r="O454">
        <v>66</v>
      </c>
      <c r="Q454">
        <v>274</v>
      </c>
      <c r="R454">
        <v>71.87</v>
      </c>
      <c r="S454">
        <v>71.7</v>
      </c>
      <c r="T454">
        <v>71.239999999999995</v>
      </c>
      <c r="U454">
        <v>70.67</v>
      </c>
      <c r="V454">
        <v>75.819999999999993</v>
      </c>
      <c r="W454">
        <v>69.709999999999994</v>
      </c>
      <c r="Y454">
        <v>71.86</v>
      </c>
      <c r="Z454">
        <v>61</v>
      </c>
      <c r="AA454">
        <v>50</v>
      </c>
      <c r="AB454">
        <v>70</v>
      </c>
      <c r="AC454">
        <v>57</v>
      </c>
      <c r="AE454">
        <v>5</v>
      </c>
      <c r="AF454">
        <v>6</v>
      </c>
      <c r="AG454">
        <v>15</v>
      </c>
      <c r="AH454">
        <v>16</v>
      </c>
      <c r="AJ454">
        <v>57</v>
      </c>
      <c r="AM454" s="5"/>
      <c r="AO454" s="5"/>
      <c r="AU454" s="5"/>
    </row>
    <row r="455" spans="1:47" x14ac:dyDescent="0.35">
      <c r="A455" s="3" t="str">
        <f t="shared" si="7"/>
        <v>Brett Stegmaier</v>
      </c>
      <c r="B455" s="4">
        <v>46082</v>
      </c>
      <c r="C455" t="s">
        <v>832</v>
      </c>
      <c r="D455" t="s">
        <v>833</v>
      </c>
      <c r="E455" t="s">
        <v>834</v>
      </c>
      <c r="F455" t="s">
        <v>835</v>
      </c>
      <c r="I455" t="s">
        <v>928</v>
      </c>
      <c r="J455" t="s">
        <v>593</v>
      </c>
      <c r="K455">
        <v>57</v>
      </c>
      <c r="L455">
        <v>69</v>
      </c>
      <c r="M455">
        <v>67</v>
      </c>
      <c r="N455">
        <v>72</v>
      </c>
      <c r="O455">
        <v>66</v>
      </c>
      <c r="Q455">
        <v>274</v>
      </c>
      <c r="R455">
        <v>71.87</v>
      </c>
      <c r="S455">
        <v>71.7</v>
      </c>
      <c r="T455">
        <v>72.239999999999995</v>
      </c>
      <c r="U455">
        <v>70.67</v>
      </c>
      <c r="V455">
        <v>74.819999999999993</v>
      </c>
      <c r="W455">
        <v>69.709999999999994</v>
      </c>
      <c r="Y455">
        <v>71.86</v>
      </c>
      <c r="Z455">
        <v>82</v>
      </c>
      <c r="AA455">
        <v>63</v>
      </c>
      <c r="AB455">
        <v>70</v>
      </c>
      <c r="AC455">
        <v>57</v>
      </c>
      <c r="AE455">
        <v>6</v>
      </c>
      <c r="AF455">
        <v>7</v>
      </c>
      <c r="AG455">
        <v>15</v>
      </c>
      <c r="AH455">
        <v>16</v>
      </c>
      <c r="AJ455">
        <v>57</v>
      </c>
      <c r="AM455" s="5"/>
      <c r="AO455" s="5"/>
      <c r="AU455" s="5"/>
    </row>
    <row r="456" spans="1:47" x14ac:dyDescent="0.35">
      <c r="A456" s="3" t="str">
        <f t="shared" si="7"/>
        <v>Matt NeSmith</v>
      </c>
      <c r="B456" s="4">
        <v>46082</v>
      </c>
      <c r="C456" t="s">
        <v>832</v>
      </c>
      <c r="D456" t="s">
        <v>833</v>
      </c>
      <c r="E456" t="s">
        <v>834</v>
      </c>
      <c r="F456" t="s">
        <v>835</v>
      </c>
      <c r="I456" t="s">
        <v>929</v>
      </c>
      <c r="J456" t="s">
        <v>930</v>
      </c>
      <c r="K456">
        <v>61</v>
      </c>
      <c r="L456">
        <v>66</v>
      </c>
      <c r="M456">
        <v>68</v>
      </c>
      <c r="N456">
        <v>70</v>
      </c>
      <c r="O456">
        <v>71</v>
      </c>
      <c r="Q456">
        <v>275</v>
      </c>
      <c r="R456">
        <v>71.87</v>
      </c>
      <c r="S456">
        <v>71.7</v>
      </c>
      <c r="T456">
        <v>69.239999999999995</v>
      </c>
      <c r="U456">
        <v>71.67</v>
      </c>
      <c r="V456">
        <v>72.819999999999993</v>
      </c>
      <c r="W456">
        <v>74.709999999999994</v>
      </c>
      <c r="Y456">
        <v>72.11</v>
      </c>
      <c r="Z456">
        <v>21</v>
      </c>
      <c r="AA456">
        <v>39</v>
      </c>
      <c r="AB456">
        <v>50</v>
      </c>
      <c r="AC456">
        <v>61</v>
      </c>
      <c r="AE456">
        <v>3</v>
      </c>
      <c r="AF456">
        <v>5</v>
      </c>
      <c r="AG456">
        <v>11</v>
      </c>
      <c r="AH456">
        <v>17</v>
      </c>
      <c r="AJ456">
        <v>61</v>
      </c>
      <c r="AM456" s="5"/>
      <c r="AO456" s="5"/>
      <c r="AU456" s="5"/>
    </row>
    <row r="457" spans="1:47" x14ac:dyDescent="0.35">
      <c r="A457" s="3" t="str">
        <f t="shared" si="7"/>
        <v>Jeremy Paul</v>
      </c>
      <c r="B457" s="4">
        <v>46082</v>
      </c>
      <c r="C457" t="s">
        <v>832</v>
      </c>
      <c r="D457" t="s">
        <v>833</v>
      </c>
      <c r="E457" t="s">
        <v>834</v>
      </c>
      <c r="F457" t="s">
        <v>835</v>
      </c>
      <c r="I457" t="s">
        <v>396</v>
      </c>
      <c r="J457" t="s">
        <v>916</v>
      </c>
      <c r="K457">
        <v>61</v>
      </c>
      <c r="L457">
        <v>67</v>
      </c>
      <c r="M457">
        <v>69</v>
      </c>
      <c r="N457">
        <v>73</v>
      </c>
      <c r="O457">
        <v>66</v>
      </c>
      <c r="Q457">
        <v>275</v>
      </c>
      <c r="R457">
        <v>71.87</v>
      </c>
      <c r="S457">
        <v>71.7</v>
      </c>
      <c r="T457">
        <v>70.239999999999995</v>
      </c>
      <c r="U457">
        <v>72.67</v>
      </c>
      <c r="V457">
        <v>75.819999999999993</v>
      </c>
      <c r="W457">
        <v>69.709999999999994</v>
      </c>
      <c r="Y457">
        <v>72.11</v>
      </c>
      <c r="Z457">
        <v>39</v>
      </c>
      <c r="AA457">
        <v>63</v>
      </c>
      <c r="AB457">
        <v>74</v>
      </c>
      <c r="AC457">
        <v>61</v>
      </c>
      <c r="AE457">
        <v>4</v>
      </c>
      <c r="AF457">
        <v>7</v>
      </c>
      <c r="AG457">
        <v>16</v>
      </c>
      <c r="AH457">
        <v>17</v>
      </c>
      <c r="AJ457">
        <v>61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Doc Redman</v>
      </c>
      <c r="B458" s="4">
        <v>46082</v>
      </c>
      <c r="C458" t="s">
        <v>832</v>
      </c>
      <c r="D458" t="s">
        <v>833</v>
      </c>
      <c r="E458" t="s">
        <v>834</v>
      </c>
      <c r="F458" t="s">
        <v>835</v>
      </c>
      <c r="I458" t="s">
        <v>931</v>
      </c>
      <c r="J458" t="s">
        <v>932</v>
      </c>
      <c r="K458">
        <v>61</v>
      </c>
      <c r="L458">
        <v>68</v>
      </c>
      <c r="M458">
        <v>66</v>
      </c>
      <c r="N458">
        <v>66</v>
      </c>
      <c r="O458">
        <v>75</v>
      </c>
      <c r="Q458">
        <v>275</v>
      </c>
      <c r="R458">
        <v>71.87</v>
      </c>
      <c r="S458">
        <v>71.7</v>
      </c>
      <c r="T458">
        <v>71.239999999999995</v>
      </c>
      <c r="U458">
        <v>69.67</v>
      </c>
      <c r="V458">
        <v>68.819999999999993</v>
      </c>
      <c r="W458">
        <v>78.709999999999994</v>
      </c>
      <c r="Y458">
        <v>72.11</v>
      </c>
      <c r="Z458">
        <v>61</v>
      </c>
      <c r="AA458">
        <v>39</v>
      </c>
      <c r="AB458">
        <v>22</v>
      </c>
      <c r="AC458">
        <v>61</v>
      </c>
      <c r="AE458">
        <v>5</v>
      </c>
      <c r="AF458">
        <v>5</v>
      </c>
      <c r="AG458">
        <v>7</v>
      </c>
      <c r="AH458">
        <v>17</v>
      </c>
      <c r="AJ458">
        <v>61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Samuel Anderson</v>
      </c>
      <c r="B459" s="4">
        <v>46082</v>
      </c>
      <c r="C459" t="s">
        <v>832</v>
      </c>
      <c r="D459" t="s">
        <v>833</v>
      </c>
      <c r="E459" t="s">
        <v>834</v>
      </c>
      <c r="F459" t="s">
        <v>835</v>
      </c>
      <c r="I459" t="s">
        <v>901</v>
      </c>
      <c r="J459" t="s">
        <v>933</v>
      </c>
      <c r="K459">
        <v>64</v>
      </c>
      <c r="L459">
        <v>67</v>
      </c>
      <c r="M459">
        <v>66</v>
      </c>
      <c r="N459">
        <v>76</v>
      </c>
      <c r="O459">
        <v>67</v>
      </c>
      <c r="Q459">
        <v>276</v>
      </c>
      <c r="R459">
        <v>71.87</v>
      </c>
      <c r="S459">
        <v>71.7</v>
      </c>
      <c r="T459">
        <v>70.239999999999995</v>
      </c>
      <c r="U459">
        <v>69.67</v>
      </c>
      <c r="V459">
        <v>78.819999999999993</v>
      </c>
      <c r="W459">
        <v>70.709999999999994</v>
      </c>
      <c r="Y459">
        <v>72.36</v>
      </c>
      <c r="Z459">
        <v>39</v>
      </c>
      <c r="AA459">
        <v>23</v>
      </c>
      <c r="AB459">
        <v>74</v>
      </c>
      <c r="AC459">
        <v>64</v>
      </c>
      <c r="AE459">
        <v>4</v>
      </c>
      <c r="AF459">
        <v>4</v>
      </c>
      <c r="AG459">
        <v>16</v>
      </c>
      <c r="AH459">
        <v>18</v>
      </c>
      <c r="AJ459">
        <v>64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Cooper Dossey</v>
      </c>
      <c r="B460" s="4">
        <v>46082</v>
      </c>
      <c r="C460" t="s">
        <v>832</v>
      </c>
      <c r="D460" t="s">
        <v>833</v>
      </c>
      <c r="E460" t="s">
        <v>834</v>
      </c>
      <c r="F460" t="s">
        <v>835</v>
      </c>
      <c r="I460" t="s">
        <v>934</v>
      </c>
      <c r="J460" t="s">
        <v>773</v>
      </c>
      <c r="K460">
        <v>64</v>
      </c>
      <c r="L460">
        <v>66</v>
      </c>
      <c r="M460">
        <v>70</v>
      </c>
      <c r="N460">
        <v>71</v>
      </c>
      <c r="O460">
        <v>69</v>
      </c>
      <c r="Q460">
        <v>276</v>
      </c>
      <c r="R460">
        <v>71.87</v>
      </c>
      <c r="S460">
        <v>71.7</v>
      </c>
      <c r="T460">
        <v>69.239999999999995</v>
      </c>
      <c r="U460">
        <v>73.67</v>
      </c>
      <c r="V460">
        <v>73.819999999999993</v>
      </c>
      <c r="W460">
        <v>72.709999999999994</v>
      </c>
      <c r="Y460">
        <v>72.36</v>
      </c>
      <c r="Z460">
        <v>21</v>
      </c>
      <c r="AA460">
        <v>63</v>
      </c>
      <c r="AB460">
        <v>64</v>
      </c>
      <c r="AC460">
        <v>64</v>
      </c>
      <c r="AE460">
        <v>3</v>
      </c>
      <c r="AF460">
        <v>7</v>
      </c>
      <c r="AG460">
        <v>14</v>
      </c>
      <c r="AH460">
        <v>18</v>
      </c>
      <c r="AJ460">
        <v>64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Ryo Ishikawa</v>
      </c>
      <c r="B461" s="4">
        <v>46082</v>
      </c>
      <c r="C461" t="s">
        <v>832</v>
      </c>
      <c r="D461" t="s">
        <v>833</v>
      </c>
      <c r="E461" t="s">
        <v>834</v>
      </c>
      <c r="F461" t="s">
        <v>835</v>
      </c>
      <c r="I461" t="s">
        <v>935</v>
      </c>
      <c r="J461" t="s">
        <v>793</v>
      </c>
      <c r="K461">
        <v>64</v>
      </c>
      <c r="L461">
        <v>67</v>
      </c>
      <c r="M461">
        <v>66</v>
      </c>
      <c r="N461">
        <v>71</v>
      </c>
      <c r="O461">
        <v>72</v>
      </c>
      <c r="Q461">
        <v>276</v>
      </c>
      <c r="R461">
        <v>71.87</v>
      </c>
      <c r="S461">
        <v>71.7</v>
      </c>
      <c r="T461">
        <v>70.239999999999995</v>
      </c>
      <c r="U461">
        <v>69.67</v>
      </c>
      <c r="V461">
        <v>73.819999999999993</v>
      </c>
      <c r="W461">
        <v>75.709999999999994</v>
      </c>
      <c r="Y461">
        <v>72.36</v>
      </c>
      <c r="Z461">
        <v>39</v>
      </c>
      <c r="AA461">
        <v>23</v>
      </c>
      <c r="AB461">
        <v>50</v>
      </c>
      <c r="AC461">
        <v>64</v>
      </c>
      <c r="AE461">
        <v>4</v>
      </c>
      <c r="AF461">
        <v>4</v>
      </c>
      <c r="AG461">
        <v>11</v>
      </c>
      <c r="AH461">
        <v>18</v>
      </c>
      <c r="AJ461">
        <v>64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Mitchell Meissner</v>
      </c>
      <c r="B462" s="4">
        <v>46082</v>
      </c>
      <c r="C462" t="s">
        <v>832</v>
      </c>
      <c r="D462" t="s">
        <v>833</v>
      </c>
      <c r="E462" t="s">
        <v>834</v>
      </c>
      <c r="F462" t="s">
        <v>835</v>
      </c>
      <c r="I462" t="s">
        <v>936</v>
      </c>
      <c r="J462" t="s">
        <v>791</v>
      </c>
      <c r="K462">
        <v>64</v>
      </c>
      <c r="L462">
        <v>67</v>
      </c>
      <c r="M462">
        <v>67</v>
      </c>
      <c r="N462">
        <v>72</v>
      </c>
      <c r="O462">
        <v>70</v>
      </c>
      <c r="Q462">
        <v>276</v>
      </c>
      <c r="R462">
        <v>71.87</v>
      </c>
      <c r="S462">
        <v>71.7</v>
      </c>
      <c r="T462">
        <v>70.239999999999995</v>
      </c>
      <c r="U462">
        <v>70.67</v>
      </c>
      <c r="V462">
        <v>74.819999999999993</v>
      </c>
      <c r="W462">
        <v>73.709999999999994</v>
      </c>
      <c r="Y462">
        <v>72.36</v>
      </c>
      <c r="Z462">
        <v>39</v>
      </c>
      <c r="AA462">
        <v>39</v>
      </c>
      <c r="AB462">
        <v>60</v>
      </c>
      <c r="AC462">
        <v>64</v>
      </c>
      <c r="AE462">
        <v>4</v>
      </c>
      <c r="AF462">
        <v>5</v>
      </c>
      <c r="AG462">
        <v>13</v>
      </c>
      <c r="AH462">
        <v>18</v>
      </c>
      <c r="AJ462">
        <v>64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Caleb VanArragon</v>
      </c>
      <c r="B463" s="4">
        <v>46082</v>
      </c>
      <c r="C463" t="s">
        <v>832</v>
      </c>
      <c r="D463" t="s">
        <v>833</v>
      </c>
      <c r="E463" t="s">
        <v>834</v>
      </c>
      <c r="F463" t="s">
        <v>835</v>
      </c>
      <c r="I463" t="s">
        <v>937</v>
      </c>
      <c r="J463" t="s">
        <v>938</v>
      </c>
      <c r="K463">
        <v>64</v>
      </c>
      <c r="L463">
        <v>70</v>
      </c>
      <c r="M463">
        <v>66</v>
      </c>
      <c r="N463">
        <v>67</v>
      </c>
      <c r="O463">
        <v>73</v>
      </c>
      <c r="Q463">
        <v>276</v>
      </c>
      <c r="R463">
        <v>71.87</v>
      </c>
      <c r="S463">
        <v>71.7</v>
      </c>
      <c r="T463">
        <v>73.239999999999995</v>
      </c>
      <c r="U463">
        <v>69.67</v>
      </c>
      <c r="V463">
        <v>69.819999999999993</v>
      </c>
      <c r="W463">
        <v>76.709999999999994</v>
      </c>
      <c r="Y463">
        <v>72.36</v>
      </c>
      <c r="Z463">
        <v>99</v>
      </c>
      <c r="AA463">
        <v>63</v>
      </c>
      <c r="AB463">
        <v>41</v>
      </c>
      <c r="AC463">
        <v>64</v>
      </c>
      <c r="AE463">
        <v>7</v>
      </c>
      <c r="AF463">
        <v>7</v>
      </c>
      <c r="AG463">
        <v>10</v>
      </c>
      <c r="AH463">
        <v>18</v>
      </c>
      <c r="AJ463">
        <v>64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Ryan Burnett</v>
      </c>
      <c r="B464" s="4">
        <v>46082</v>
      </c>
      <c r="C464" t="s">
        <v>832</v>
      </c>
      <c r="D464" t="s">
        <v>833</v>
      </c>
      <c r="E464" t="s">
        <v>834</v>
      </c>
      <c r="F464" t="s">
        <v>835</v>
      </c>
      <c r="I464" t="s">
        <v>939</v>
      </c>
      <c r="J464" t="s">
        <v>733</v>
      </c>
      <c r="K464">
        <v>69</v>
      </c>
      <c r="L464">
        <v>69</v>
      </c>
      <c r="M464">
        <v>65</v>
      </c>
      <c r="N464">
        <v>73</v>
      </c>
      <c r="O464">
        <v>70</v>
      </c>
      <c r="Q464">
        <v>277</v>
      </c>
      <c r="R464">
        <v>71.87</v>
      </c>
      <c r="S464">
        <v>71.7</v>
      </c>
      <c r="T464">
        <v>72.239999999999995</v>
      </c>
      <c r="U464">
        <v>68.67</v>
      </c>
      <c r="V464">
        <v>75.819999999999993</v>
      </c>
      <c r="W464">
        <v>73.709999999999994</v>
      </c>
      <c r="Y464">
        <v>72.61</v>
      </c>
      <c r="Z464">
        <v>82</v>
      </c>
      <c r="AA464">
        <v>39</v>
      </c>
      <c r="AB464">
        <v>64</v>
      </c>
      <c r="AC464">
        <v>69</v>
      </c>
      <c r="AE464">
        <v>6</v>
      </c>
      <c r="AF464">
        <v>5</v>
      </c>
      <c r="AG464">
        <v>14</v>
      </c>
      <c r="AH464">
        <v>19</v>
      </c>
      <c r="AJ464">
        <v>69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Andrew Kozan</v>
      </c>
      <c r="B465" s="4">
        <v>46082</v>
      </c>
      <c r="C465" t="s">
        <v>832</v>
      </c>
      <c r="D465" t="s">
        <v>833</v>
      </c>
      <c r="E465" t="s">
        <v>834</v>
      </c>
      <c r="F465" t="s">
        <v>835</v>
      </c>
      <c r="I465" t="s">
        <v>940</v>
      </c>
      <c r="J465" t="s">
        <v>665</v>
      </c>
      <c r="K465">
        <v>69</v>
      </c>
      <c r="L465">
        <v>68</v>
      </c>
      <c r="M465">
        <v>67</v>
      </c>
      <c r="N465">
        <v>71</v>
      </c>
      <c r="O465">
        <v>71</v>
      </c>
      <c r="Q465">
        <v>277</v>
      </c>
      <c r="R465">
        <v>71.87</v>
      </c>
      <c r="S465">
        <v>71.7</v>
      </c>
      <c r="T465">
        <v>71.239999999999995</v>
      </c>
      <c r="U465">
        <v>70.67</v>
      </c>
      <c r="V465">
        <v>73.819999999999993</v>
      </c>
      <c r="W465">
        <v>74.709999999999994</v>
      </c>
      <c r="Y465">
        <v>72.61</v>
      </c>
      <c r="Z465">
        <v>61</v>
      </c>
      <c r="AA465">
        <v>50</v>
      </c>
      <c r="AB465">
        <v>60</v>
      </c>
      <c r="AC465">
        <v>69</v>
      </c>
      <c r="AE465">
        <v>5</v>
      </c>
      <c r="AF465">
        <v>6</v>
      </c>
      <c r="AG465">
        <v>13</v>
      </c>
      <c r="AH465">
        <v>19</v>
      </c>
      <c r="AJ465">
        <v>69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Brett Roberts</v>
      </c>
      <c r="B466" s="4">
        <v>46082</v>
      </c>
      <c r="C466" t="s">
        <v>832</v>
      </c>
      <c r="D466" t="s">
        <v>833</v>
      </c>
      <c r="E466" t="s">
        <v>834</v>
      </c>
      <c r="F466" t="s">
        <v>835</v>
      </c>
      <c r="I466" t="s">
        <v>941</v>
      </c>
      <c r="J466" t="s">
        <v>593</v>
      </c>
      <c r="K466">
        <v>69</v>
      </c>
      <c r="L466">
        <v>67</v>
      </c>
      <c r="M466">
        <v>68</v>
      </c>
      <c r="N466">
        <v>68</v>
      </c>
      <c r="O466">
        <v>74</v>
      </c>
      <c r="Q466">
        <v>277</v>
      </c>
      <c r="R466">
        <v>71.87</v>
      </c>
      <c r="S466">
        <v>71.7</v>
      </c>
      <c r="T466">
        <v>70.239999999999995</v>
      </c>
      <c r="U466">
        <v>71.67</v>
      </c>
      <c r="V466">
        <v>70.819999999999993</v>
      </c>
      <c r="W466">
        <v>77.709999999999994</v>
      </c>
      <c r="Y466">
        <v>72.61</v>
      </c>
      <c r="Z466">
        <v>39</v>
      </c>
      <c r="AA466">
        <v>50</v>
      </c>
      <c r="AB466">
        <v>41</v>
      </c>
      <c r="AC466">
        <v>69</v>
      </c>
      <c r="AE466">
        <v>4</v>
      </c>
      <c r="AF466">
        <v>6</v>
      </c>
      <c r="AG466">
        <v>10</v>
      </c>
      <c r="AH466">
        <v>19</v>
      </c>
      <c r="AJ466">
        <v>69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Billy Tom Sargent</v>
      </c>
      <c r="B467" s="4">
        <v>46082</v>
      </c>
      <c r="C467" t="s">
        <v>832</v>
      </c>
      <c r="D467" t="s">
        <v>833</v>
      </c>
      <c r="E467" t="s">
        <v>834</v>
      </c>
      <c r="F467" t="s">
        <v>835</v>
      </c>
      <c r="I467" t="s">
        <v>942</v>
      </c>
      <c r="J467" t="s">
        <v>943</v>
      </c>
      <c r="K467">
        <v>69</v>
      </c>
      <c r="L467">
        <v>67</v>
      </c>
      <c r="M467">
        <v>69</v>
      </c>
      <c r="N467">
        <v>72</v>
      </c>
      <c r="O467">
        <v>69</v>
      </c>
      <c r="Q467">
        <v>277</v>
      </c>
      <c r="R467">
        <v>71.87</v>
      </c>
      <c r="S467">
        <v>71.7</v>
      </c>
      <c r="T467">
        <v>70.239999999999995</v>
      </c>
      <c r="U467">
        <v>72.67</v>
      </c>
      <c r="V467">
        <v>74.819999999999993</v>
      </c>
      <c r="W467">
        <v>72.709999999999994</v>
      </c>
      <c r="Y467">
        <v>72.61</v>
      </c>
      <c r="Z467">
        <v>39</v>
      </c>
      <c r="AA467">
        <v>63</v>
      </c>
      <c r="AB467">
        <v>70</v>
      </c>
      <c r="AC467">
        <v>69</v>
      </c>
      <c r="AE467">
        <v>4</v>
      </c>
      <c r="AF467">
        <v>7</v>
      </c>
      <c r="AG467">
        <v>15</v>
      </c>
      <c r="AH467">
        <v>19</v>
      </c>
      <c r="AJ467">
        <v>69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Hayden Springer</v>
      </c>
      <c r="B468" s="4">
        <v>46082</v>
      </c>
      <c r="C468" t="s">
        <v>832</v>
      </c>
      <c r="D468" t="s">
        <v>833</v>
      </c>
      <c r="E468" t="s">
        <v>834</v>
      </c>
      <c r="F468" t="s">
        <v>835</v>
      </c>
      <c r="I468" t="s">
        <v>944</v>
      </c>
      <c r="J468" t="s">
        <v>945</v>
      </c>
      <c r="K468">
        <v>69</v>
      </c>
      <c r="L468">
        <v>68</v>
      </c>
      <c r="M468">
        <v>66</v>
      </c>
      <c r="N468">
        <v>69</v>
      </c>
      <c r="O468">
        <v>74</v>
      </c>
      <c r="Q468">
        <v>277</v>
      </c>
      <c r="R468">
        <v>71.87</v>
      </c>
      <c r="S468">
        <v>71.7</v>
      </c>
      <c r="T468">
        <v>71.239999999999995</v>
      </c>
      <c r="U468">
        <v>69.67</v>
      </c>
      <c r="V468">
        <v>71.819999999999993</v>
      </c>
      <c r="W468">
        <v>77.709999999999994</v>
      </c>
      <c r="Y468">
        <v>72.61</v>
      </c>
      <c r="Z468">
        <v>61</v>
      </c>
      <c r="AA468">
        <v>39</v>
      </c>
      <c r="AB468">
        <v>41</v>
      </c>
      <c r="AC468">
        <v>69</v>
      </c>
      <c r="AE468">
        <v>5</v>
      </c>
      <c r="AF468">
        <v>5</v>
      </c>
      <c r="AG468">
        <v>10</v>
      </c>
      <c r="AH468">
        <v>19</v>
      </c>
      <c r="AJ468">
        <v>69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Tom Whitney</v>
      </c>
      <c r="B469" s="4">
        <v>46082</v>
      </c>
      <c r="C469" t="s">
        <v>832</v>
      </c>
      <c r="D469" t="s">
        <v>833</v>
      </c>
      <c r="E469" t="s">
        <v>834</v>
      </c>
      <c r="F469" t="s">
        <v>835</v>
      </c>
      <c r="I469" t="s">
        <v>946</v>
      </c>
      <c r="J469" t="s">
        <v>352</v>
      </c>
      <c r="K469">
        <v>74</v>
      </c>
      <c r="L469">
        <v>65</v>
      </c>
      <c r="M469">
        <v>71</v>
      </c>
      <c r="N469">
        <v>68</v>
      </c>
      <c r="O469">
        <v>74</v>
      </c>
      <c r="Q469">
        <v>278</v>
      </c>
      <c r="R469">
        <v>71.87</v>
      </c>
      <c r="S469">
        <v>71.7</v>
      </c>
      <c r="T469">
        <v>68.239999999999995</v>
      </c>
      <c r="U469">
        <v>74.67</v>
      </c>
      <c r="V469">
        <v>70.819999999999993</v>
      </c>
      <c r="W469">
        <v>77.709999999999994</v>
      </c>
      <c r="Y469">
        <v>72.86</v>
      </c>
      <c r="Z469">
        <v>9</v>
      </c>
      <c r="AA469">
        <v>63</v>
      </c>
      <c r="AB469">
        <v>50</v>
      </c>
      <c r="AC469">
        <v>74</v>
      </c>
      <c r="AE469">
        <v>2</v>
      </c>
      <c r="AF469">
        <v>7</v>
      </c>
      <c r="AG469">
        <v>11</v>
      </c>
      <c r="AH469">
        <v>20</v>
      </c>
      <c r="AJ469">
        <v>74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Brandon Wu</v>
      </c>
      <c r="B470" s="4">
        <v>46082</v>
      </c>
      <c r="C470" t="s">
        <v>832</v>
      </c>
      <c r="D470" t="s">
        <v>833</v>
      </c>
      <c r="E470" t="s">
        <v>834</v>
      </c>
      <c r="F470" t="s">
        <v>835</v>
      </c>
      <c r="I470" t="s">
        <v>947</v>
      </c>
      <c r="J470" t="s">
        <v>414</v>
      </c>
      <c r="K470">
        <v>74</v>
      </c>
      <c r="L470">
        <v>68</v>
      </c>
      <c r="M470">
        <v>68</v>
      </c>
      <c r="N470">
        <v>71</v>
      </c>
      <c r="O470">
        <v>71</v>
      </c>
      <c r="Q470">
        <v>278</v>
      </c>
      <c r="R470">
        <v>71.87</v>
      </c>
      <c r="S470">
        <v>71.7</v>
      </c>
      <c r="T470">
        <v>71.239999999999995</v>
      </c>
      <c r="U470">
        <v>71.67</v>
      </c>
      <c r="V470">
        <v>73.819999999999993</v>
      </c>
      <c r="W470">
        <v>74.709999999999994</v>
      </c>
      <c r="Y470">
        <v>72.86</v>
      </c>
      <c r="Z470">
        <v>61</v>
      </c>
      <c r="AA470">
        <v>63</v>
      </c>
      <c r="AB470">
        <v>64</v>
      </c>
      <c r="AC470">
        <v>74</v>
      </c>
      <c r="AE470">
        <v>5</v>
      </c>
      <c r="AF470">
        <v>7</v>
      </c>
      <c r="AG470">
        <v>14</v>
      </c>
      <c r="AH470">
        <v>20</v>
      </c>
      <c r="AJ470">
        <v>74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Nicholas Infanti</v>
      </c>
      <c r="B471" s="4">
        <v>46082</v>
      </c>
      <c r="C471" t="s">
        <v>832</v>
      </c>
      <c r="D471" t="s">
        <v>833</v>
      </c>
      <c r="E471" t="s">
        <v>834</v>
      </c>
      <c r="F471" t="s">
        <v>835</v>
      </c>
      <c r="I471" t="s">
        <v>948</v>
      </c>
      <c r="J471" t="s">
        <v>949</v>
      </c>
      <c r="K471">
        <v>76</v>
      </c>
      <c r="L471">
        <v>66</v>
      </c>
      <c r="M471">
        <v>67</v>
      </c>
      <c r="N471">
        <v>75</v>
      </c>
      <c r="O471">
        <v>75</v>
      </c>
      <c r="Q471">
        <v>283</v>
      </c>
      <c r="R471">
        <v>71.87</v>
      </c>
      <c r="S471">
        <v>71.7</v>
      </c>
      <c r="T471">
        <v>69.239999999999995</v>
      </c>
      <c r="U471">
        <v>70.67</v>
      </c>
      <c r="V471">
        <v>77.819999999999993</v>
      </c>
      <c r="W471">
        <v>78.709999999999994</v>
      </c>
      <c r="Y471">
        <v>74.11</v>
      </c>
      <c r="Z471">
        <v>21</v>
      </c>
      <c r="AA471">
        <v>23</v>
      </c>
      <c r="AB471">
        <v>70</v>
      </c>
      <c r="AC471">
        <v>76</v>
      </c>
      <c r="AE471">
        <v>3</v>
      </c>
      <c r="AF471">
        <v>4</v>
      </c>
      <c r="AG471">
        <v>15</v>
      </c>
      <c r="AH471">
        <v>25</v>
      </c>
      <c r="AJ471">
        <v>76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Ryan Blaum</v>
      </c>
      <c r="B472" s="4">
        <v>46082</v>
      </c>
      <c r="C472" t="s">
        <v>832</v>
      </c>
      <c r="D472" t="s">
        <v>833</v>
      </c>
      <c r="E472" t="s">
        <v>834</v>
      </c>
      <c r="F472" t="s">
        <v>835</v>
      </c>
      <c r="I472" t="s">
        <v>950</v>
      </c>
      <c r="J472" t="s">
        <v>733</v>
      </c>
      <c r="K472" t="s">
        <v>422</v>
      </c>
      <c r="L472">
        <v>68</v>
      </c>
      <c r="M472">
        <v>69</v>
      </c>
      <c r="Q472">
        <v>137</v>
      </c>
      <c r="R472">
        <v>71.87</v>
      </c>
      <c r="S472">
        <v>71.7</v>
      </c>
      <c r="T472">
        <v>71.239999999999995</v>
      </c>
      <c r="U472">
        <v>72.67</v>
      </c>
      <c r="Y472">
        <v>71.959999999999994</v>
      </c>
      <c r="Z472">
        <v>61</v>
      </c>
      <c r="AA472">
        <v>77</v>
      </c>
      <c r="AE472">
        <v>5</v>
      </c>
      <c r="AF472">
        <v>8</v>
      </c>
      <c r="AJ472">
        <v>77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Joseph Bramlett</v>
      </c>
      <c r="B473" s="4">
        <v>46082</v>
      </c>
      <c r="C473" t="s">
        <v>832</v>
      </c>
      <c r="D473" t="s">
        <v>833</v>
      </c>
      <c r="E473" t="s">
        <v>834</v>
      </c>
      <c r="F473" t="s">
        <v>835</v>
      </c>
      <c r="I473" t="s">
        <v>951</v>
      </c>
      <c r="J473" t="s">
        <v>952</v>
      </c>
      <c r="K473" t="s">
        <v>422</v>
      </c>
      <c r="L473">
        <v>66</v>
      </c>
      <c r="M473">
        <v>71</v>
      </c>
      <c r="Q473">
        <v>137</v>
      </c>
      <c r="R473">
        <v>71.87</v>
      </c>
      <c r="S473">
        <v>71.7</v>
      </c>
      <c r="T473">
        <v>69.239999999999995</v>
      </c>
      <c r="U473">
        <v>74.67</v>
      </c>
      <c r="Y473">
        <v>71.959999999999994</v>
      </c>
      <c r="Z473">
        <v>21</v>
      </c>
      <c r="AA473">
        <v>77</v>
      </c>
      <c r="AE473">
        <v>3</v>
      </c>
      <c r="AF473">
        <v>8</v>
      </c>
      <c r="AJ473">
        <v>77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Tommy Cocha</v>
      </c>
      <c r="B474" s="4">
        <v>46082</v>
      </c>
      <c r="C474" t="s">
        <v>832</v>
      </c>
      <c r="D474" t="s">
        <v>833</v>
      </c>
      <c r="E474" t="s">
        <v>834</v>
      </c>
      <c r="F474" t="s">
        <v>835</v>
      </c>
      <c r="I474" t="s">
        <v>953</v>
      </c>
      <c r="J474" t="s">
        <v>954</v>
      </c>
      <c r="K474" t="s">
        <v>422</v>
      </c>
      <c r="L474">
        <v>66</v>
      </c>
      <c r="M474">
        <v>71</v>
      </c>
      <c r="Q474">
        <v>137</v>
      </c>
      <c r="R474">
        <v>71.87</v>
      </c>
      <c r="S474">
        <v>71.7</v>
      </c>
      <c r="T474">
        <v>69.239999999999995</v>
      </c>
      <c r="U474">
        <v>74.67</v>
      </c>
      <c r="Y474">
        <v>71.959999999999994</v>
      </c>
      <c r="Z474">
        <v>21</v>
      </c>
      <c r="AA474">
        <v>77</v>
      </c>
      <c r="AE474">
        <v>3</v>
      </c>
      <c r="AF474">
        <v>8</v>
      </c>
      <c r="AJ474">
        <v>77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Parker Coody</v>
      </c>
      <c r="B475" s="4">
        <v>46082</v>
      </c>
      <c r="C475" t="s">
        <v>832</v>
      </c>
      <c r="D475" t="s">
        <v>833</v>
      </c>
      <c r="E475" t="s">
        <v>834</v>
      </c>
      <c r="F475" t="s">
        <v>835</v>
      </c>
      <c r="I475" t="s">
        <v>955</v>
      </c>
      <c r="J475" t="s">
        <v>956</v>
      </c>
      <c r="K475" t="s">
        <v>422</v>
      </c>
      <c r="L475">
        <v>68</v>
      </c>
      <c r="M475">
        <v>69</v>
      </c>
      <c r="Q475">
        <v>137</v>
      </c>
      <c r="R475">
        <v>71.87</v>
      </c>
      <c r="S475">
        <v>71.7</v>
      </c>
      <c r="T475">
        <v>71.239999999999995</v>
      </c>
      <c r="U475">
        <v>72.67</v>
      </c>
      <c r="Y475">
        <v>71.959999999999994</v>
      </c>
      <c r="Z475">
        <v>61</v>
      </c>
      <c r="AA475">
        <v>77</v>
      </c>
      <c r="AE475">
        <v>5</v>
      </c>
      <c r="AF475">
        <v>8</v>
      </c>
      <c r="AJ475">
        <v>77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Myles Creighton</v>
      </c>
      <c r="B476" s="4">
        <v>46082</v>
      </c>
      <c r="C476" t="s">
        <v>832</v>
      </c>
      <c r="D476" t="s">
        <v>833</v>
      </c>
      <c r="E476" t="s">
        <v>834</v>
      </c>
      <c r="F476" t="s">
        <v>835</v>
      </c>
      <c r="I476" t="s">
        <v>957</v>
      </c>
      <c r="J476" t="s">
        <v>958</v>
      </c>
      <c r="K476" t="s">
        <v>422</v>
      </c>
      <c r="L476">
        <v>65</v>
      </c>
      <c r="M476">
        <v>72</v>
      </c>
      <c r="Q476">
        <v>137</v>
      </c>
      <c r="R476">
        <v>71.87</v>
      </c>
      <c r="S476">
        <v>71.7</v>
      </c>
      <c r="T476">
        <v>68.239999999999995</v>
      </c>
      <c r="U476">
        <v>75.67</v>
      </c>
      <c r="Y476">
        <v>71.959999999999994</v>
      </c>
      <c r="Z476">
        <v>9</v>
      </c>
      <c r="AA476">
        <v>77</v>
      </c>
      <c r="AE476">
        <v>2</v>
      </c>
      <c r="AF476">
        <v>8</v>
      </c>
      <c r="AJ476">
        <v>77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Luke Guthrie</v>
      </c>
      <c r="B477" s="4">
        <v>46082</v>
      </c>
      <c r="C477" t="s">
        <v>832</v>
      </c>
      <c r="D477" t="s">
        <v>833</v>
      </c>
      <c r="E477" t="s">
        <v>834</v>
      </c>
      <c r="F477" t="s">
        <v>835</v>
      </c>
      <c r="I477" t="s">
        <v>959</v>
      </c>
      <c r="J477" t="s">
        <v>823</v>
      </c>
      <c r="K477" t="s">
        <v>422</v>
      </c>
      <c r="L477">
        <v>71</v>
      </c>
      <c r="M477">
        <v>66</v>
      </c>
      <c r="Q477">
        <v>137</v>
      </c>
      <c r="R477">
        <v>71.87</v>
      </c>
      <c r="S477">
        <v>71.7</v>
      </c>
      <c r="T477">
        <v>74.239999999999995</v>
      </c>
      <c r="U477">
        <v>69.67</v>
      </c>
      <c r="Y477">
        <v>71.959999999999994</v>
      </c>
      <c r="Z477">
        <v>121</v>
      </c>
      <c r="AA477">
        <v>77</v>
      </c>
      <c r="AE477">
        <v>8</v>
      </c>
      <c r="AF477">
        <v>8</v>
      </c>
      <c r="AJ477">
        <v>77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Luke Gutschewski</v>
      </c>
      <c r="B478" s="4">
        <v>46082</v>
      </c>
      <c r="C478" t="s">
        <v>832</v>
      </c>
      <c r="D478" t="s">
        <v>833</v>
      </c>
      <c r="E478" t="s">
        <v>834</v>
      </c>
      <c r="F478" t="s">
        <v>835</v>
      </c>
      <c r="I478" t="s">
        <v>960</v>
      </c>
      <c r="J478" t="s">
        <v>823</v>
      </c>
      <c r="K478" t="s">
        <v>422</v>
      </c>
      <c r="L478">
        <v>68</v>
      </c>
      <c r="M478">
        <v>69</v>
      </c>
      <c r="Q478">
        <v>137</v>
      </c>
      <c r="R478">
        <v>71.87</v>
      </c>
      <c r="S478">
        <v>71.7</v>
      </c>
      <c r="T478">
        <v>71.239999999999995</v>
      </c>
      <c r="U478">
        <v>72.67</v>
      </c>
      <c r="Y478">
        <v>71.959999999999994</v>
      </c>
      <c r="Z478">
        <v>61</v>
      </c>
      <c r="AA478">
        <v>77</v>
      </c>
      <c r="AE478">
        <v>5</v>
      </c>
      <c r="AF478">
        <v>8</v>
      </c>
      <c r="AJ478">
        <v>77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Cole Hammer</v>
      </c>
      <c r="B479" s="4">
        <v>46082</v>
      </c>
      <c r="C479" t="s">
        <v>832</v>
      </c>
      <c r="D479" t="s">
        <v>833</v>
      </c>
      <c r="E479" t="s">
        <v>834</v>
      </c>
      <c r="F479" t="s">
        <v>835</v>
      </c>
      <c r="I479" t="s">
        <v>961</v>
      </c>
      <c r="J479" t="s">
        <v>857</v>
      </c>
      <c r="K479" t="s">
        <v>422</v>
      </c>
      <c r="L479">
        <v>68</v>
      </c>
      <c r="M479">
        <v>69</v>
      </c>
      <c r="Q479">
        <v>137</v>
      </c>
      <c r="R479">
        <v>71.87</v>
      </c>
      <c r="S479">
        <v>71.7</v>
      </c>
      <c r="T479">
        <v>71.239999999999995</v>
      </c>
      <c r="U479">
        <v>72.67</v>
      </c>
      <c r="Y479">
        <v>71.959999999999994</v>
      </c>
      <c r="Z479">
        <v>61</v>
      </c>
      <c r="AA479">
        <v>77</v>
      </c>
      <c r="AE479">
        <v>5</v>
      </c>
      <c r="AF479">
        <v>8</v>
      </c>
      <c r="AJ479">
        <v>77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Ryan McCormick</v>
      </c>
      <c r="B480" s="4">
        <v>46082</v>
      </c>
      <c r="C480" t="s">
        <v>832</v>
      </c>
      <c r="D480" t="s">
        <v>833</v>
      </c>
      <c r="E480" t="s">
        <v>834</v>
      </c>
      <c r="F480" t="s">
        <v>835</v>
      </c>
      <c r="I480" t="s">
        <v>962</v>
      </c>
      <c r="J480" t="s">
        <v>733</v>
      </c>
      <c r="K480" t="s">
        <v>422</v>
      </c>
      <c r="L480">
        <v>70</v>
      </c>
      <c r="M480">
        <v>67</v>
      </c>
      <c r="Q480">
        <v>137</v>
      </c>
      <c r="R480">
        <v>71.87</v>
      </c>
      <c r="S480">
        <v>71.7</v>
      </c>
      <c r="T480">
        <v>73.239999999999995</v>
      </c>
      <c r="U480">
        <v>70.67</v>
      </c>
      <c r="Y480">
        <v>71.959999999999994</v>
      </c>
      <c r="Z480">
        <v>99</v>
      </c>
      <c r="AA480">
        <v>77</v>
      </c>
      <c r="AE480">
        <v>7</v>
      </c>
      <c r="AF480">
        <v>8</v>
      </c>
      <c r="AJ480">
        <v>77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Tyler McCumber</v>
      </c>
      <c r="B481" s="4">
        <v>46082</v>
      </c>
      <c r="C481" t="s">
        <v>832</v>
      </c>
      <c r="D481" t="s">
        <v>833</v>
      </c>
      <c r="E481" t="s">
        <v>834</v>
      </c>
      <c r="F481" t="s">
        <v>835</v>
      </c>
      <c r="I481" t="s">
        <v>963</v>
      </c>
      <c r="J481" t="s">
        <v>646</v>
      </c>
      <c r="K481" t="s">
        <v>422</v>
      </c>
      <c r="L481">
        <v>67</v>
      </c>
      <c r="M481">
        <v>70</v>
      </c>
      <c r="Q481">
        <v>137</v>
      </c>
      <c r="R481">
        <v>71.87</v>
      </c>
      <c r="S481">
        <v>71.7</v>
      </c>
      <c r="T481">
        <v>70.239999999999995</v>
      </c>
      <c r="U481">
        <v>73.67</v>
      </c>
      <c r="Y481">
        <v>71.959999999999994</v>
      </c>
      <c r="Z481">
        <v>39</v>
      </c>
      <c r="AA481">
        <v>77</v>
      </c>
      <c r="AE481">
        <v>4</v>
      </c>
      <c r="AF481">
        <v>8</v>
      </c>
      <c r="AJ481">
        <v>77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Dylan Menante</v>
      </c>
      <c r="B482" s="4">
        <v>46082</v>
      </c>
      <c r="C482" t="s">
        <v>832</v>
      </c>
      <c r="D482" t="s">
        <v>833</v>
      </c>
      <c r="E482" t="s">
        <v>834</v>
      </c>
      <c r="F482" t="s">
        <v>835</v>
      </c>
      <c r="I482" t="s">
        <v>964</v>
      </c>
      <c r="J482" t="s">
        <v>816</v>
      </c>
      <c r="K482" t="s">
        <v>422</v>
      </c>
      <c r="L482">
        <v>66</v>
      </c>
      <c r="M482">
        <v>71</v>
      </c>
      <c r="Q482">
        <v>137</v>
      </c>
      <c r="R482">
        <v>71.87</v>
      </c>
      <c r="S482">
        <v>71.7</v>
      </c>
      <c r="T482">
        <v>69.239999999999995</v>
      </c>
      <c r="U482">
        <v>74.67</v>
      </c>
      <c r="Y482">
        <v>71.959999999999994</v>
      </c>
      <c r="Z482">
        <v>21</v>
      </c>
      <c r="AA482">
        <v>77</v>
      </c>
      <c r="AE482">
        <v>3</v>
      </c>
      <c r="AF482">
        <v>8</v>
      </c>
      <c r="AJ482">
        <v>77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Chez Reavie</v>
      </c>
      <c r="B483" s="4">
        <v>46082</v>
      </c>
      <c r="C483" t="s">
        <v>832</v>
      </c>
      <c r="D483" t="s">
        <v>833</v>
      </c>
      <c r="E483" t="s">
        <v>834</v>
      </c>
      <c r="F483" t="s">
        <v>835</v>
      </c>
      <c r="I483" t="s">
        <v>965</v>
      </c>
      <c r="J483" t="s">
        <v>966</v>
      </c>
      <c r="K483" t="s">
        <v>422</v>
      </c>
      <c r="L483">
        <v>70</v>
      </c>
      <c r="M483">
        <v>67</v>
      </c>
      <c r="Q483">
        <v>137</v>
      </c>
      <c r="R483">
        <v>71.87</v>
      </c>
      <c r="S483">
        <v>71.7</v>
      </c>
      <c r="T483">
        <v>73.239999999999995</v>
      </c>
      <c r="U483">
        <v>70.67</v>
      </c>
      <c r="Y483">
        <v>71.959999999999994</v>
      </c>
      <c r="Z483">
        <v>99</v>
      </c>
      <c r="AA483">
        <v>77</v>
      </c>
      <c r="AE483">
        <v>7</v>
      </c>
      <c r="AF483">
        <v>8</v>
      </c>
      <c r="AJ483">
        <v>77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Ryan Sullivan</v>
      </c>
      <c r="B484" s="4">
        <v>46082</v>
      </c>
      <c r="C484" t="s">
        <v>832</v>
      </c>
      <c r="D484" t="s">
        <v>833</v>
      </c>
      <c r="E484" t="s">
        <v>834</v>
      </c>
      <c r="F484" t="s">
        <v>835</v>
      </c>
      <c r="I484" t="s">
        <v>967</v>
      </c>
      <c r="J484" t="s">
        <v>733</v>
      </c>
      <c r="K484" t="s">
        <v>422</v>
      </c>
      <c r="L484">
        <v>69</v>
      </c>
      <c r="M484">
        <v>68</v>
      </c>
      <c r="Q484">
        <v>137</v>
      </c>
      <c r="R484">
        <v>71.87</v>
      </c>
      <c r="S484">
        <v>71.7</v>
      </c>
      <c r="T484">
        <v>72.239999999999995</v>
      </c>
      <c r="U484">
        <v>71.67</v>
      </c>
      <c r="Y484">
        <v>71.959999999999994</v>
      </c>
      <c r="Z484">
        <v>82</v>
      </c>
      <c r="AA484">
        <v>77</v>
      </c>
      <c r="AE484">
        <v>6</v>
      </c>
      <c r="AF484">
        <v>8</v>
      </c>
      <c r="AJ484">
        <v>77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Braden Thornberry</v>
      </c>
      <c r="B485" s="4">
        <v>46082</v>
      </c>
      <c r="C485" t="s">
        <v>832</v>
      </c>
      <c r="D485" t="s">
        <v>833</v>
      </c>
      <c r="E485" t="s">
        <v>834</v>
      </c>
      <c r="F485" t="s">
        <v>835</v>
      </c>
      <c r="I485" t="s">
        <v>968</v>
      </c>
      <c r="J485" t="s">
        <v>969</v>
      </c>
      <c r="K485" t="s">
        <v>422</v>
      </c>
      <c r="L485">
        <v>71</v>
      </c>
      <c r="M485">
        <v>66</v>
      </c>
      <c r="Q485">
        <v>137</v>
      </c>
      <c r="R485">
        <v>71.87</v>
      </c>
      <c r="S485">
        <v>71.7</v>
      </c>
      <c r="T485">
        <v>74.239999999999995</v>
      </c>
      <c r="U485">
        <v>69.67</v>
      </c>
      <c r="Y485">
        <v>71.959999999999994</v>
      </c>
      <c r="Z485">
        <v>121</v>
      </c>
      <c r="AA485">
        <v>77</v>
      </c>
      <c r="AE485">
        <v>8</v>
      </c>
      <c r="AF485">
        <v>8</v>
      </c>
      <c r="AJ485">
        <v>77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Norman Xiong</v>
      </c>
      <c r="B486" s="4">
        <v>46082</v>
      </c>
      <c r="C486" t="s">
        <v>832</v>
      </c>
      <c r="D486" t="s">
        <v>833</v>
      </c>
      <c r="E486" t="s">
        <v>834</v>
      </c>
      <c r="F486" t="s">
        <v>835</v>
      </c>
      <c r="I486" t="s">
        <v>970</v>
      </c>
      <c r="J486" t="s">
        <v>971</v>
      </c>
      <c r="K486" t="s">
        <v>422</v>
      </c>
      <c r="L486">
        <v>70</v>
      </c>
      <c r="M486">
        <v>67</v>
      </c>
      <c r="Q486">
        <v>137</v>
      </c>
      <c r="R486">
        <v>71.87</v>
      </c>
      <c r="S486">
        <v>71.7</v>
      </c>
      <c r="T486">
        <v>73.239999999999995</v>
      </c>
      <c r="U486">
        <v>70.67</v>
      </c>
      <c r="Y486">
        <v>71.959999999999994</v>
      </c>
      <c r="Z486">
        <v>99</v>
      </c>
      <c r="AA486">
        <v>77</v>
      </c>
      <c r="AE486">
        <v>7</v>
      </c>
      <c r="AF486">
        <v>8</v>
      </c>
      <c r="AJ486">
        <v>77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Cole Anderson</v>
      </c>
      <c r="B487" s="4">
        <v>46082</v>
      </c>
      <c r="C487" t="s">
        <v>832</v>
      </c>
      <c r="D487" t="s">
        <v>833</v>
      </c>
      <c r="E487" t="s">
        <v>834</v>
      </c>
      <c r="F487" t="s">
        <v>835</v>
      </c>
      <c r="I487" t="s">
        <v>901</v>
      </c>
      <c r="J487" t="s">
        <v>857</v>
      </c>
      <c r="K487" t="s">
        <v>422</v>
      </c>
      <c r="L487">
        <v>69</v>
      </c>
      <c r="M487">
        <v>69</v>
      </c>
      <c r="Q487">
        <v>138</v>
      </c>
      <c r="R487">
        <v>71.87</v>
      </c>
      <c r="S487">
        <v>71.7</v>
      </c>
      <c r="T487">
        <v>72.239999999999995</v>
      </c>
      <c r="U487">
        <v>72.67</v>
      </c>
      <c r="Y487">
        <v>72.459999999999994</v>
      </c>
      <c r="Z487">
        <v>82</v>
      </c>
      <c r="AA487">
        <v>92</v>
      </c>
      <c r="AE487">
        <v>6</v>
      </c>
      <c r="AF487">
        <v>9</v>
      </c>
      <c r="AJ487">
        <v>92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Brandon Berry</v>
      </c>
      <c r="B488" s="4">
        <v>46082</v>
      </c>
      <c r="C488" t="s">
        <v>832</v>
      </c>
      <c r="D488" t="s">
        <v>833</v>
      </c>
      <c r="E488" t="s">
        <v>834</v>
      </c>
      <c r="F488" t="s">
        <v>835</v>
      </c>
      <c r="I488" t="s">
        <v>700</v>
      </c>
      <c r="J488" t="s">
        <v>414</v>
      </c>
      <c r="K488" t="s">
        <v>422</v>
      </c>
      <c r="L488">
        <v>69</v>
      </c>
      <c r="M488">
        <v>69</v>
      </c>
      <c r="Q488">
        <v>138</v>
      </c>
      <c r="R488">
        <v>71.87</v>
      </c>
      <c r="S488">
        <v>71.7</v>
      </c>
      <c r="T488">
        <v>72.239999999999995</v>
      </c>
      <c r="U488">
        <v>72.67</v>
      </c>
      <c r="Y488">
        <v>72.459999999999994</v>
      </c>
      <c r="Z488">
        <v>82</v>
      </c>
      <c r="AA488">
        <v>92</v>
      </c>
      <c r="AE488">
        <v>6</v>
      </c>
      <c r="AF488">
        <v>9</v>
      </c>
      <c r="AJ488">
        <v>92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Hayden Buckley</v>
      </c>
      <c r="B489" s="4">
        <v>46082</v>
      </c>
      <c r="C489" t="s">
        <v>832</v>
      </c>
      <c r="D489" t="s">
        <v>833</v>
      </c>
      <c r="E489" t="s">
        <v>834</v>
      </c>
      <c r="F489" t="s">
        <v>835</v>
      </c>
      <c r="I489" t="s">
        <v>972</v>
      </c>
      <c r="J489" t="s">
        <v>945</v>
      </c>
      <c r="K489" t="s">
        <v>422</v>
      </c>
      <c r="L489">
        <v>70</v>
      </c>
      <c r="M489">
        <v>68</v>
      </c>
      <c r="Q489">
        <v>138</v>
      </c>
      <c r="R489">
        <v>71.87</v>
      </c>
      <c r="S489">
        <v>71.7</v>
      </c>
      <c r="T489">
        <v>73.239999999999995</v>
      </c>
      <c r="U489">
        <v>71.67</v>
      </c>
      <c r="Y489">
        <v>72.459999999999994</v>
      </c>
      <c r="Z489">
        <v>99</v>
      </c>
      <c r="AA489">
        <v>92</v>
      </c>
      <c r="AE489">
        <v>7</v>
      </c>
      <c r="AF489">
        <v>9</v>
      </c>
      <c r="AJ489">
        <v>92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Tyler Duncan</v>
      </c>
      <c r="B490" s="4">
        <v>46082</v>
      </c>
      <c r="C490" t="s">
        <v>832</v>
      </c>
      <c r="D490" t="s">
        <v>833</v>
      </c>
      <c r="E490" t="s">
        <v>834</v>
      </c>
      <c r="F490" t="s">
        <v>835</v>
      </c>
      <c r="I490" t="s">
        <v>973</v>
      </c>
      <c r="J490" t="s">
        <v>646</v>
      </c>
      <c r="K490" t="s">
        <v>422</v>
      </c>
      <c r="L490">
        <v>70</v>
      </c>
      <c r="M490">
        <v>68</v>
      </c>
      <c r="Q490">
        <v>138</v>
      </c>
      <c r="R490">
        <v>71.87</v>
      </c>
      <c r="S490">
        <v>71.7</v>
      </c>
      <c r="T490">
        <v>73.239999999999995</v>
      </c>
      <c r="U490">
        <v>71.67</v>
      </c>
      <c r="Y490">
        <v>72.459999999999994</v>
      </c>
      <c r="Z490">
        <v>99</v>
      </c>
      <c r="AA490">
        <v>92</v>
      </c>
      <c r="AE490">
        <v>7</v>
      </c>
      <c r="AF490">
        <v>9</v>
      </c>
      <c r="AJ490">
        <v>92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Nick Hardy</v>
      </c>
      <c r="B491" s="4">
        <v>46082</v>
      </c>
      <c r="C491" t="s">
        <v>832</v>
      </c>
      <c r="D491" t="s">
        <v>833</v>
      </c>
      <c r="E491" t="s">
        <v>834</v>
      </c>
      <c r="F491" t="s">
        <v>835</v>
      </c>
      <c r="I491" t="s">
        <v>974</v>
      </c>
      <c r="J491" t="s">
        <v>609</v>
      </c>
      <c r="K491" t="s">
        <v>422</v>
      </c>
      <c r="L491">
        <v>70</v>
      </c>
      <c r="M491">
        <v>68</v>
      </c>
      <c r="Q491">
        <v>138</v>
      </c>
      <c r="R491">
        <v>71.87</v>
      </c>
      <c r="S491">
        <v>71.7</v>
      </c>
      <c r="T491">
        <v>73.239999999999995</v>
      </c>
      <c r="U491">
        <v>71.67</v>
      </c>
      <c r="Y491">
        <v>72.459999999999994</v>
      </c>
      <c r="Z491">
        <v>99</v>
      </c>
      <c r="AA491">
        <v>92</v>
      </c>
      <c r="AE491">
        <v>7</v>
      </c>
      <c r="AF491">
        <v>9</v>
      </c>
      <c r="AJ491">
        <v>92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Petr Hruby</v>
      </c>
      <c r="B492" s="4">
        <v>46082</v>
      </c>
      <c r="C492" t="s">
        <v>832</v>
      </c>
      <c r="D492" t="s">
        <v>833</v>
      </c>
      <c r="E492" t="s">
        <v>834</v>
      </c>
      <c r="F492" t="s">
        <v>835</v>
      </c>
      <c r="I492" t="s">
        <v>975</v>
      </c>
      <c r="J492" t="s">
        <v>976</v>
      </c>
      <c r="K492" t="s">
        <v>422</v>
      </c>
      <c r="L492">
        <v>67</v>
      </c>
      <c r="M492">
        <v>71</v>
      </c>
      <c r="Q492">
        <v>138</v>
      </c>
      <c r="R492">
        <v>71.87</v>
      </c>
      <c r="S492">
        <v>71.7</v>
      </c>
      <c r="T492">
        <v>70.239999999999995</v>
      </c>
      <c r="U492">
        <v>74.67</v>
      </c>
      <c r="Y492">
        <v>72.459999999999994</v>
      </c>
      <c r="Z492">
        <v>39</v>
      </c>
      <c r="AA492">
        <v>92</v>
      </c>
      <c r="AE492">
        <v>4</v>
      </c>
      <c r="AF492">
        <v>9</v>
      </c>
      <c r="AJ492">
        <v>92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Theo Humphrey</v>
      </c>
      <c r="B493" s="4">
        <v>46082</v>
      </c>
      <c r="C493" t="s">
        <v>832</v>
      </c>
      <c r="D493" t="s">
        <v>833</v>
      </c>
      <c r="E493" t="s">
        <v>834</v>
      </c>
      <c r="F493" t="s">
        <v>835</v>
      </c>
      <c r="I493" t="s">
        <v>977</v>
      </c>
      <c r="J493" t="s">
        <v>366</v>
      </c>
      <c r="K493" t="s">
        <v>422</v>
      </c>
      <c r="L493">
        <v>70</v>
      </c>
      <c r="M493">
        <v>68</v>
      </c>
      <c r="Q493">
        <v>138</v>
      </c>
      <c r="R493">
        <v>71.87</v>
      </c>
      <c r="S493">
        <v>71.7</v>
      </c>
      <c r="T493">
        <v>73.239999999999995</v>
      </c>
      <c r="U493">
        <v>71.67</v>
      </c>
      <c r="Y493">
        <v>72.459999999999994</v>
      </c>
      <c r="Z493">
        <v>99</v>
      </c>
      <c r="AA493">
        <v>92</v>
      </c>
      <c r="AE493">
        <v>7</v>
      </c>
      <c r="AF493">
        <v>9</v>
      </c>
      <c r="AJ493">
        <v>92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Philip Knowles</v>
      </c>
      <c r="B494" s="4">
        <v>46082</v>
      </c>
      <c r="C494" t="s">
        <v>832</v>
      </c>
      <c r="D494" t="s">
        <v>833</v>
      </c>
      <c r="E494" t="s">
        <v>834</v>
      </c>
      <c r="F494" t="s">
        <v>835</v>
      </c>
      <c r="I494" t="s">
        <v>978</v>
      </c>
      <c r="J494" t="s">
        <v>979</v>
      </c>
      <c r="K494" t="s">
        <v>422</v>
      </c>
      <c r="L494">
        <v>69</v>
      </c>
      <c r="M494">
        <v>69</v>
      </c>
      <c r="Q494">
        <v>138</v>
      </c>
      <c r="R494">
        <v>71.87</v>
      </c>
      <c r="S494">
        <v>71.7</v>
      </c>
      <c r="T494">
        <v>72.239999999999995</v>
      </c>
      <c r="U494">
        <v>72.67</v>
      </c>
      <c r="Y494">
        <v>72.459999999999994</v>
      </c>
      <c r="Z494">
        <v>82</v>
      </c>
      <c r="AA494">
        <v>92</v>
      </c>
      <c r="AE494">
        <v>6</v>
      </c>
      <c r="AF494">
        <v>9</v>
      </c>
      <c r="AJ494">
        <v>92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Rick Lamb</v>
      </c>
      <c r="B495" s="4">
        <v>46082</v>
      </c>
      <c r="C495" t="s">
        <v>832</v>
      </c>
      <c r="D495" t="s">
        <v>833</v>
      </c>
      <c r="E495" t="s">
        <v>834</v>
      </c>
      <c r="F495" t="s">
        <v>835</v>
      </c>
      <c r="I495" t="s">
        <v>824</v>
      </c>
      <c r="J495" t="s">
        <v>980</v>
      </c>
      <c r="K495" t="s">
        <v>422</v>
      </c>
      <c r="L495">
        <v>67</v>
      </c>
      <c r="M495">
        <v>71</v>
      </c>
      <c r="Q495">
        <v>138</v>
      </c>
      <c r="R495">
        <v>71.87</v>
      </c>
      <c r="S495">
        <v>71.7</v>
      </c>
      <c r="T495">
        <v>70.239999999999995</v>
      </c>
      <c r="U495">
        <v>74.67</v>
      </c>
      <c r="Y495">
        <v>72.459999999999994</v>
      </c>
      <c r="Z495">
        <v>39</v>
      </c>
      <c r="AA495">
        <v>92</v>
      </c>
      <c r="AE495">
        <v>4</v>
      </c>
      <c r="AF495">
        <v>9</v>
      </c>
      <c r="AJ495">
        <v>92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Tyler Leach</v>
      </c>
      <c r="B496" s="4">
        <v>46082</v>
      </c>
      <c r="C496" t="s">
        <v>832</v>
      </c>
      <c r="D496" t="s">
        <v>833</v>
      </c>
      <c r="E496" t="s">
        <v>834</v>
      </c>
      <c r="F496" t="s">
        <v>835</v>
      </c>
      <c r="I496" t="s">
        <v>981</v>
      </c>
      <c r="J496" t="s">
        <v>646</v>
      </c>
      <c r="K496" t="s">
        <v>422</v>
      </c>
      <c r="L496">
        <v>67</v>
      </c>
      <c r="M496">
        <v>71</v>
      </c>
      <c r="Q496">
        <v>138</v>
      </c>
      <c r="R496">
        <v>71.87</v>
      </c>
      <c r="S496">
        <v>71.7</v>
      </c>
      <c r="T496">
        <v>70.239999999999995</v>
      </c>
      <c r="U496">
        <v>74.67</v>
      </c>
      <c r="Y496">
        <v>72.459999999999994</v>
      </c>
      <c r="Z496">
        <v>39</v>
      </c>
      <c r="AA496">
        <v>92</v>
      </c>
      <c r="AE496">
        <v>4</v>
      </c>
      <c r="AF496">
        <v>9</v>
      </c>
      <c r="AJ496">
        <v>92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Ben Martin</v>
      </c>
      <c r="B497" s="4">
        <v>46082</v>
      </c>
      <c r="C497" t="s">
        <v>832</v>
      </c>
      <c r="D497" t="s">
        <v>833</v>
      </c>
      <c r="E497" t="s">
        <v>834</v>
      </c>
      <c r="F497" t="s">
        <v>835</v>
      </c>
      <c r="I497" t="s">
        <v>510</v>
      </c>
      <c r="J497" t="s">
        <v>628</v>
      </c>
      <c r="K497" t="s">
        <v>422</v>
      </c>
      <c r="L497">
        <v>68</v>
      </c>
      <c r="M497">
        <v>70</v>
      </c>
      <c r="Q497">
        <v>138</v>
      </c>
      <c r="R497">
        <v>71.87</v>
      </c>
      <c r="S497">
        <v>71.7</v>
      </c>
      <c r="T497">
        <v>71.239999999999995</v>
      </c>
      <c r="U497">
        <v>73.67</v>
      </c>
      <c r="Y497">
        <v>72.459999999999994</v>
      </c>
      <c r="Z497">
        <v>61</v>
      </c>
      <c r="AA497">
        <v>92</v>
      </c>
      <c r="AE497">
        <v>5</v>
      </c>
      <c r="AF497">
        <v>9</v>
      </c>
      <c r="AJ497">
        <v>92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Kyle Westmoreland</v>
      </c>
      <c r="B498" s="4">
        <v>46082</v>
      </c>
      <c r="C498" t="s">
        <v>832</v>
      </c>
      <c r="D498" t="s">
        <v>833</v>
      </c>
      <c r="E498" t="s">
        <v>834</v>
      </c>
      <c r="F498" t="s">
        <v>835</v>
      </c>
      <c r="I498" t="s">
        <v>982</v>
      </c>
      <c r="J498" t="s">
        <v>781</v>
      </c>
      <c r="K498" t="s">
        <v>422</v>
      </c>
      <c r="L498">
        <v>67</v>
      </c>
      <c r="M498">
        <v>71</v>
      </c>
      <c r="Q498">
        <v>138</v>
      </c>
      <c r="R498">
        <v>71.87</v>
      </c>
      <c r="S498">
        <v>71.7</v>
      </c>
      <c r="T498">
        <v>70.239999999999995</v>
      </c>
      <c r="U498">
        <v>74.67</v>
      </c>
      <c r="Y498">
        <v>72.459999999999994</v>
      </c>
      <c r="Z498">
        <v>39</v>
      </c>
      <c r="AA498">
        <v>92</v>
      </c>
      <c r="AE498">
        <v>4</v>
      </c>
      <c r="AF498">
        <v>9</v>
      </c>
      <c r="AJ498">
        <v>92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Barend Botha</v>
      </c>
      <c r="B499" s="4">
        <v>46082</v>
      </c>
      <c r="C499" t="s">
        <v>832</v>
      </c>
      <c r="D499" t="s">
        <v>833</v>
      </c>
      <c r="E499" t="s">
        <v>834</v>
      </c>
      <c r="F499" t="s">
        <v>835</v>
      </c>
      <c r="I499" t="s">
        <v>983</v>
      </c>
      <c r="J499" t="s">
        <v>984</v>
      </c>
      <c r="K499" t="s">
        <v>422</v>
      </c>
      <c r="L499">
        <v>69</v>
      </c>
      <c r="M499">
        <v>70</v>
      </c>
      <c r="Q499">
        <v>139</v>
      </c>
      <c r="R499">
        <v>71.87</v>
      </c>
      <c r="S499">
        <v>71.7</v>
      </c>
      <c r="T499">
        <v>72.239999999999995</v>
      </c>
      <c r="U499">
        <v>73.67</v>
      </c>
      <c r="Y499">
        <v>72.959999999999994</v>
      </c>
      <c r="Z499">
        <v>82</v>
      </c>
      <c r="AA499">
        <v>104</v>
      </c>
      <c r="AE499">
        <v>6</v>
      </c>
      <c r="AF499">
        <v>10</v>
      </c>
      <c r="AJ499">
        <v>104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Jackson Buchanan</v>
      </c>
      <c r="B500" s="4">
        <v>46082</v>
      </c>
      <c r="C500" t="s">
        <v>832</v>
      </c>
      <c r="D500" t="s">
        <v>833</v>
      </c>
      <c r="E500" t="s">
        <v>834</v>
      </c>
      <c r="F500" t="s">
        <v>835</v>
      </c>
      <c r="I500" t="s">
        <v>661</v>
      </c>
      <c r="J500" t="s">
        <v>859</v>
      </c>
      <c r="K500" t="s">
        <v>422</v>
      </c>
      <c r="L500">
        <v>68</v>
      </c>
      <c r="M500">
        <v>71</v>
      </c>
      <c r="Q500">
        <v>139</v>
      </c>
      <c r="R500">
        <v>71.87</v>
      </c>
      <c r="S500">
        <v>71.7</v>
      </c>
      <c r="T500">
        <v>71.239999999999995</v>
      </c>
      <c r="U500">
        <v>74.67</v>
      </c>
      <c r="Y500">
        <v>72.959999999999994</v>
      </c>
      <c r="Z500">
        <v>61</v>
      </c>
      <c r="AA500">
        <v>104</v>
      </c>
      <c r="AE500">
        <v>5</v>
      </c>
      <c r="AF500">
        <v>10</v>
      </c>
      <c r="AJ500">
        <v>104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Jonathan Byrd</v>
      </c>
      <c r="B501" s="4">
        <v>46082</v>
      </c>
      <c r="C501" t="s">
        <v>832</v>
      </c>
      <c r="D501" t="s">
        <v>833</v>
      </c>
      <c r="E501" t="s">
        <v>834</v>
      </c>
      <c r="F501" t="s">
        <v>835</v>
      </c>
      <c r="I501" t="s">
        <v>985</v>
      </c>
      <c r="J501" t="s">
        <v>986</v>
      </c>
      <c r="K501" t="s">
        <v>422</v>
      </c>
      <c r="L501">
        <v>71</v>
      </c>
      <c r="M501">
        <v>68</v>
      </c>
      <c r="Q501">
        <v>139</v>
      </c>
      <c r="R501">
        <v>71.87</v>
      </c>
      <c r="S501">
        <v>71.7</v>
      </c>
      <c r="T501">
        <v>74.239999999999995</v>
      </c>
      <c r="U501">
        <v>71.67</v>
      </c>
      <c r="Y501">
        <v>72.959999999999994</v>
      </c>
      <c r="Z501">
        <v>121</v>
      </c>
      <c r="AA501">
        <v>104</v>
      </c>
      <c r="AE501">
        <v>8</v>
      </c>
      <c r="AF501">
        <v>10</v>
      </c>
      <c r="AJ501">
        <v>104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Austin Greaser</v>
      </c>
      <c r="B502" s="4">
        <v>46082</v>
      </c>
      <c r="C502" t="s">
        <v>832</v>
      </c>
      <c r="D502" t="s">
        <v>833</v>
      </c>
      <c r="E502" t="s">
        <v>834</v>
      </c>
      <c r="F502" t="s">
        <v>835</v>
      </c>
      <c r="I502" t="s">
        <v>987</v>
      </c>
      <c r="J502" t="s">
        <v>988</v>
      </c>
      <c r="K502" t="s">
        <v>422</v>
      </c>
      <c r="L502">
        <v>66</v>
      </c>
      <c r="M502">
        <v>73</v>
      </c>
      <c r="Q502">
        <v>139</v>
      </c>
      <c r="R502">
        <v>71.87</v>
      </c>
      <c r="S502">
        <v>71.7</v>
      </c>
      <c r="T502">
        <v>69.239999999999995</v>
      </c>
      <c r="U502">
        <v>76.67</v>
      </c>
      <c r="Y502">
        <v>72.959999999999994</v>
      </c>
      <c r="Z502">
        <v>21</v>
      </c>
      <c r="AA502">
        <v>104</v>
      </c>
      <c r="AE502">
        <v>3</v>
      </c>
      <c r="AF502">
        <v>10</v>
      </c>
      <c r="AJ502">
        <v>104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Harry Hillier</v>
      </c>
      <c r="B503" s="4">
        <v>46082</v>
      </c>
      <c r="C503" t="s">
        <v>832</v>
      </c>
      <c r="D503" t="s">
        <v>833</v>
      </c>
      <c r="E503" t="s">
        <v>834</v>
      </c>
      <c r="F503" t="s">
        <v>835</v>
      </c>
      <c r="I503" t="s">
        <v>560</v>
      </c>
      <c r="J503" t="s">
        <v>798</v>
      </c>
      <c r="K503" t="s">
        <v>422</v>
      </c>
      <c r="L503">
        <v>65</v>
      </c>
      <c r="M503">
        <v>74</v>
      </c>
      <c r="Q503">
        <v>139</v>
      </c>
      <c r="R503">
        <v>71.87</v>
      </c>
      <c r="S503">
        <v>71.7</v>
      </c>
      <c r="T503">
        <v>68.239999999999995</v>
      </c>
      <c r="U503">
        <v>77.67</v>
      </c>
      <c r="Y503">
        <v>72.959999999999994</v>
      </c>
      <c r="Z503">
        <v>9</v>
      </c>
      <c r="AA503">
        <v>104</v>
      </c>
      <c r="AE503">
        <v>2</v>
      </c>
      <c r="AF503">
        <v>10</v>
      </c>
      <c r="AJ503">
        <v>104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Peter Kuest</v>
      </c>
      <c r="B504" s="4">
        <v>46082</v>
      </c>
      <c r="C504" t="s">
        <v>832</v>
      </c>
      <c r="D504" t="s">
        <v>833</v>
      </c>
      <c r="E504" t="s">
        <v>834</v>
      </c>
      <c r="F504" t="s">
        <v>835</v>
      </c>
      <c r="I504" t="s">
        <v>989</v>
      </c>
      <c r="J504" t="s">
        <v>990</v>
      </c>
      <c r="K504" t="s">
        <v>422</v>
      </c>
      <c r="L504">
        <v>71</v>
      </c>
      <c r="M504">
        <v>68</v>
      </c>
      <c r="Q504">
        <v>139</v>
      </c>
      <c r="R504">
        <v>71.87</v>
      </c>
      <c r="S504">
        <v>71.7</v>
      </c>
      <c r="T504">
        <v>74.239999999999995</v>
      </c>
      <c r="U504">
        <v>71.67</v>
      </c>
      <c r="Y504">
        <v>72.959999999999994</v>
      </c>
      <c r="Z504">
        <v>121</v>
      </c>
      <c r="AA504">
        <v>104</v>
      </c>
      <c r="AE504">
        <v>8</v>
      </c>
      <c r="AF504">
        <v>10</v>
      </c>
      <c r="AJ504">
        <v>104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Spencer Levin</v>
      </c>
      <c r="B505" s="4">
        <v>46082</v>
      </c>
      <c r="C505" t="s">
        <v>832</v>
      </c>
      <c r="D505" t="s">
        <v>833</v>
      </c>
      <c r="E505" t="s">
        <v>834</v>
      </c>
      <c r="F505" t="s">
        <v>835</v>
      </c>
      <c r="I505" t="s">
        <v>991</v>
      </c>
      <c r="J505" t="s">
        <v>992</v>
      </c>
      <c r="K505" t="s">
        <v>422</v>
      </c>
      <c r="L505">
        <v>70</v>
      </c>
      <c r="M505">
        <v>69</v>
      </c>
      <c r="Q505">
        <v>139</v>
      </c>
      <c r="R505">
        <v>71.87</v>
      </c>
      <c r="S505">
        <v>71.7</v>
      </c>
      <c r="T505">
        <v>73.239999999999995</v>
      </c>
      <c r="U505">
        <v>72.67</v>
      </c>
      <c r="Y505">
        <v>72.959999999999994</v>
      </c>
      <c r="Z505">
        <v>99</v>
      </c>
      <c r="AA505">
        <v>104</v>
      </c>
      <c r="AE505">
        <v>7</v>
      </c>
      <c r="AF505">
        <v>10</v>
      </c>
      <c r="AJ505">
        <v>104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Logan McAllister</v>
      </c>
      <c r="B506" s="4">
        <v>46082</v>
      </c>
      <c r="C506" t="s">
        <v>832</v>
      </c>
      <c r="D506" t="s">
        <v>833</v>
      </c>
      <c r="E506" t="s">
        <v>834</v>
      </c>
      <c r="F506" t="s">
        <v>835</v>
      </c>
      <c r="I506" t="s">
        <v>993</v>
      </c>
      <c r="J506" t="s">
        <v>994</v>
      </c>
      <c r="K506" t="s">
        <v>422</v>
      </c>
      <c r="L506">
        <v>72</v>
      </c>
      <c r="M506">
        <v>67</v>
      </c>
      <c r="Q506">
        <v>139</v>
      </c>
      <c r="R506">
        <v>71.87</v>
      </c>
      <c r="S506">
        <v>71.7</v>
      </c>
      <c r="T506">
        <v>75.239999999999995</v>
      </c>
      <c r="U506">
        <v>70.67</v>
      </c>
      <c r="Y506">
        <v>72.959999999999994</v>
      </c>
      <c r="Z506">
        <v>133</v>
      </c>
      <c r="AA506">
        <v>104</v>
      </c>
      <c r="AE506">
        <v>9</v>
      </c>
      <c r="AF506">
        <v>10</v>
      </c>
      <c r="AJ506">
        <v>104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Dan McCarthy</v>
      </c>
      <c r="B507" s="4">
        <v>46082</v>
      </c>
      <c r="C507" t="s">
        <v>832</v>
      </c>
      <c r="D507" t="s">
        <v>833</v>
      </c>
      <c r="E507" t="s">
        <v>834</v>
      </c>
      <c r="F507" t="s">
        <v>835</v>
      </c>
      <c r="I507" t="s">
        <v>995</v>
      </c>
      <c r="J507" t="s">
        <v>996</v>
      </c>
      <c r="K507" t="s">
        <v>422</v>
      </c>
      <c r="L507">
        <v>73</v>
      </c>
      <c r="M507">
        <v>66</v>
      </c>
      <c r="Q507">
        <v>139</v>
      </c>
      <c r="R507">
        <v>71.87</v>
      </c>
      <c r="S507">
        <v>71.7</v>
      </c>
      <c r="T507">
        <v>76.239999999999995</v>
      </c>
      <c r="U507">
        <v>69.67</v>
      </c>
      <c r="Y507">
        <v>72.959999999999994</v>
      </c>
      <c r="Z507">
        <v>141</v>
      </c>
      <c r="AA507">
        <v>104</v>
      </c>
      <c r="AE507">
        <v>10</v>
      </c>
      <c r="AF507">
        <v>10</v>
      </c>
      <c r="AJ507">
        <v>104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Christian Salzer</v>
      </c>
      <c r="B508" s="4">
        <v>46082</v>
      </c>
      <c r="C508" t="s">
        <v>832</v>
      </c>
      <c r="D508" t="s">
        <v>833</v>
      </c>
      <c r="E508" t="s">
        <v>834</v>
      </c>
      <c r="F508" t="s">
        <v>835</v>
      </c>
      <c r="I508" t="s">
        <v>997</v>
      </c>
      <c r="J508" t="s">
        <v>998</v>
      </c>
      <c r="K508" t="s">
        <v>422</v>
      </c>
      <c r="L508">
        <v>65</v>
      </c>
      <c r="M508">
        <v>74</v>
      </c>
      <c r="Q508">
        <v>139</v>
      </c>
      <c r="R508">
        <v>71.87</v>
      </c>
      <c r="S508">
        <v>71.7</v>
      </c>
      <c r="T508">
        <v>68.239999999999995</v>
      </c>
      <c r="U508">
        <v>77.67</v>
      </c>
      <c r="Y508">
        <v>72.959999999999994</v>
      </c>
      <c r="Z508">
        <v>9</v>
      </c>
      <c r="AA508">
        <v>104</v>
      </c>
      <c r="AE508">
        <v>2</v>
      </c>
      <c r="AF508">
        <v>10</v>
      </c>
      <c r="AJ508">
        <v>104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Robby Shelton</v>
      </c>
      <c r="B509" s="4">
        <v>46082</v>
      </c>
      <c r="C509" t="s">
        <v>832</v>
      </c>
      <c r="D509" t="s">
        <v>833</v>
      </c>
      <c r="E509" t="s">
        <v>834</v>
      </c>
      <c r="F509" t="s">
        <v>835</v>
      </c>
      <c r="I509" t="s">
        <v>999</v>
      </c>
      <c r="J509" t="s">
        <v>820</v>
      </c>
      <c r="K509" t="s">
        <v>422</v>
      </c>
      <c r="L509">
        <v>67</v>
      </c>
      <c r="M509">
        <v>72</v>
      </c>
      <c r="Q509">
        <v>139</v>
      </c>
      <c r="R509">
        <v>71.87</v>
      </c>
      <c r="S509">
        <v>71.7</v>
      </c>
      <c r="T509">
        <v>70.239999999999995</v>
      </c>
      <c r="U509">
        <v>75.67</v>
      </c>
      <c r="Y509">
        <v>72.959999999999994</v>
      </c>
      <c r="Z509">
        <v>39</v>
      </c>
      <c r="AA509">
        <v>104</v>
      </c>
      <c r="AE509">
        <v>4</v>
      </c>
      <c r="AF509">
        <v>10</v>
      </c>
      <c r="AJ509">
        <v>104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Jared Wolfe</v>
      </c>
      <c r="B510" s="4">
        <v>46082</v>
      </c>
      <c r="C510" t="s">
        <v>832</v>
      </c>
      <c r="D510" t="s">
        <v>833</v>
      </c>
      <c r="E510" t="s">
        <v>834</v>
      </c>
      <c r="F510" t="s">
        <v>835</v>
      </c>
      <c r="I510" t="s">
        <v>1000</v>
      </c>
      <c r="J510" t="s">
        <v>722</v>
      </c>
      <c r="K510" t="s">
        <v>422</v>
      </c>
      <c r="L510">
        <v>67</v>
      </c>
      <c r="M510">
        <v>72</v>
      </c>
      <c r="Q510">
        <v>139</v>
      </c>
      <c r="R510">
        <v>71.87</v>
      </c>
      <c r="S510">
        <v>71.7</v>
      </c>
      <c r="T510">
        <v>70.239999999999995</v>
      </c>
      <c r="U510">
        <v>75.67</v>
      </c>
      <c r="Y510">
        <v>72.959999999999994</v>
      </c>
      <c r="Z510">
        <v>39</v>
      </c>
      <c r="AA510">
        <v>104</v>
      </c>
      <c r="AE510">
        <v>4</v>
      </c>
      <c r="AF510">
        <v>10</v>
      </c>
      <c r="AJ510">
        <v>104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Matt Atkins</v>
      </c>
      <c r="B511" s="4">
        <v>46082</v>
      </c>
      <c r="C511" t="s">
        <v>832</v>
      </c>
      <c r="D511" t="s">
        <v>833</v>
      </c>
      <c r="E511" t="s">
        <v>834</v>
      </c>
      <c r="F511" t="s">
        <v>835</v>
      </c>
      <c r="I511" t="s">
        <v>1001</v>
      </c>
      <c r="J511" t="s">
        <v>930</v>
      </c>
      <c r="K511" t="s">
        <v>422</v>
      </c>
      <c r="L511">
        <v>69</v>
      </c>
      <c r="M511">
        <v>71</v>
      </c>
      <c r="Q511">
        <v>140</v>
      </c>
      <c r="R511">
        <v>71.87</v>
      </c>
      <c r="S511">
        <v>71.7</v>
      </c>
      <c r="T511">
        <v>72.239999999999995</v>
      </c>
      <c r="U511">
        <v>74.67</v>
      </c>
      <c r="Y511">
        <v>73.459999999999994</v>
      </c>
      <c r="Z511">
        <v>82</v>
      </c>
      <c r="AA511">
        <v>116</v>
      </c>
      <c r="AE511">
        <v>6</v>
      </c>
      <c r="AF511">
        <v>11</v>
      </c>
      <c r="AJ511">
        <v>116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Jay Card</v>
      </c>
      <c r="B512" s="4">
        <v>46082</v>
      </c>
      <c r="C512" t="s">
        <v>832</v>
      </c>
      <c r="D512" t="s">
        <v>833</v>
      </c>
      <c r="E512" t="s">
        <v>834</v>
      </c>
      <c r="F512" t="s">
        <v>835</v>
      </c>
      <c r="I512" t="s">
        <v>1002</v>
      </c>
      <c r="J512" t="s">
        <v>582</v>
      </c>
      <c r="K512" t="s">
        <v>422</v>
      </c>
      <c r="L512">
        <v>74</v>
      </c>
      <c r="M512">
        <v>66</v>
      </c>
      <c r="Q512">
        <v>140</v>
      </c>
      <c r="R512">
        <v>71.87</v>
      </c>
      <c r="S512">
        <v>71.7</v>
      </c>
      <c r="T512">
        <v>77.239999999999995</v>
      </c>
      <c r="U512">
        <v>69.67</v>
      </c>
      <c r="Y512">
        <v>73.459999999999994</v>
      </c>
      <c r="Z512">
        <v>147</v>
      </c>
      <c r="AA512">
        <v>116</v>
      </c>
      <c r="AE512">
        <v>11</v>
      </c>
      <c r="AF512">
        <v>11</v>
      </c>
      <c r="AJ512">
        <v>116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Austin Duncan</v>
      </c>
      <c r="B513" s="4">
        <v>46082</v>
      </c>
      <c r="C513" t="s">
        <v>832</v>
      </c>
      <c r="D513" t="s">
        <v>833</v>
      </c>
      <c r="E513" t="s">
        <v>834</v>
      </c>
      <c r="F513" t="s">
        <v>835</v>
      </c>
      <c r="I513" t="s">
        <v>973</v>
      </c>
      <c r="J513" t="s">
        <v>988</v>
      </c>
      <c r="K513" t="s">
        <v>422</v>
      </c>
      <c r="L513">
        <v>72</v>
      </c>
      <c r="M513">
        <v>68</v>
      </c>
      <c r="Q513">
        <v>140</v>
      </c>
      <c r="R513">
        <v>71.87</v>
      </c>
      <c r="S513">
        <v>71.7</v>
      </c>
      <c r="T513">
        <v>75.239999999999995</v>
      </c>
      <c r="U513">
        <v>71.67</v>
      </c>
      <c r="Y513">
        <v>73.459999999999994</v>
      </c>
      <c r="Z513">
        <v>133</v>
      </c>
      <c r="AA513">
        <v>116</v>
      </c>
      <c r="AE513">
        <v>9</v>
      </c>
      <c r="AF513">
        <v>11</v>
      </c>
      <c r="AJ513">
        <v>116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Nicolo Galletti</v>
      </c>
      <c r="B514" s="4">
        <v>46082</v>
      </c>
      <c r="C514" t="s">
        <v>832</v>
      </c>
      <c r="D514" t="s">
        <v>833</v>
      </c>
      <c r="E514" t="s">
        <v>834</v>
      </c>
      <c r="F514" t="s">
        <v>835</v>
      </c>
      <c r="I514" t="s">
        <v>1003</v>
      </c>
      <c r="J514" t="s">
        <v>517</v>
      </c>
      <c r="K514" t="s">
        <v>422</v>
      </c>
      <c r="L514">
        <v>68</v>
      </c>
      <c r="M514">
        <v>72</v>
      </c>
      <c r="Q514">
        <v>140</v>
      </c>
      <c r="R514">
        <v>71.87</v>
      </c>
      <c r="S514">
        <v>71.7</v>
      </c>
      <c r="T514">
        <v>71.239999999999995</v>
      </c>
      <c r="U514">
        <v>75.67</v>
      </c>
      <c r="Y514">
        <v>73.459999999999994</v>
      </c>
      <c r="Z514">
        <v>61</v>
      </c>
      <c r="AA514">
        <v>116</v>
      </c>
      <c r="AE514">
        <v>5</v>
      </c>
      <c r="AF514">
        <v>11</v>
      </c>
      <c r="AJ514">
        <v>116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Ryan Grider</v>
      </c>
      <c r="B515" s="4">
        <v>46082</v>
      </c>
      <c r="C515" t="s">
        <v>832</v>
      </c>
      <c r="D515" t="s">
        <v>833</v>
      </c>
      <c r="E515" t="s">
        <v>834</v>
      </c>
      <c r="F515" t="s">
        <v>835</v>
      </c>
      <c r="I515" t="s">
        <v>1004</v>
      </c>
      <c r="J515" t="s">
        <v>733</v>
      </c>
      <c r="K515" t="s">
        <v>422</v>
      </c>
      <c r="L515">
        <v>69</v>
      </c>
      <c r="M515">
        <v>71</v>
      </c>
      <c r="Q515">
        <v>140</v>
      </c>
      <c r="R515">
        <v>71.87</v>
      </c>
      <c r="S515">
        <v>71.7</v>
      </c>
      <c r="T515">
        <v>72.239999999999995</v>
      </c>
      <c r="U515">
        <v>74.67</v>
      </c>
      <c r="Y515">
        <v>73.459999999999994</v>
      </c>
      <c r="Z515">
        <v>82</v>
      </c>
      <c r="AA515">
        <v>116</v>
      </c>
      <c r="AE515">
        <v>6</v>
      </c>
      <c r="AF515">
        <v>11</v>
      </c>
      <c r="AJ515">
        <v>116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Austin Hitt</v>
      </c>
      <c r="B516" s="4">
        <v>46082</v>
      </c>
      <c r="C516" t="s">
        <v>832</v>
      </c>
      <c r="D516" t="s">
        <v>833</v>
      </c>
      <c r="E516" t="s">
        <v>834</v>
      </c>
      <c r="F516" t="s">
        <v>835</v>
      </c>
      <c r="I516" t="s">
        <v>1005</v>
      </c>
      <c r="J516" t="s">
        <v>988</v>
      </c>
      <c r="K516" t="s">
        <v>422</v>
      </c>
      <c r="L516">
        <v>70</v>
      </c>
      <c r="M516">
        <v>70</v>
      </c>
      <c r="Q516">
        <v>140</v>
      </c>
      <c r="R516">
        <v>71.87</v>
      </c>
      <c r="S516">
        <v>71.7</v>
      </c>
      <c r="T516">
        <v>73.239999999999995</v>
      </c>
      <c r="U516">
        <v>73.67</v>
      </c>
      <c r="Y516">
        <v>73.459999999999994</v>
      </c>
      <c r="Z516">
        <v>99</v>
      </c>
      <c r="AA516">
        <v>116</v>
      </c>
      <c r="AE516">
        <v>7</v>
      </c>
      <c r="AF516">
        <v>11</v>
      </c>
      <c r="AJ516">
        <v>116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Davis Lamb</v>
      </c>
      <c r="B517" s="4">
        <v>46082</v>
      </c>
      <c r="C517" t="s">
        <v>832</v>
      </c>
      <c r="D517" t="s">
        <v>833</v>
      </c>
      <c r="E517" t="s">
        <v>834</v>
      </c>
      <c r="F517" t="s">
        <v>835</v>
      </c>
      <c r="I517" t="s">
        <v>824</v>
      </c>
      <c r="J517" t="s">
        <v>898</v>
      </c>
      <c r="K517" t="s">
        <v>422</v>
      </c>
      <c r="L517">
        <v>72</v>
      </c>
      <c r="M517">
        <v>68</v>
      </c>
      <c r="Q517">
        <v>140</v>
      </c>
      <c r="R517">
        <v>71.87</v>
      </c>
      <c r="S517">
        <v>71.7</v>
      </c>
      <c r="T517">
        <v>75.239999999999995</v>
      </c>
      <c r="U517">
        <v>71.67</v>
      </c>
      <c r="Y517">
        <v>73.459999999999994</v>
      </c>
      <c r="Z517">
        <v>133</v>
      </c>
      <c r="AA517">
        <v>116</v>
      </c>
      <c r="AE517">
        <v>9</v>
      </c>
      <c r="AF517">
        <v>11</v>
      </c>
      <c r="AJ517">
        <v>116</v>
      </c>
      <c r="AM517" s="5"/>
      <c r="AO517" s="5"/>
      <c r="AQ517" s="5"/>
      <c r="AS517" s="5"/>
    </row>
    <row r="518" spans="1:47" x14ac:dyDescent="0.35">
      <c r="A518" s="3" t="str">
        <f t="shared" si="8"/>
        <v>Nelson Ledesma</v>
      </c>
      <c r="B518" s="4">
        <v>46082</v>
      </c>
      <c r="C518" t="s">
        <v>832</v>
      </c>
      <c r="D518" t="s">
        <v>833</v>
      </c>
      <c r="E518" t="s">
        <v>834</v>
      </c>
      <c r="F518" t="s">
        <v>835</v>
      </c>
      <c r="I518" t="s">
        <v>1006</v>
      </c>
      <c r="J518" t="s">
        <v>1007</v>
      </c>
      <c r="K518" t="s">
        <v>422</v>
      </c>
      <c r="L518">
        <v>71</v>
      </c>
      <c r="M518">
        <v>69</v>
      </c>
      <c r="Q518">
        <v>140</v>
      </c>
      <c r="R518">
        <v>71.87</v>
      </c>
      <c r="S518">
        <v>71.7</v>
      </c>
      <c r="T518">
        <v>74.239999999999995</v>
      </c>
      <c r="U518">
        <v>72.67</v>
      </c>
      <c r="Y518">
        <v>73.459999999999994</v>
      </c>
      <c r="Z518">
        <v>121</v>
      </c>
      <c r="AA518">
        <v>116</v>
      </c>
      <c r="AE518">
        <v>8</v>
      </c>
      <c r="AF518">
        <v>11</v>
      </c>
      <c r="AJ518">
        <v>116</v>
      </c>
      <c r="AM518" s="5"/>
      <c r="AO518" s="5"/>
      <c r="AQ518" s="5"/>
      <c r="AS518" s="5"/>
    </row>
    <row r="519" spans="1:47" x14ac:dyDescent="0.35">
      <c r="A519" s="3" t="str">
        <f t="shared" si="8"/>
        <v>Drew Nesbitt</v>
      </c>
      <c r="B519" s="4">
        <v>46082</v>
      </c>
      <c r="C519" t="s">
        <v>832</v>
      </c>
      <c r="D519" t="s">
        <v>833</v>
      </c>
      <c r="E519" t="s">
        <v>834</v>
      </c>
      <c r="F519" t="s">
        <v>835</v>
      </c>
      <c r="I519" t="s">
        <v>1008</v>
      </c>
      <c r="J519" t="s">
        <v>1009</v>
      </c>
      <c r="K519" t="s">
        <v>422</v>
      </c>
      <c r="L519">
        <v>71</v>
      </c>
      <c r="M519">
        <v>69</v>
      </c>
      <c r="Q519">
        <v>140</v>
      </c>
      <c r="R519">
        <v>71.87</v>
      </c>
      <c r="S519">
        <v>71.7</v>
      </c>
      <c r="T519">
        <v>74.239999999999995</v>
      </c>
      <c r="U519">
        <v>72.67</v>
      </c>
      <c r="Y519">
        <v>73.459999999999994</v>
      </c>
      <c r="Z519">
        <v>121</v>
      </c>
      <c r="AA519">
        <v>116</v>
      </c>
      <c r="AE519">
        <v>8</v>
      </c>
      <c r="AF519">
        <v>11</v>
      </c>
      <c r="AJ519">
        <v>116</v>
      </c>
      <c r="AM519" s="5"/>
      <c r="AO519" s="5"/>
      <c r="AQ519" s="5"/>
      <c r="AS519" s="5"/>
    </row>
    <row r="520" spans="1:47" x14ac:dyDescent="0.35">
      <c r="A520" s="3" t="str">
        <f t="shared" si="8"/>
        <v>Augusto Nunez</v>
      </c>
      <c r="B520" s="4">
        <v>46082</v>
      </c>
      <c r="C520" t="s">
        <v>832</v>
      </c>
      <c r="D520" t="s">
        <v>833</v>
      </c>
      <c r="E520" t="s">
        <v>834</v>
      </c>
      <c r="F520" t="s">
        <v>835</v>
      </c>
      <c r="I520" t="s">
        <v>1010</v>
      </c>
      <c r="J520" t="s">
        <v>1011</v>
      </c>
      <c r="K520" t="s">
        <v>422</v>
      </c>
      <c r="L520">
        <v>70</v>
      </c>
      <c r="M520">
        <v>70</v>
      </c>
      <c r="Q520">
        <v>140</v>
      </c>
      <c r="R520">
        <v>71.87</v>
      </c>
      <c r="S520">
        <v>71.7</v>
      </c>
      <c r="T520">
        <v>73.239999999999995</v>
      </c>
      <c r="U520">
        <v>73.67</v>
      </c>
      <c r="Y520">
        <v>73.459999999999994</v>
      </c>
      <c r="Z520">
        <v>99</v>
      </c>
      <c r="AA520">
        <v>116</v>
      </c>
      <c r="AE520">
        <v>7</v>
      </c>
      <c r="AF520">
        <v>11</v>
      </c>
      <c r="AJ520">
        <v>116</v>
      </c>
      <c r="AM520" s="5"/>
      <c r="AO520" s="5"/>
      <c r="AQ520" s="5"/>
      <c r="AS520" s="5"/>
    </row>
    <row r="521" spans="1:47" x14ac:dyDescent="0.35">
      <c r="A521" s="3" t="str">
        <f t="shared" si="8"/>
        <v>Preston Summerhays</v>
      </c>
      <c r="B521" s="4">
        <v>46082</v>
      </c>
      <c r="C521" t="s">
        <v>832</v>
      </c>
      <c r="D521" t="s">
        <v>833</v>
      </c>
      <c r="E521" t="s">
        <v>834</v>
      </c>
      <c r="F521" t="s">
        <v>835</v>
      </c>
      <c r="I521" t="s">
        <v>1012</v>
      </c>
      <c r="J521" t="s">
        <v>1013</v>
      </c>
      <c r="K521" t="s">
        <v>422</v>
      </c>
      <c r="L521">
        <v>71</v>
      </c>
      <c r="M521">
        <v>69</v>
      </c>
      <c r="Q521">
        <v>140</v>
      </c>
      <c r="R521">
        <v>71.87</v>
      </c>
      <c r="S521">
        <v>71.7</v>
      </c>
      <c r="T521">
        <v>74.239999999999995</v>
      </c>
      <c r="U521">
        <v>72.67</v>
      </c>
      <c r="Y521">
        <v>73.459999999999994</v>
      </c>
      <c r="Z521">
        <v>121</v>
      </c>
      <c r="AA521">
        <v>116</v>
      </c>
      <c r="AE521">
        <v>8</v>
      </c>
      <c r="AF521">
        <v>11</v>
      </c>
      <c r="AJ521">
        <v>116</v>
      </c>
      <c r="AM521" s="5"/>
      <c r="AO521" s="5"/>
      <c r="AQ521" s="5"/>
      <c r="AS521" s="5"/>
    </row>
    <row r="522" spans="1:47" x14ac:dyDescent="0.35">
      <c r="A522" s="3" t="str">
        <f t="shared" si="8"/>
        <v>Trey Winstead</v>
      </c>
      <c r="B522" s="4">
        <v>46082</v>
      </c>
      <c r="C522" t="s">
        <v>832</v>
      </c>
      <c r="D522" t="s">
        <v>833</v>
      </c>
      <c r="E522" t="s">
        <v>834</v>
      </c>
      <c r="F522" t="s">
        <v>835</v>
      </c>
      <c r="I522" t="s">
        <v>1014</v>
      </c>
      <c r="J522" t="s">
        <v>1015</v>
      </c>
      <c r="K522" t="s">
        <v>422</v>
      </c>
      <c r="L522">
        <v>72</v>
      </c>
      <c r="M522">
        <v>68</v>
      </c>
      <c r="Q522">
        <v>140</v>
      </c>
      <c r="R522">
        <v>71.87</v>
      </c>
      <c r="S522">
        <v>71.7</v>
      </c>
      <c r="T522">
        <v>75.239999999999995</v>
      </c>
      <c r="U522">
        <v>71.67</v>
      </c>
      <c r="Y522">
        <v>73.459999999999994</v>
      </c>
      <c r="Z522">
        <v>133</v>
      </c>
      <c r="AA522">
        <v>116</v>
      </c>
      <c r="AE522">
        <v>9</v>
      </c>
      <c r="AF522">
        <v>11</v>
      </c>
      <c r="AJ522">
        <v>116</v>
      </c>
      <c r="AM522" s="5"/>
      <c r="AO522" s="5"/>
      <c r="AQ522" s="5"/>
      <c r="AS522" s="5"/>
    </row>
    <row r="523" spans="1:47" x14ac:dyDescent="0.35">
      <c r="A523" s="3" t="str">
        <f t="shared" si="8"/>
        <v>Will Cannon</v>
      </c>
      <c r="B523" s="4">
        <v>46082</v>
      </c>
      <c r="C523" t="s">
        <v>832</v>
      </c>
      <c r="D523" t="s">
        <v>833</v>
      </c>
      <c r="E523" t="s">
        <v>834</v>
      </c>
      <c r="F523" t="s">
        <v>835</v>
      </c>
      <c r="I523" t="s">
        <v>1016</v>
      </c>
      <c r="J523" t="s">
        <v>764</v>
      </c>
      <c r="K523" t="s">
        <v>422</v>
      </c>
      <c r="L523">
        <v>66</v>
      </c>
      <c r="M523">
        <v>75</v>
      </c>
      <c r="Q523">
        <v>141</v>
      </c>
      <c r="R523">
        <v>71.87</v>
      </c>
      <c r="S523">
        <v>71.7</v>
      </c>
      <c r="T523">
        <v>69.239999999999995</v>
      </c>
      <c r="U523">
        <v>78.67</v>
      </c>
      <c r="Y523">
        <v>73.959999999999994</v>
      </c>
      <c r="Z523">
        <v>21</v>
      </c>
      <c r="AA523">
        <v>128</v>
      </c>
      <c r="AE523">
        <v>3</v>
      </c>
      <c r="AF523">
        <v>12</v>
      </c>
      <c r="AJ523">
        <v>128</v>
      </c>
      <c r="AM523" s="5"/>
      <c r="AO523" s="5"/>
      <c r="AQ523" s="5"/>
      <c r="AS523" s="5"/>
    </row>
    <row r="524" spans="1:47" x14ac:dyDescent="0.35">
      <c r="A524" s="3" t="str">
        <f t="shared" si="8"/>
        <v>Trevor Cone</v>
      </c>
      <c r="B524" s="4">
        <v>46082</v>
      </c>
      <c r="C524" t="s">
        <v>832</v>
      </c>
      <c r="D524" t="s">
        <v>833</v>
      </c>
      <c r="E524" t="s">
        <v>834</v>
      </c>
      <c r="F524" t="s">
        <v>835</v>
      </c>
      <c r="I524" t="s">
        <v>1017</v>
      </c>
      <c r="J524" t="s">
        <v>1018</v>
      </c>
      <c r="K524" t="s">
        <v>422</v>
      </c>
      <c r="L524">
        <v>73</v>
      </c>
      <c r="M524">
        <v>68</v>
      </c>
      <c r="Q524">
        <v>141</v>
      </c>
      <c r="R524">
        <v>71.87</v>
      </c>
      <c r="S524">
        <v>71.7</v>
      </c>
      <c r="T524">
        <v>76.239999999999995</v>
      </c>
      <c r="U524">
        <v>71.67</v>
      </c>
      <c r="Y524">
        <v>73.959999999999994</v>
      </c>
      <c r="Z524">
        <v>141</v>
      </c>
      <c r="AA524">
        <v>128</v>
      </c>
      <c r="AE524">
        <v>10</v>
      </c>
      <c r="AF524">
        <v>12</v>
      </c>
      <c r="AJ524">
        <v>128</v>
      </c>
      <c r="AM524" s="5"/>
      <c r="AO524" s="5"/>
      <c r="AQ524" s="5"/>
      <c r="AS524" s="5"/>
    </row>
    <row r="525" spans="1:47" x14ac:dyDescent="0.35">
      <c r="A525" s="3" t="str">
        <f t="shared" si="8"/>
        <v>Kevin Dougherty</v>
      </c>
      <c r="B525" s="4">
        <v>46082</v>
      </c>
      <c r="C525" t="s">
        <v>832</v>
      </c>
      <c r="D525" t="s">
        <v>833</v>
      </c>
      <c r="E525" t="s">
        <v>834</v>
      </c>
      <c r="F525" t="s">
        <v>835</v>
      </c>
      <c r="I525" t="s">
        <v>1019</v>
      </c>
      <c r="J525" t="s">
        <v>601</v>
      </c>
      <c r="K525" t="s">
        <v>422</v>
      </c>
      <c r="L525">
        <v>71</v>
      </c>
      <c r="M525">
        <v>70</v>
      </c>
      <c r="Q525">
        <v>141</v>
      </c>
      <c r="R525">
        <v>71.87</v>
      </c>
      <c r="S525">
        <v>71.7</v>
      </c>
      <c r="T525">
        <v>74.239999999999995</v>
      </c>
      <c r="U525">
        <v>73.67</v>
      </c>
      <c r="Y525">
        <v>73.959999999999994</v>
      </c>
      <c r="Z525">
        <v>121</v>
      </c>
      <c r="AA525">
        <v>128</v>
      </c>
      <c r="AE525">
        <v>8</v>
      </c>
      <c r="AF525">
        <v>12</v>
      </c>
      <c r="AJ525">
        <v>128</v>
      </c>
      <c r="AM525" s="5"/>
      <c r="AO525" s="5"/>
      <c r="AQ525" s="5"/>
      <c r="AS525" s="5"/>
    </row>
    <row r="526" spans="1:47" x14ac:dyDescent="0.35">
      <c r="A526" s="3" t="str">
        <f t="shared" si="8"/>
        <v>Chris Francoeur</v>
      </c>
      <c r="B526" s="4">
        <v>46082</v>
      </c>
      <c r="C526" t="s">
        <v>832</v>
      </c>
      <c r="D526" t="s">
        <v>833</v>
      </c>
      <c r="E526" t="s">
        <v>834</v>
      </c>
      <c r="F526" t="s">
        <v>835</v>
      </c>
      <c r="I526" t="s">
        <v>1020</v>
      </c>
      <c r="J526" t="s">
        <v>829</v>
      </c>
      <c r="K526" t="s">
        <v>422</v>
      </c>
      <c r="L526">
        <v>70</v>
      </c>
      <c r="M526">
        <v>71</v>
      </c>
      <c r="Q526">
        <v>141</v>
      </c>
      <c r="R526">
        <v>71.87</v>
      </c>
      <c r="S526">
        <v>71.7</v>
      </c>
      <c r="T526">
        <v>73.239999999999995</v>
      </c>
      <c r="U526">
        <v>74.67</v>
      </c>
      <c r="Y526">
        <v>73.959999999999994</v>
      </c>
      <c r="Z526">
        <v>99</v>
      </c>
      <c r="AA526">
        <v>128</v>
      </c>
      <c r="AE526">
        <v>7</v>
      </c>
      <c r="AF526">
        <v>12</v>
      </c>
      <c r="AJ526">
        <v>128</v>
      </c>
      <c r="AM526" s="5"/>
      <c r="AO526" s="5"/>
      <c r="AQ526" s="5"/>
      <c r="AS526" s="5"/>
    </row>
    <row r="527" spans="1:47" x14ac:dyDescent="0.35">
      <c r="A527" s="3" t="str">
        <f t="shared" si="8"/>
        <v>Sam Choi</v>
      </c>
      <c r="B527" s="4">
        <v>46082</v>
      </c>
      <c r="C527" t="s">
        <v>832</v>
      </c>
      <c r="D527" t="s">
        <v>833</v>
      </c>
      <c r="E527" t="s">
        <v>834</v>
      </c>
      <c r="F527" t="s">
        <v>835</v>
      </c>
      <c r="I527" t="s">
        <v>585</v>
      </c>
      <c r="J527" t="s">
        <v>370</v>
      </c>
      <c r="K527" t="s">
        <v>422</v>
      </c>
      <c r="L527">
        <v>70</v>
      </c>
      <c r="M527">
        <v>72</v>
      </c>
      <c r="Q527">
        <v>142</v>
      </c>
      <c r="R527">
        <v>71.87</v>
      </c>
      <c r="S527">
        <v>71.7</v>
      </c>
      <c r="T527">
        <v>73.239999999999995</v>
      </c>
      <c r="U527">
        <v>75.67</v>
      </c>
      <c r="Y527">
        <v>74.459999999999994</v>
      </c>
      <c r="Z527">
        <v>99</v>
      </c>
      <c r="AA527">
        <v>132</v>
      </c>
      <c r="AE527">
        <v>7</v>
      </c>
      <c r="AF527">
        <v>13</v>
      </c>
      <c r="AJ527">
        <v>132</v>
      </c>
      <c r="AM527" s="5"/>
      <c r="AO527" s="5"/>
      <c r="AQ527" s="5"/>
      <c r="AS527" s="5"/>
    </row>
    <row r="528" spans="1:47" x14ac:dyDescent="0.35">
      <c r="A528" s="3" t="str">
        <f t="shared" si="8"/>
        <v>Michael Feagles</v>
      </c>
      <c r="B528" s="4">
        <v>46082</v>
      </c>
      <c r="C528" t="s">
        <v>832</v>
      </c>
      <c r="D528" t="s">
        <v>833</v>
      </c>
      <c r="E528" t="s">
        <v>834</v>
      </c>
      <c r="F528" t="s">
        <v>835</v>
      </c>
      <c r="I528" t="s">
        <v>1021</v>
      </c>
      <c r="J528" t="s">
        <v>578</v>
      </c>
      <c r="K528" t="s">
        <v>422</v>
      </c>
      <c r="L528">
        <v>73</v>
      </c>
      <c r="M528">
        <v>69</v>
      </c>
      <c r="Q528">
        <v>142</v>
      </c>
      <c r="R528">
        <v>71.87</v>
      </c>
      <c r="S528">
        <v>71.7</v>
      </c>
      <c r="T528">
        <v>76.239999999999995</v>
      </c>
      <c r="U528">
        <v>72.67</v>
      </c>
      <c r="Y528">
        <v>74.459999999999994</v>
      </c>
      <c r="Z528">
        <v>141</v>
      </c>
      <c r="AA528">
        <v>132</v>
      </c>
      <c r="AE528">
        <v>10</v>
      </c>
      <c r="AF528">
        <v>13</v>
      </c>
      <c r="AJ528">
        <v>132</v>
      </c>
      <c r="AM528" s="5"/>
      <c r="AO528" s="5"/>
      <c r="AQ528" s="5"/>
      <c r="AS528" s="5"/>
    </row>
    <row r="529" spans="1:45" x14ac:dyDescent="0.35">
      <c r="A529" s="3" t="str">
        <f t="shared" si="8"/>
        <v>Zack Fischer</v>
      </c>
      <c r="B529" s="4">
        <v>46082</v>
      </c>
      <c r="C529" t="s">
        <v>832</v>
      </c>
      <c r="D529" t="s">
        <v>833</v>
      </c>
      <c r="E529" t="s">
        <v>834</v>
      </c>
      <c r="F529" t="s">
        <v>835</v>
      </c>
      <c r="I529" t="s">
        <v>1022</v>
      </c>
      <c r="J529" t="s">
        <v>1023</v>
      </c>
      <c r="K529" t="s">
        <v>422</v>
      </c>
      <c r="L529">
        <v>74</v>
      </c>
      <c r="M529">
        <v>68</v>
      </c>
      <c r="Q529">
        <v>142</v>
      </c>
      <c r="R529">
        <v>71.87</v>
      </c>
      <c r="S529">
        <v>71.7</v>
      </c>
      <c r="T529">
        <v>77.239999999999995</v>
      </c>
      <c r="U529">
        <v>71.67</v>
      </c>
      <c r="Y529">
        <v>74.459999999999994</v>
      </c>
      <c r="Z529">
        <v>147</v>
      </c>
      <c r="AA529">
        <v>132</v>
      </c>
      <c r="AE529">
        <v>11</v>
      </c>
      <c r="AF529">
        <v>13</v>
      </c>
      <c r="AJ529">
        <v>132</v>
      </c>
      <c r="AM529" s="5"/>
      <c r="AO529" s="5"/>
      <c r="AQ529" s="5"/>
      <c r="AS529" s="5"/>
    </row>
    <row r="530" spans="1:45" x14ac:dyDescent="0.35">
      <c r="A530" s="3" t="str">
        <f t="shared" si="8"/>
        <v>Marcos Montenegro</v>
      </c>
      <c r="B530" s="4">
        <v>46082</v>
      </c>
      <c r="C530" t="s">
        <v>832</v>
      </c>
      <c r="D530" t="s">
        <v>833</v>
      </c>
      <c r="E530" t="s">
        <v>834</v>
      </c>
      <c r="F530" t="s">
        <v>835</v>
      </c>
      <c r="I530" t="s">
        <v>1024</v>
      </c>
      <c r="J530" t="s">
        <v>1025</v>
      </c>
      <c r="K530" t="s">
        <v>422</v>
      </c>
      <c r="L530">
        <v>72</v>
      </c>
      <c r="M530">
        <v>70</v>
      </c>
      <c r="Q530">
        <v>142</v>
      </c>
      <c r="R530">
        <v>71.87</v>
      </c>
      <c r="S530">
        <v>71.7</v>
      </c>
      <c r="T530">
        <v>75.239999999999995</v>
      </c>
      <c r="U530">
        <v>73.67</v>
      </c>
      <c r="Y530">
        <v>74.459999999999994</v>
      </c>
      <c r="Z530">
        <v>133</v>
      </c>
      <c r="AA530">
        <v>132</v>
      </c>
      <c r="AE530">
        <v>9</v>
      </c>
      <c r="AF530">
        <v>13</v>
      </c>
      <c r="AJ530">
        <v>132</v>
      </c>
      <c r="AM530" s="5"/>
      <c r="AO530" s="5"/>
      <c r="AQ530" s="5"/>
      <c r="AS530" s="5"/>
    </row>
    <row r="531" spans="1:45" x14ac:dyDescent="0.35">
      <c r="A531" s="3" t="str">
        <f t="shared" si="8"/>
        <v>James Nicholas</v>
      </c>
      <c r="B531" s="4">
        <v>46082</v>
      </c>
      <c r="C531" t="s">
        <v>832</v>
      </c>
      <c r="D531" t="s">
        <v>833</v>
      </c>
      <c r="E531" t="s">
        <v>834</v>
      </c>
      <c r="F531" t="s">
        <v>835</v>
      </c>
      <c r="I531" t="s">
        <v>949</v>
      </c>
      <c r="J531" t="s">
        <v>663</v>
      </c>
      <c r="K531" t="s">
        <v>422</v>
      </c>
      <c r="L531">
        <v>74</v>
      </c>
      <c r="M531">
        <v>68</v>
      </c>
      <c r="Q531">
        <v>142</v>
      </c>
      <c r="R531">
        <v>71.87</v>
      </c>
      <c r="S531">
        <v>71.7</v>
      </c>
      <c r="T531">
        <v>77.239999999999995</v>
      </c>
      <c r="U531">
        <v>71.67</v>
      </c>
      <c r="Y531">
        <v>74.459999999999994</v>
      </c>
      <c r="Z531">
        <v>147</v>
      </c>
      <c r="AA531">
        <v>132</v>
      </c>
      <c r="AE531">
        <v>11</v>
      </c>
      <c r="AF531">
        <v>13</v>
      </c>
      <c r="AJ531">
        <v>132</v>
      </c>
      <c r="AM531" s="5"/>
      <c r="AO531" s="5"/>
      <c r="AQ531" s="5"/>
      <c r="AS531" s="5"/>
    </row>
    <row r="532" spans="1:45" x14ac:dyDescent="0.35">
      <c r="A532" s="3" t="str">
        <f t="shared" si="8"/>
        <v>Kaito Onishi</v>
      </c>
      <c r="B532" s="4">
        <v>46082</v>
      </c>
      <c r="C532" t="s">
        <v>832</v>
      </c>
      <c r="D532" t="s">
        <v>833</v>
      </c>
      <c r="E532" t="s">
        <v>834</v>
      </c>
      <c r="F532" t="s">
        <v>835</v>
      </c>
      <c r="I532" t="s">
        <v>1026</v>
      </c>
      <c r="J532" t="s">
        <v>1027</v>
      </c>
      <c r="K532" t="s">
        <v>422</v>
      </c>
      <c r="L532">
        <v>72</v>
      </c>
      <c r="M532">
        <v>70</v>
      </c>
      <c r="Q532">
        <v>142</v>
      </c>
      <c r="R532">
        <v>71.87</v>
      </c>
      <c r="S532">
        <v>71.7</v>
      </c>
      <c r="T532">
        <v>75.239999999999995</v>
      </c>
      <c r="U532">
        <v>73.67</v>
      </c>
      <c r="Y532">
        <v>74.459999999999994</v>
      </c>
      <c r="Z532">
        <v>133</v>
      </c>
      <c r="AA532">
        <v>132</v>
      </c>
      <c r="AE532">
        <v>9</v>
      </c>
      <c r="AF532">
        <v>13</v>
      </c>
      <c r="AJ532">
        <v>132</v>
      </c>
      <c r="AM532" s="5"/>
      <c r="AO532" s="5"/>
      <c r="AQ532" s="5"/>
      <c r="AS532" s="5"/>
    </row>
    <row r="533" spans="1:45" x14ac:dyDescent="0.35">
      <c r="A533" s="3" t="str">
        <f t="shared" si="8"/>
        <v>Trent Phillips</v>
      </c>
      <c r="B533" s="4">
        <v>46082</v>
      </c>
      <c r="C533" t="s">
        <v>832</v>
      </c>
      <c r="D533" t="s">
        <v>833</v>
      </c>
      <c r="E533" t="s">
        <v>834</v>
      </c>
      <c r="F533" t="s">
        <v>835</v>
      </c>
      <c r="I533" t="s">
        <v>1028</v>
      </c>
      <c r="J533" t="s">
        <v>1029</v>
      </c>
      <c r="K533" t="s">
        <v>422</v>
      </c>
      <c r="L533">
        <v>69</v>
      </c>
      <c r="M533">
        <v>73</v>
      </c>
      <c r="Q533">
        <v>142</v>
      </c>
      <c r="R533">
        <v>71.87</v>
      </c>
      <c r="S533">
        <v>71.7</v>
      </c>
      <c r="T533">
        <v>72.239999999999995</v>
      </c>
      <c r="U533">
        <v>76.67</v>
      </c>
      <c r="Y533">
        <v>74.459999999999994</v>
      </c>
      <c r="Z533">
        <v>82</v>
      </c>
      <c r="AA533">
        <v>132</v>
      </c>
      <c r="AE533">
        <v>6</v>
      </c>
      <c r="AF533">
        <v>13</v>
      </c>
      <c r="AJ533">
        <v>132</v>
      </c>
      <c r="AM533" s="5"/>
      <c r="AO533" s="5"/>
      <c r="AQ533" s="5"/>
      <c r="AS533" s="5"/>
    </row>
    <row r="534" spans="1:45" x14ac:dyDescent="0.35">
      <c r="A534" s="3" t="str">
        <f t="shared" si="8"/>
        <v>Franco Romero</v>
      </c>
      <c r="B534" s="4">
        <v>46082</v>
      </c>
      <c r="C534" t="s">
        <v>832</v>
      </c>
      <c r="D534" t="s">
        <v>833</v>
      </c>
      <c r="E534" t="s">
        <v>834</v>
      </c>
      <c r="F534" t="s">
        <v>835</v>
      </c>
      <c r="I534" t="s">
        <v>1030</v>
      </c>
      <c r="J534" t="s">
        <v>1031</v>
      </c>
      <c r="K534" t="s">
        <v>422</v>
      </c>
      <c r="L534">
        <v>71</v>
      </c>
      <c r="M534">
        <v>71</v>
      </c>
      <c r="Q534">
        <v>142</v>
      </c>
      <c r="R534">
        <v>71.87</v>
      </c>
      <c r="S534">
        <v>71.7</v>
      </c>
      <c r="T534">
        <v>74.239999999999995</v>
      </c>
      <c r="U534">
        <v>74.67</v>
      </c>
      <c r="Y534">
        <v>74.459999999999994</v>
      </c>
      <c r="Z534">
        <v>121</v>
      </c>
      <c r="AA534">
        <v>132</v>
      </c>
      <c r="AE534">
        <v>8</v>
      </c>
      <c r="AF534">
        <v>13</v>
      </c>
      <c r="AJ534">
        <v>132</v>
      </c>
      <c r="AM534" s="5"/>
      <c r="AO534" s="5"/>
      <c r="AQ534" s="5"/>
      <c r="AS534" s="5"/>
    </row>
    <row r="535" spans="1:45" x14ac:dyDescent="0.35">
      <c r="A535" s="3" t="str">
        <f t="shared" si="8"/>
        <v>Hunter Wolcott</v>
      </c>
      <c r="B535" s="4">
        <v>46082</v>
      </c>
      <c r="C535" t="s">
        <v>832</v>
      </c>
      <c r="D535" t="s">
        <v>833</v>
      </c>
      <c r="E535" t="s">
        <v>834</v>
      </c>
      <c r="F535" t="s">
        <v>835</v>
      </c>
      <c r="I535" t="s">
        <v>1032</v>
      </c>
      <c r="J535" t="s">
        <v>850</v>
      </c>
      <c r="K535" t="s">
        <v>422</v>
      </c>
      <c r="L535">
        <v>70</v>
      </c>
      <c r="M535">
        <v>72</v>
      </c>
      <c r="Q535">
        <v>142</v>
      </c>
      <c r="R535">
        <v>71.87</v>
      </c>
      <c r="S535">
        <v>71.7</v>
      </c>
      <c r="T535">
        <v>73.239999999999995</v>
      </c>
      <c r="U535">
        <v>75.67</v>
      </c>
      <c r="Y535">
        <v>74.459999999999994</v>
      </c>
      <c r="Z535">
        <v>99</v>
      </c>
      <c r="AA535">
        <v>132</v>
      </c>
      <c r="AE535">
        <v>7</v>
      </c>
      <c r="AF535">
        <v>13</v>
      </c>
      <c r="AJ535">
        <v>132</v>
      </c>
      <c r="AM535" s="5"/>
      <c r="AO535" s="5"/>
      <c r="AQ535" s="5"/>
      <c r="AS535" s="5"/>
    </row>
    <row r="536" spans="1:45" x14ac:dyDescent="0.35">
      <c r="A536" s="3" t="str">
        <f t="shared" si="8"/>
        <v>Cody Blick</v>
      </c>
      <c r="B536" s="4">
        <v>46082</v>
      </c>
      <c r="C536" t="s">
        <v>832</v>
      </c>
      <c r="D536" t="s">
        <v>833</v>
      </c>
      <c r="E536" t="s">
        <v>834</v>
      </c>
      <c r="F536" t="s">
        <v>835</v>
      </c>
      <c r="I536" t="s">
        <v>1033</v>
      </c>
      <c r="J536" t="s">
        <v>1034</v>
      </c>
      <c r="K536" t="s">
        <v>422</v>
      </c>
      <c r="L536">
        <v>75</v>
      </c>
      <c r="M536">
        <v>68</v>
      </c>
      <c r="Q536">
        <v>143</v>
      </c>
      <c r="R536">
        <v>71.87</v>
      </c>
      <c r="S536">
        <v>71.7</v>
      </c>
      <c r="T536">
        <v>78.239999999999995</v>
      </c>
      <c r="U536">
        <v>71.67</v>
      </c>
      <c r="Y536">
        <v>74.959999999999994</v>
      </c>
      <c r="Z536">
        <v>151</v>
      </c>
      <c r="AA536">
        <v>141</v>
      </c>
      <c r="AE536">
        <v>12</v>
      </c>
      <c r="AF536">
        <v>14</v>
      </c>
      <c r="AJ536">
        <v>141</v>
      </c>
      <c r="AM536" s="5"/>
      <c r="AO536" s="5"/>
      <c r="AQ536" s="5"/>
      <c r="AS536" s="5"/>
    </row>
    <row r="537" spans="1:45" x14ac:dyDescent="0.35">
      <c r="A537" s="3" t="str">
        <f t="shared" si="8"/>
        <v>Joshua Creel</v>
      </c>
      <c r="B537" s="4">
        <v>46082</v>
      </c>
      <c r="C537" t="s">
        <v>832</v>
      </c>
      <c r="D537" t="s">
        <v>833</v>
      </c>
      <c r="E537" t="s">
        <v>834</v>
      </c>
      <c r="F537" t="s">
        <v>835</v>
      </c>
      <c r="I537" t="s">
        <v>1035</v>
      </c>
      <c r="J537" t="s">
        <v>1036</v>
      </c>
      <c r="K537" t="s">
        <v>422</v>
      </c>
      <c r="L537">
        <v>75</v>
      </c>
      <c r="M537">
        <v>68</v>
      </c>
      <c r="Q537">
        <v>143</v>
      </c>
      <c r="R537">
        <v>71.87</v>
      </c>
      <c r="S537">
        <v>71.7</v>
      </c>
      <c r="T537">
        <v>78.239999999999995</v>
      </c>
      <c r="U537">
        <v>71.67</v>
      </c>
      <c r="Y537">
        <v>74.959999999999994</v>
      </c>
      <c r="Z537">
        <v>151</v>
      </c>
      <c r="AA537">
        <v>141</v>
      </c>
      <c r="AE537">
        <v>12</v>
      </c>
      <c r="AF537">
        <v>14</v>
      </c>
      <c r="AJ537">
        <v>141</v>
      </c>
      <c r="AM537" s="5"/>
      <c r="AO537" s="5"/>
      <c r="AQ537" s="5"/>
      <c r="AS537" s="5"/>
    </row>
    <row r="538" spans="1:45" x14ac:dyDescent="0.35">
      <c r="A538" s="3" t="str">
        <f t="shared" si="8"/>
        <v>Justin Hastings</v>
      </c>
      <c r="B538" s="4">
        <v>46082</v>
      </c>
      <c r="C538" t="s">
        <v>832</v>
      </c>
      <c r="D538" t="s">
        <v>833</v>
      </c>
      <c r="E538" t="s">
        <v>834</v>
      </c>
      <c r="F538" t="s">
        <v>835</v>
      </c>
      <c r="I538" t="s">
        <v>1037</v>
      </c>
      <c r="J538" t="s">
        <v>642</v>
      </c>
      <c r="K538" t="s">
        <v>422</v>
      </c>
      <c r="L538">
        <v>73</v>
      </c>
      <c r="M538">
        <v>70</v>
      </c>
      <c r="Q538">
        <v>143</v>
      </c>
      <c r="R538">
        <v>71.87</v>
      </c>
      <c r="S538">
        <v>71.7</v>
      </c>
      <c r="T538">
        <v>76.239999999999995</v>
      </c>
      <c r="U538">
        <v>73.67</v>
      </c>
      <c r="Y538">
        <v>74.959999999999994</v>
      </c>
      <c r="Z538">
        <v>141</v>
      </c>
      <c r="AA538">
        <v>141</v>
      </c>
      <c r="AE538">
        <v>10</v>
      </c>
      <c r="AF538">
        <v>14</v>
      </c>
      <c r="AJ538">
        <v>141</v>
      </c>
      <c r="AM538" s="5"/>
      <c r="AO538" s="5"/>
      <c r="AQ538" s="5"/>
      <c r="AS538" s="5"/>
    </row>
    <row r="539" spans="1:45" x14ac:dyDescent="0.35">
      <c r="A539" s="3" t="str">
        <f t="shared" si="8"/>
        <v>Joshua Lee</v>
      </c>
      <c r="B539" s="4">
        <v>46082</v>
      </c>
      <c r="C539" t="s">
        <v>832</v>
      </c>
      <c r="D539" t="s">
        <v>833</v>
      </c>
      <c r="E539" t="s">
        <v>834</v>
      </c>
      <c r="F539" t="s">
        <v>835</v>
      </c>
      <c r="I539" t="s">
        <v>794</v>
      </c>
      <c r="J539" t="s">
        <v>1036</v>
      </c>
      <c r="K539" t="s">
        <v>422</v>
      </c>
      <c r="L539">
        <v>78</v>
      </c>
      <c r="M539">
        <v>65</v>
      </c>
      <c r="Q539">
        <v>143</v>
      </c>
      <c r="R539">
        <v>71.87</v>
      </c>
      <c r="S539">
        <v>71.7</v>
      </c>
      <c r="T539">
        <v>81.239999999999995</v>
      </c>
      <c r="U539">
        <v>68.67</v>
      </c>
      <c r="Y539">
        <v>74.959999999999994</v>
      </c>
      <c r="Z539">
        <v>156</v>
      </c>
      <c r="AA539">
        <v>141</v>
      </c>
      <c r="AE539">
        <v>15</v>
      </c>
      <c r="AF539">
        <v>14</v>
      </c>
      <c r="AJ539">
        <v>141</v>
      </c>
      <c r="AM539" s="5"/>
      <c r="AO539" s="5"/>
      <c r="AQ539" s="5"/>
      <c r="AS539" s="5"/>
    </row>
    <row r="540" spans="1:45" x14ac:dyDescent="0.35">
      <c r="A540" s="3" t="str">
        <f t="shared" si="8"/>
        <v>Will Gordon</v>
      </c>
      <c r="B540" s="4">
        <v>46082</v>
      </c>
      <c r="C540" t="s">
        <v>832</v>
      </c>
      <c r="D540" t="s">
        <v>833</v>
      </c>
      <c r="E540" t="s">
        <v>834</v>
      </c>
      <c r="F540" t="s">
        <v>835</v>
      </c>
      <c r="I540" t="s">
        <v>1038</v>
      </c>
      <c r="J540" t="s">
        <v>764</v>
      </c>
      <c r="K540" t="s">
        <v>422</v>
      </c>
      <c r="L540">
        <v>75</v>
      </c>
      <c r="M540">
        <v>69</v>
      </c>
      <c r="Q540">
        <v>144</v>
      </c>
      <c r="R540">
        <v>71.87</v>
      </c>
      <c r="S540">
        <v>71.7</v>
      </c>
      <c r="T540">
        <v>78.239999999999995</v>
      </c>
      <c r="U540">
        <v>72.67</v>
      </c>
      <c r="Y540">
        <v>75.459999999999994</v>
      </c>
      <c r="Z540">
        <v>151</v>
      </c>
      <c r="AA540">
        <v>145</v>
      </c>
      <c r="AE540">
        <v>12</v>
      </c>
      <c r="AF540">
        <v>15</v>
      </c>
      <c r="AJ540">
        <v>145</v>
      </c>
      <c r="AM540" s="5"/>
      <c r="AO540" s="5"/>
      <c r="AQ540" s="5"/>
      <c r="AS540" s="5"/>
    </row>
    <row r="541" spans="1:45" x14ac:dyDescent="0.35">
      <c r="A541" s="3" t="str">
        <f t="shared" si="8"/>
        <v>J.J. Grey</v>
      </c>
      <c r="B541" s="4">
        <v>46082</v>
      </c>
      <c r="C541" t="s">
        <v>832</v>
      </c>
      <c r="D541" t="s">
        <v>833</v>
      </c>
      <c r="E541" t="s">
        <v>834</v>
      </c>
      <c r="F541" t="s">
        <v>835</v>
      </c>
      <c r="I541" t="s">
        <v>1039</v>
      </c>
      <c r="J541" t="s">
        <v>1040</v>
      </c>
      <c r="K541" t="s">
        <v>422</v>
      </c>
      <c r="L541">
        <v>70</v>
      </c>
      <c r="M541">
        <v>74</v>
      </c>
      <c r="Q541">
        <v>144</v>
      </c>
      <c r="R541">
        <v>71.87</v>
      </c>
      <c r="S541">
        <v>71.7</v>
      </c>
      <c r="T541">
        <v>73.239999999999995</v>
      </c>
      <c r="U541">
        <v>77.67</v>
      </c>
      <c r="Y541">
        <v>75.459999999999994</v>
      </c>
      <c r="Z541">
        <v>99</v>
      </c>
      <c r="AA541">
        <v>145</v>
      </c>
      <c r="AE541">
        <v>7</v>
      </c>
      <c r="AF541">
        <v>15</v>
      </c>
      <c r="AJ541">
        <v>145</v>
      </c>
      <c r="AM541" s="5"/>
      <c r="AO541" s="5"/>
      <c r="AQ541" s="5"/>
      <c r="AS541" s="5"/>
    </row>
    <row r="542" spans="1:45" x14ac:dyDescent="0.35">
      <c r="A542" s="3" t="str">
        <f t="shared" si="8"/>
        <v>Derek Hitchner</v>
      </c>
      <c r="B542" s="4">
        <v>46082</v>
      </c>
      <c r="C542" t="s">
        <v>832</v>
      </c>
      <c r="D542" t="s">
        <v>833</v>
      </c>
      <c r="E542" t="s">
        <v>834</v>
      </c>
      <c r="F542" t="s">
        <v>835</v>
      </c>
      <c r="I542" t="s">
        <v>1041</v>
      </c>
      <c r="J542" t="s">
        <v>1042</v>
      </c>
      <c r="K542" t="s">
        <v>422</v>
      </c>
      <c r="L542">
        <v>70</v>
      </c>
      <c r="M542">
        <v>74</v>
      </c>
      <c r="Q542">
        <v>144</v>
      </c>
      <c r="R542">
        <v>71.87</v>
      </c>
      <c r="S542">
        <v>71.7</v>
      </c>
      <c r="T542">
        <v>73.239999999999995</v>
      </c>
      <c r="U542">
        <v>77.67</v>
      </c>
      <c r="Y542">
        <v>75.459999999999994</v>
      </c>
      <c r="Z542">
        <v>99</v>
      </c>
      <c r="AA542">
        <v>145</v>
      </c>
      <c r="AE542">
        <v>7</v>
      </c>
      <c r="AF542">
        <v>15</v>
      </c>
      <c r="AJ542">
        <v>145</v>
      </c>
      <c r="AM542" s="5"/>
      <c r="AO542" s="5"/>
      <c r="AQ542" s="5"/>
      <c r="AS542" s="5"/>
    </row>
    <row r="543" spans="1:45" x14ac:dyDescent="0.35">
      <c r="A543" s="3" t="str">
        <f t="shared" si="8"/>
        <v>David Kocher</v>
      </c>
      <c r="B543" s="4">
        <v>46082</v>
      </c>
      <c r="C543" t="s">
        <v>832</v>
      </c>
      <c r="D543" t="s">
        <v>833</v>
      </c>
      <c r="E543" t="s">
        <v>834</v>
      </c>
      <c r="F543" t="s">
        <v>835</v>
      </c>
      <c r="I543" t="s">
        <v>1043</v>
      </c>
      <c r="J543" t="s">
        <v>412</v>
      </c>
      <c r="K543" t="s">
        <v>422</v>
      </c>
      <c r="L543">
        <v>77</v>
      </c>
      <c r="M543">
        <v>67</v>
      </c>
      <c r="Q543">
        <v>144</v>
      </c>
      <c r="R543">
        <v>71.87</v>
      </c>
      <c r="S543">
        <v>71.7</v>
      </c>
      <c r="T543">
        <v>80.239999999999995</v>
      </c>
      <c r="U543">
        <v>70.67</v>
      </c>
      <c r="Y543">
        <v>75.459999999999994</v>
      </c>
      <c r="Z543">
        <v>155</v>
      </c>
      <c r="AA543">
        <v>145</v>
      </c>
      <c r="AE543">
        <v>14</v>
      </c>
      <c r="AF543">
        <v>15</v>
      </c>
      <c r="AJ543">
        <v>145</v>
      </c>
      <c r="AM543" s="5"/>
      <c r="AO543" s="5"/>
      <c r="AQ543" s="5"/>
      <c r="AS543" s="5"/>
    </row>
    <row r="544" spans="1:45" x14ac:dyDescent="0.35">
      <c r="A544" s="3" t="str">
        <f t="shared" si="8"/>
        <v>Alvaro Ortiz</v>
      </c>
      <c r="B544" s="4">
        <v>46082</v>
      </c>
      <c r="C544" t="s">
        <v>832</v>
      </c>
      <c r="D544" t="s">
        <v>833</v>
      </c>
      <c r="E544" t="s">
        <v>834</v>
      </c>
      <c r="F544" t="s">
        <v>835</v>
      </c>
      <c r="I544" t="s">
        <v>1044</v>
      </c>
      <c r="J544" t="s">
        <v>348</v>
      </c>
      <c r="K544" t="s">
        <v>422</v>
      </c>
      <c r="L544">
        <v>72</v>
      </c>
      <c r="M544">
        <v>72</v>
      </c>
      <c r="Q544">
        <v>144</v>
      </c>
      <c r="R544">
        <v>71.87</v>
      </c>
      <c r="S544">
        <v>71.7</v>
      </c>
      <c r="T544">
        <v>75.239999999999995</v>
      </c>
      <c r="U544">
        <v>75.67</v>
      </c>
      <c r="Y544">
        <v>75.459999999999994</v>
      </c>
      <c r="Z544">
        <v>133</v>
      </c>
      <c r="AA544">
        <v>145</v>
      </c>
      <c r="AE544">
        <v>9</v>
      </c>
      <c r="AF544">
        <v>15</v>
      </c>
      <c r="AJ544">
        <v>145</v>
      </c>
      <c r="AM544" s="5"/>
      <c r="AO544" s="5"/>
      <c r="AQ544" s="5"/>
      <c r="AS544" s="5"/>
    </row>
    <row r="545" spans="1:45" x14ac:dyDescent="0.35">
      <c r="A545" s="3" t="str">
        <f t="shared" si="8"/>
        <v>James Song</v>
      </c>
      <c r="B545" s="4">
        <v>46082</v>
      </c>
      <c r="C545" t="s">
        <v>832</v>
      </c>
      <c r="D545" t="s">
        <v>833</v>
      </c>
      <c r="E545" t="s">
        <v>834</v>
      </c>
      <c r="F545" t="s">
        <v>835</v>
      </c>
      <c r="I545" t="s">
        <v>1045</v>
      </c>
      <c r="J545" t="s">
        <v>663</v>
      </c>
      <c r="K545" t="s">
        <v>422</v>
      </c>
      <c r="L545">
        <v>75</v>
      </c>
      <c r="M545">
        <v>69</v>
      </c>
      <c r="Q545">
        <v>144</v>
      </c>
      <c r="R545">
        <v>71.87</v>
      </c>
      <c r="S545">
        <v>71.7</v>
      </c>
      <c r="T545">
        <v>78.239999999999995</v>
      </c>
      <c r="U545">
        <v>72.67</v>
      </c>
      <c r="Y545">
        <v>75.459999999999994</v>
      </c>
      <c r="Z545">
        <v>151</v>
      </c>
      <c r="AA545">
        <v>145</v>
      </c>
      <c r="AE545">
        <v>12</v>
      </c>
      <c r="AF545">
        <v>15</v>
      </c>
      <c r="AJ545">
        <v>145</v>
      </c>
      <c r="AM545" s="5"/>
      <c r="AO545" s="5"/>
      <c r="AQ545" s="5"/>
      <c r="AS545" s="5"/>
    </row>
    <row r="546" spans="1:45" x14ac:dyDescent="0.35">
      <c r="A546" s="3" t="str">
        <f t="shared" si="8"/>
        <v>Matthew Riedel</v>
      </c>
      <c r="B546" s="4">
        <v>46082</v>
      </c>
      <c r="C546" t="s">
        <v>832</v>
      </c>
      <c r="D546" t="s">
        <v>833</v>
      </c>
      <c r="E546" t="s">
        <v>834</v>
      </c>
      <c r="F546" t="s">
        <v>835</v>
      </c>
      <c r="I546" t="s">
        <v>1046</v>
      </c>
      <c r="J546" t="s">
        <v>800</v>
      </c>
      <c r="K546" t="s">
        <v>422</v>
      </c>
      <c r="L546">
        <v>71</v>
      </c>
      <c r="M546">
        <v>74</v>
      </c>
      <c r="Q546">
        <v>145</v>
      </c>
      <c r="R546">
        <v>71.87</v>
      </c>
      <c r="S546">
        <v>71.7</v>
      </c>
      <c r="T546">
        <v>74.239999999999995</v>
      </c>
      <c r="U546">
        <v>77.67</v>
      </c>
      <c r="Y546">
        <v>75.959999999999994</v>
      </c>
      <c r="Z546">
        <v>121</v>
      </c>
      <c r="AA546">
        <v>151</v>
      </c>
      <c r="AE546">
        <v>8</v>
      </c>
      <c r="AF546">
        <v>16</v>
      </c>
      <c r="AJ546">
        <v>151</v>
      </c>
      <c r="AM546" s="5"/>
      <c r="AO546" s="5"/>
      <c r="AQ546" s="5"/>
      <c r="AS546" s="5"/>
    </row>
    <row r="547" spans="1:45" x14ac:dyDescent="0.35">
      <c r="A547" s="3" t="str">
        <f t="shared" si="8"/>
        <v>Ashton Van Horne</v>
      </c>
      <c r="B547" s="4">
        <v>46082</v>
      </c>
      <c r="C547" t="s">
        <v>832</v>
      </c>
      <c r="D547" t="s">
        <v>833</v>
      </c>
      <c r="E547" t="s">
        <v>834</v>
      </c>
      <c r="F547" t="s">
        <v>835</v>
      </c>
      <c r="I547" t="s">
        <v>1047</v>
      </c>
      <c r="J547" t="s">
        <v>1048</v>
      </c>
      <c r="K547" t="s">
        <v>422</v>
      </c>
      <c r="L547">
        <v>72</v>
      </c>
      <c r="M547">
        <v>73</v>
      </c>
      <c r="Q547">
        <v>145</v>
      </c>
      <c r="R547">
        <v>71.87</v>
      </c>
      <c r="S547">
        <v>71.7</v>
      </c>
      <c r="T547">
        <v>75.239999999999995</v>
      </c>
      <c r="U547">
        <v>76.67</v>
      </c>
      <c r="Y547">
        <v>75.959999999999994</v>
      </c>
      <c r="Z547">
        <v>133</v>
      </c>
      <c r="AA547">
        <v>151</v>
      </c>
      <c r="AE547">
        <v>9</v>
      </c>
      <c r="AF547">
        <v>16</v>
      </c>
      <c r="AJ547">
        <v>151</v>
      </c>
      <c r="AM547" s="5"/>
      <c r="AO547" s="5"/>
      <c r="AQ547" s="5"/>
      <c r="AS547" s="5"/>
    </row>
    <row r="548" spans="1:45" x14ac:dyDescent="0.35">
      <c r="A548" s="3" t="str">
        <f t="shared" si="8"/>
        <v>Maximiliano Godoy</v>
      </c>
      <c r="B548" s="4">
        <v>46082</v>
      </c>
      <c r="C548" t="s">
        <v>832</v>
      </c>
      <c r="D548" t="s">
        <v>833</v>
      </c>
      <c r="E548" t="s">
        <v>834</v>
      </c>
      <c r="F548" t="s">
        <v>835</v>
      </c>
      <c r="I548" t="s">
        <v>1049</v>
      </c>
      <c r="J548" t="s">
        <v>1050</v>
      </c>
      <c r="K548" t="s">
        <v>422</v>
      </c>
      <c r="L548">
        <v>74</v>
      </c>
      <c r="M548">
        <v>72</v>
      </c>
      <c r="Q548">
        <v>146</v>
      </c>
      <c r="R548">
        <v>71.87</v>
      </c>
      <c r="S548">
        <v>71.7</v>
      </c>
      <c r="T548">
        <v>77.239999999999995</v>
      </c>
      <c r="U548">
        <v>75.67</v>
      </c>
      <c r="Y548">
        <v>76.459999999999994</v>
      </c>
      <c r="Z548">
        <v>147</v>
      </c>
      <c r="AA548">
        <v>153</v>
      </c>
      <c r="AE548">
        <v>11</v>
      </c>
      <c r="AF548">
        <v>17</v>
      </c>
      <c r="AJ548">
        <v>153</v>
      </c>
      <c r="AM548" s="5"/>
      <c r="AO548" s="5"/>
      <c r="AQ548" s="5"/>
      <c r="AS548" s="5"/>
    </row>
    <row r="549" spans="1:45" x14ac:dyDescent="0.35">
      <c r="A549" s="3" t="str">
        <f t="shared" si="8"/>
        <v>Mason Williams</v>
      </c>
      <c r="B549" s="4">
        <v>46082</v>
      </c>
      <c r="C549" t="s">
        <v>832</v>
      </c>
      <c r="D549" t="s">
        <v>833</v>
      </c>
      <c r="E549" t="s">
        <v>834</v>
      </c>
      <c r="F549" t="s">
        <v>835</v>
      </c>
      <c r="I549" t="s">
        <v>1051</v>
      </c>
      <c r="J549" t="s">
        <v>426</v>
      </c>
      <c r="K549" t="s">
        <v>422</v>
      </c>
      <c r="L549">
        <v>70</v>
      </c>
      <c r="M549">
        <v>79</v>
      </c>
      <c r="Q549">
        <v>149</v>
      </c>
      <c r="R549">
        <v>71.87</v>
      </c>
      <c r="S549">
        <v>71.7</v>
      </c>
      <c r="T549">
        <v>73.239999999999995</v>
      </c>
      <c r="U549">
        <v>82.67</v>
      </c>
      <c r="Y549">
        <v>77.959999999999994</v>
      </c>
      <c r="Z549">
        <v>99</v>
      </c>
      <c r="AA549">
        <v>154</v>
      </c>
      <c r="AE549">
        <v>7</v>
      </c>
      <c r="AF549">
        <v>20</v>
      </c>
      <c r="AJ549">
        <v>154</v>
      </c>
      <c r="AM549" s="5"/>
      <c r="AO549" s="5"/>
      <c r="AQ549" s="5"/>
      <c r="AS549" s="5"/>
    </row>
    <row r="550" spans="1:45" x14ac:dyDescent="0.35">
      <c r="A550" s="3" t="str">
        <f t="shared" si="8"/>
        <v>Brandon Matthews</v>
      </c>
      <c r="B550" s="4">
        <v>46082</v>
      </c>
      <c r="C550" t="s">
        <v>832</v>
      </c>
      <c r="D550" t="s">
        <v>833</v>
      </c>
      <c r="E550" t="s">
        <v>834</v>
      </c>
      <c r="F550" t="s">
        <v>835</v>
      </c>
      <c r="I550" t="s">
        <v>1052</v>
      </c>
      <c r="J550" t="s">
        <v>414</v>
      </c>
      <c r="K550" t="s">
        <v>422</v>
      </c>
      <c r="L550">
        <v>73</v>
      </c>
      <c r="M550">
        <v>78</v>
      </c>
      <c r="Q550">
        <v>151</v>
      </c>
      <c r="R550">
        <v>71.87</v>
      </c>
      <c r="S550">
        <v>71.7</v>
      </c>
      <c r="T550">
        <v>76.239999999999995</v>
      </c>
      <c r="U550">
        <v>81.67</v>
      </c>
      <c r="Y550">
        <v>78.959999999999994</v>
      </c>
      <c r="Z550">
        <v>141</v>
      </c>
      <c r="AA550">
        <v>155</v>
      </c>
      <c r="AE550">
        <v>10</v>
      </c>
      <c r="AF550">
        <v>22</v>
      </c>
      <c r="AJ550">
        <v>155</v>
      </c>
      <c r="AM550" s="5"/>
      <c r="AO550" s="5"/>
      <c r="AQ550" s="5"/>
      <c r="AS550" s="5"/>
    </row>
    <row r="551" spans="1:45" x14ac:dyDescent="0.35">
      <c r="A551" s="3" t="str">
        <f t="shared" si="8"/>
        <v>Bryce Lewis</v>
      </c>
      <c r="B551" s="4">
        <v>46082</v>
      </c>
      <c r="C551" t="s">
        <v>832</v>
      </c>
      <c r="D551" t="s">
        <v>833</v>
      </c>
      <c r="E551" t="s">
        <v>834</v>
      </c>
      <c r="F551" t="s">
        <v>835</v>
      </c>
      <c r="I551" t="s">
        <v>1053</v>
      </c>
      <c r="J551" t="s">
        <v>1054</v>
      </c>
      <c r="K551" t="s">
        <v>544</v>
      </c>
      <c r="L551">
        <v>71</v>
      </c>
      <c r="Q551">
        <v>71</v>
      </c>
      <c r="R551">
        <v>71.87</v>
      </c>
      <c r="S551">
        <v>71.7</v>
      </c>
      <c r="T551">
        <v>74.239999999999995</v>
      </c>
      <c r="Y551">
        <v>74.239999999999995</v>
      </c>
      <c r="Z551">
        <v>121</v>
      </c>
      <c r="AE551">
        <v>8</v>
      </c>
      <c r="AJ551">
        <v>156</v>
      </c>
      <c r="AM551" s="5"/>
      <c r="AO551" s="5"/>
      <c r="AQ551" s="5"/>
      <c r="AS551" s="5"/>
    </row>
    <row r="552" spans="1:45" x14ac:dyDescent="0.35">
      <c r="A552" s="3" t="str">
        <f t="shared" si="8"/>
        <v>Chris Wood</v>
      </c>
      <c r="B552" s="4">
        <v>46082</v>
      </c>
      <c r="C552" t="s">
        <v>1055</v>
      </c>
      <c r="D552" t="s">
        <v>1056</v>
      </c>
      <c r="E552" t="s">
        <v>1057</v>
      </c>
      <c r="F552" t="s">
        <v>1058</v>
      </c>
      <c r="I552" t="s">
        <v>713</v>
      </c>
      <c r="J552" t="s">
        <v>829</v>
      </c>
      <c r="K552">
        <v>1</v>
      </c>
      <c r="L552">
        <v>71</v>
      </c>
      <c r="M552">
        <v>68</v>
      </c>
      <c r="N552">
        <v>67</v>
      </c>
      <c r="Q552">
        <v>206</v>
      </c>
      <c r="R552">
        <v>76.13</v>
      </c>
      <c r="S552">
        <v>75.77</v>
      </c>
      <c r="T552">
        <v>69.260000000000005</v>
      </c>
      <c r="U552">
        <v>70</v>
      </c>
      <c r="V552">
        <v>71.55</v>
      </c>
      <c r="Y552">
        <v>70.27</v>
      </c>
      <c r="Z552">
        <v>4</v>
      </c>
      <c r="AA552">
        <v>3</v>
      </c>
      <c r="AB552">
        <v>1</v>
      </c>
      <c r="AE552">
        <v>4</v>
      </c>
      <c r="AF552">
        <v>1</v>
      </c>
      <c r="AG552">
        <v>-1</v>
      </c>
      <c r="AJ552">
        <v>1</v>
      </c>
      <c r="AM552" s="5"/>
      <c r="AO552" s="5"/>
      <c r="AQ552" s="5"/>
      <c r="AS552" s="5"/>
    </row>
    <row r="553" spans="1:45" x14ac:dyDescent="0.35">
      <c r="A553" s="3" t="str">
        <f t="shared" si="8"/>
        <v>Joseph Pagdin</v>
      </c>
      <c r="B553" s="4">
        <v>46082</v>
      </c>
      <c r="C553" t="s">
        <v>1055</v>
      </c>
      <c r="D553" t="s">
        <v>1056</v>
      </c>
      <c r="E553" t="s">
        <v>1057</v>
      </c>
      <c r="F553" t="s">
        <v>1058</v>
      </c>
      <c r="I553" t="s">
        <v>1059</v>
      </c>
      <c r="J553" t="s">
        <v>952</v>
      </c>
      <c r="K553">
        <v>2</v>
      </c>
      <c r="L553">
        <v>68</v>
      </c>
      <c r="M553">
        <v>70</v>
      </c>
      <c r="N553">
        <v>69</v>
      </c>
      <c r="Q553">
        <v>207</v>
      </c>
      <c r="R553">
        <v>76.13</v>
      </c>
      <c r="S553">
        <v>75.77</v>
      </c>
      <c r="T553">
        <v>66.260000000000005</v>
      </c>
      <c r="U553">
        <v>72</v>
      </c>
      <c r="V553">
        <v>73.55</v>
      </c>
      <c r="Y553">
        <v>70.599999999999994</v>
      </c>
      <c r="Z553">
        <v>2</v>
      </c>
      <c r="AA553">
        <v>1</v>
      </c>
      <c r="AB553">
        <v>2</v>
      </c>
      <c r="AE553">
        <v>1</v>
      </c>
      <c r="AF553">
        <v>0</v>
      </c>
      <c r="AG553">
        <v>1</v>
      </c>
      <c r="AJ553">
        <v>2</v>
      </c>
      <c r="AM553" s="5"/>
      <c r="AO553" s="5"/>
      <c r="AQ553" s="5"/>
      <c r="AS553" s="5"/>
    </row>
    <row r="554" spans="1:45" x14ac:dyDescent="0.35">
      <c r="A554" s="3" t="str">
        <f t="shared" si="8"/>
        <v>Pierre Pineau</v>
      </c>
      <c r="B554" s="4">
        <v>46082</v>
      </c>
      <c r="C554" t="s">
        <v>1055</v>
      </c>
      <c r="D554" t="s">
        <v>1056</v>
      </c>
      <c r="E554" t="s">
        <v>1057</v>
      </c>
      <c r="F554" t="s">
        <v>1058</v>
      </c>
      <c r="I554" t="s">
        <v>1060</v>
      </c>
      <c r="J554" t="s">
        <v>1061</v>
      </c>
      <c r="K554">
        <v>2</v>
      </c>
      <c r="L554">
        <v>71</v>
      </c>
      <c r="M554">
        <v>69</v>
      </c>
      <c r="N554">
        <v>67</v>
      </c>
      <c r="Q554">
        <v>207</v>
      </c>
      <c r="R554">
        <v>76.13</v>
      </c>
      <c r="S554">
        <v>75.77</v>
      </c>
      <c r="T554">
        <v>69.260000000000005</v>
      </c>
      <c r="U554">
        <v>71</v>
      </c>
      <c r="V554">
        <v>71.55</v>
      </c>
      <c r="Y554">
        <v>70.599999999999994</v>
      </c>
      <c r="Z554">
        <v>4</v>
      </c>
      <c r="AA554">
        <v>4</v>
      </c>
      <c r="AB554">
        <v>2</v>
      </c>
      <c r="AE554">
        <v>4</v>
      </c>
      <c r="AF554">
        <v>2</v>
      </c>
      <c r="AG554">
        <v>1</v>
      </c>
      <c r="AJ554">
        <v>2</v>
      </c>
      <c r="AM554" s="5"/>
      <c r="AO554" s="5"/>
      <c r="AQ554" s="5"/>
      <c r="AS554" s="5"/>
    </row>
    <row r="555" spans="1:45" x14ac:dyDescent="0.35">
      <c r="A555" s="3" t="str">
        <f t="shared" si="8"/>
        <v>Mark Power</v>
      </c>
      <c r="B555" s="4">
        <v>46082</v>
      </c>
      <c r="C555" t="s">
        <v>1055</v>
      </c>
      <c r="D555" t="s">
        <v>1056</v>
      </c>
      <c r="E555" t="s">
        <v>1057</v>
      </c>
      <c r="F555" t="s">
        <v>1058</v>
      </c>
      <c r="I555" t="s">
        <v>1062</v>
      </c>
      <c r="J555" t="s">
        <v>672</v>
      </c>
      <c r="K555">
        <v>2</v>
      </c>
      <c r="L555">
        <v>70</v>
      </c>
      <c r="M555">
        <v>70</v>
      </c>
      <c r="N555">
        <v>67</v>
      </c>
      <c r="Q555">
        <v>207</v>
      </c>
      <c r="R555">
        <v>76.13</v>
      </c>
      <c r="S555">
        <v>75.77</v>
      </c>
      <c r="T555">
        <v>68.260000000000005</v>
      </c>
      <c r="U555">
        <v>72</v>
      </c>
      <c r="V555">
        <v>71.55</v>
      </c>
      <c r="Y555">
        <v>70.599999999999994</v>
      </c>
      <c r="Z555">
        <v>3</v>
      </c>
      <c r="AA555">
        <v>4</v>
      </c>
      <c r="AB555">
        <v>2</v>
      </c>
      <c r="AE555">
        <v>3</v>
      </c>
      <c r="AF555">
        <v>2</v>
      </c>
      <c r="AG555">
        <v>1</v>
      </c>
      <c r="AJ555">
        <v>2</v>
      </c>
      <c r="AM555" s="5"/>
      <c r="AO555" s="5"/>
      <c r="AQ555" s="5"/>
      <c r="AS555" s="5"/>
    </row>
    <row r="556" spans="1:45" x14ac:dyDescent="0.35">
      <c r="A556" s="3" t="str">
        <f t="shared" si="8"/>
        <v>Egor Eroshenko</v>
      </c>
      <c r="B556" s="4">
        <v>46082</v>
      </c>
      <c r="C556" t="s">
        <v>1055</v>
      </c>
      <c r="D556" t="s">
        <v>1056</v>
      </c>
      <c r="E556" t="s">
        <v>1057</v>
      </c>
      <c r="F556" t="s">
        <v>1058</v>
      </c>
      <c r="I556" t="s">
        <v>1063</v>
      </c>
      <c r="J556" t="s">
        <v>502</v>
      </c>
      <c r="K556">
        <v>5</v>
      </c>
      <c r="L556">
        <v>72</v>
      </c>
      <c r="M556">
        <v>68</v>
      </c>
      <c r="N556">
        <v>68</v>
      </c>
      <c r="Q556">
        <v>208</v>
      </c>
      <c r="R556">
        <v>76.13</v>
      </c>
      <c r="S556">
        <v>75.77</v>
      </c>
      <c r="T556">
        <v>70.260000000000005</v>
      </c>
      <c r="U556">
        <v>70</v>
      </c>
      <c r="V556">
        <v>72.55</v>
      </c>
      <c r="Y556">
        <v>70.94</v>
      </c>
      <c r="Z556">
        <v>8</v>
      </c>
      <c r="AA556">
        <v>4</v>
      </c>
      <c r="AB556">
        <v>5</v>
      </c>
      <c r="AE556">
        <v>5</v>
      </c>
      <c r="AF556">
        <v>2</v>
      </c>
      <c r="AG556">
        <v>2</v>
      </c>
      <c r="AJ556">
        <v>5</v>
      </c>
      <c r="AM556" s="5"/>
      <c r="AO556" s="5"/>
      <c r="AQ556" s="5"/>
      <c r="AS556" s="5"/>
    </row>
    <row r="557" spans="1:45" x14ac:dyDescent="0.35">
      <c r="A557" s="3" t="str">
        <f t="shared" si="8"/>
        <v>Alex Maguire</v>
      </c>
      <c r="B557" s="4">
        <v>46082</v>
      </c>
      <c r="C557" t="s">
        <v>1055</v>
      </c>
      <c r="D557" t="s">
        <v>1056</v>
      </c>
      <c r="E557" t="s">
        <v>1057</v>
      </c>
      <c r="F557" t="s">
        <v>1058</v>
      </c>
      <c r="I557" t="s">
        <v>604</v>
      </c>
      <c r="J557" t="s">
        <v>1064</v>
      </c>
      <c r="K557">
        <v>5</v>
      </c>
      <c r="L557">
        <v>67</v>
      </c>
      <c r="M557">
        <v>71</v>
      </c>
      <c r="N557">
        <v>70</v>
      </c>
      <c r="Q557">
        <v>208</v>
      </c>
      <c r="R557">
        <v>76.13</v>
      </c>
      <c r="S557">
        <v>75.77</v>
      </c>
      <c r="T557">
        <v>65.260000000000005</v>
      </c>
      <c r="U557">
        <v>73</v>
      </c>
      <c r="V557">
        <v>74.55</v>
      </c>
      <c r="Y557">
        <v>70.94</v>
      </c>
      <c r="Z557">
        <v>1</v>
      </c>
      <c r="AA557">
        <v>1</v>
      </c>
      <c r="AB557">
        <v>5</v>
      </c>
      <c r="AE557">
        <v>-1</v>
      </c>
      <c r="AF557">
        <v>0</v>
      </c>
      <c r="AG557">
        <v>2</v>
      </c>
      <c r="AJ557">
        <v>5</v>
      </c>
      <c r="AM557" s="5"/>
      <c r="AO557" s="5"/>
      <c r="AQ557" s="5"/>
      <c r="AS557" s="5"/>
    </row>
    <row r="558" spans="1:45" x14ac:dyDescent="0.35">
      <c r="A558" s="3" t="str">
        <f t="shared" si="8"/>
        <v>Jack Floydd</v>
      </c>
      <c r="B558" s="4">
        <v>46082</v>
      </c>
      <c r="C558" t="s">
        <v>1055</v>
      </c>
      <c r="D558" t="s">
        <v>1056</v>
      </c>
      <c r="E558" t="s">
        <v>1057</v>
      </c>
      <c r="F558" t="s">
        <v>1058</v>
      </c>
      <c r="I558" t="s">
        <v>1065</v>
      </c>
      <c r="J558" t="s">
        <v>617</v>
      </c>
      <c r="K558">
        <v>7</v>
      </c>
      <c r="L558">
        <v>79</v>
      </c>
      <c r="M558">
        <v>61</v>
      </c>
      <c r="N558">
        <v>69</v>
      </c>
      <c r="Q558">
        <v>209</v>
      </c>
      <c r="R558">
        <v>76.13</v>
      </c>
      <c r="S558">
        <v>75.77</v>
      </c>
      <c r="T558">
        <v>77.260000000000005</v>
      </c>
      <c r="U558">
        <v>63</v>
      </c>
      <c r="V558">
        <v>73.55</v>
      </c>
      <c r="Y558">
        <v>71.27</v>
      </c>
      <c r="Z558">
        <v>58</v>
      </c>
      <c r="AA558">
        <v>4</v>
      </c>
      <c r="AB558">
        <v>7</v>
      </c>
      <c r="AE558">
        <v>12</v>
      </c>
      <c r="AF558">
        <v>2</v>
      </c>
      <c r="AG558">
        <v>3</v>
      </c>
      <c r="AJ558">
        <v>7</v>
      </c>
      <c r="AM558" s="5"/>
      <c r="AO558" s="5"/>
      <c r="AQ558" s="5"/>
      <c r="AS558" s="5"/>
    </row>
    <row r="559" spans="1:45" x14ac:dyDescent="0.35">
      <c r="A559" s="3" t="str">
        <f t="shared" si="8"/>
        <v>Luke Joy</v>
      </c>
      <c r="B559" s="4">
        <v>46082</v>
      </c>
      <c r="C559" t="s">
        <v>1055</v>
      </c>
      <c r="D559" t="s">
        <v>1056</v>
      </c>
      <c r="E559" t="s">
        <v>1057</v>
      </c>
      <c r="F559" t="s">
        <v>1058</v>
      </c>
      <c r="I559" t="s">
        <v>1066</v>
      </c>
      <c r="J559" t="s">
        <v>823</v>
      </c>
      <c r="K559">
        <v>8</v>
      </c>
      <c r="L559">
        <v>71</v>
      </c>
      <c r="M559">
        <v>71</v>
      </c>
      <c r="N559">
        <v>68</v>
      </c>
      <c r="Q559">
        <v>210</v>
      </c>
      <c r="R559">
        <v>76.13</v>
      </c>
      <c r="S559">
        <v>75.77</v>
      </c>
      <c r="T559">
        <v>69.260000000000005</v>
      </c>
      <c r="U559">
        <v>73</v>
      </c>
      <c r="V559">
        <v>72.55</v>
      </c>
      <c r="Y559">
        <v>71.599999999999994</v>
      </c>
      <c r="Z559">
        <v>4</v>
      </c>
      <c r="AA559">
        <v>8</v>
      </c>
      <c r="AB559">
        <v>8</v>
      </c>
      <c r="AE559">
        <v>4</v>
      </c>
      <c r="AF559">
        <v>4</v>
      </c>
      <c r="AG559">
        <v>4</v>
      </c>
      <c r="AJ559">
        <v>8</v>
      </c>
      <c r="AM559" s="5"/>
      <c r="AO559" s="5"/>
      <c r="AQ559" s="5"/>
      <c r="AS559" s="5"/>
    </row>
    <row r="560" spans="1:45" x14ac:dyDescent="0.35">
      <c r="A560" s="3" t="str">
        <f t="shared" si="8"/>
        <v>Matteo Cristoni</v>
      </c>
      <c r="B560" s="4">
        <v>46082</v>
      </c>
      <c r="C560" t="s">
        <v>1055</v>
      </c>
      <c r="D560" t="s">
        <v>1056</v>
      </c>
      <c r="E560" t="s">
        <v>1057</v>
      </c>
      <c r="F560" t="s">
        <v>1058</v>
      </c>
      <c r="I560" t="s">
        <v>1067</v>
      </c>
      <c r="J560" t="s">
        <v>1068</v>
      </c>
      <c r="K560">
        <v>9</v>
      </c>
      <c r="L560">
        <v>74</v>
      </c>
      <c r="M560">
        <v>72</v>
      </c>
      <c r="N560">
        <v>66</v>
      </c>
      <c r="Q560">
        <v>212</v>
      </c>
      <c r="R560">
        <v>76.13</v>
      </c>
      <c r="S560">
        <v>75.77</v>
      </c>
      <c r="T560">
        <v>72.260000000000005</v>
      </c>
      <c r="U560">
        <v>74</v>
      </c>
      <c r="V560">
        <v>70.55</v>
      </c>
      <c r="Y560">
        <v>72.27</v>
      </c>
      <c r="Z560">
        <v>16</v>
      </c>
      <c r="AA560">
        <v>18</v>
      </c>
      <c r="AB560">
        <v>9</v>
      </c>
      <c r="AE560">
        <v>7</v>
      </c>
      <c r="AF560">
        <v>8</v>
      </c>
      <c r="AG560">
        <v>6</v>
      </c>
      <c r="AJ560">
        <v>9</v>
      </c>
      <c r="AM560" s="5"/>
      <c r="AO560" s="5"/>
      <c r="AQ560" s="5"/>
      <c r="AS560" s="5"/>
    </row>
    <row r="561" spans="1:45" x14ac:dyDescent="0.35">
      <c r="A561" s="3" t="str">
        <f t="shared" si="8"/>
        <v>Paul McBride</v>
      </c>
      <c r="B561" s="4">
        <v>46082</v>
      </c>
      <c r="C561" t="s">
        <v>1055</v>
      </c>
      <c r="D561" t="s">
        <v>1056</v>
      </c>
      <c r="E561" t="s">
        <v>1057</v>
      </c>
      <c r="F561" t="s">
        <v>1058</v>
      </c>
      <c r="I561" t="s">
        <v>1069</v>
      </c>
      <c r="J561" t="s">
        <v>396</v>
      </c>
      <c r="K561">
        <v>9</v>
      </c>
      <c r="L561">
        <v>74</v>
      </c>
      <c r="M561">
        <v>69</v>
      </c>
      <c r="N561">
        <v>69</v>
      </c>
      <c r="Q561">
        <v>212</v>
      </c>
      <c r="R561">
        <v>76.13</v>
      </c>
      <c r="S561">
        <v>75.77</v>
      </c>
      <c r="T561">
        <v>72.260000000000005</v>
      </c>
      <c r="U561">
        <v>71</v>
      </c>
      <c r="V561">
        <v>73.55</v>
      </c>
      <c r="Y561">
        <v>72.27</v>
      </c>
      <c r="Z561">
        <v>16</v>
      </c>
      <c r="AA561">
        <v>9</v>
      </c>
      <c r="AB561">
        <v>9</v>
      </c>
      <c r="AE561">
        <v>7</v>
      </c>
      <c r="AF561">
        <v>5</v>
      </c>
      <c r="AG561">
        <v>6</v>
      </c>
      <c r="AJ561">
        <v>9</v>
      </c>
      <c r="AM561" s="5"/>
      <c r="AO561" s="5"/>
      <c r="AQ561" s="5"/>
      <c r="AS561" s="5"/>
    </row>
    <row r="562" spans="1:45" x14ac:dyDescent="0.35">
      <c r="A562" s="3" t="str">
        <f t="shared" si="8"/>
        <v>Dominik Pavoucek</v>
      </c>
      <c r="B562" s="4">
        <v>46082</v>
      </c>
      <c r="C562" t="s">
        <v>1055</v>
      </c>
      <c r="D562" t="s">
        <v>1056</v>
      </c>
      <c r="E562" t="s">
        <v>1057</v>
      </c>
      <c r="F562" t="s">
        <v>1058</v>
      </c>
      <c r="I562" t="s">
        <v>1070</v>
      </c>
      <c r="J562" t="s">
        <v>1071</v>
      </c>
      <c r="K562">
        <v>9</v>
      </c>
      <c r="L562">
        <v>72</v>
      </c>
      <c r="M562">
        <v>72</v>
      </c>
      <c r="N562">
        <v>68</v>
      </c>
      <c r="Q562">
        <v>212</v>
      </c>
      <c r="R562">
        <v>76.13</v>
      </c>
      <c r="S562">
        <v>75.77</v>
      </c>
      <c r="T562">
        <v>70.260000000000005</v>
      </c>
      <c r="U562">
        <v>74</v>
      </c>
      <c r="V562">
        <v>72.55</v>
      </c>
      <c r="Y562">
        <v>72.27</v>
      </c>
      <c r="Z562">
        <v>8</v>
      </c>
      <c r="AA562">
        <v>11</v>
      </c>
      <c r="AB562">
        <v>9</v>
      </c>
      <c r="AE562">
        <v>5</v>
      </c>
      <c r="AF562">
        <v>6</v>
      </c>
      <c r="AG562">
        <v>6</v>
      </c>
      <c r="AJ562">
        <v>9</v>
      </c>
      <c r="AM562" s="5"/>
      <c r="AO562" s="5"/>
      <c r="AQ562" s="5"/>
      <c r="AS562" s="5"/>
    </row>
    <row r="563" spans="1:45" x14ac:dyDescent="0.35">
      <c r="A563" s="3" t="str">
        <f t="shared" si="8"/>
        <v>Sebastian Sandin</v>
      </c>
      <c r="B563" s="4">
        <v>46082</v>
      </c>
      <c r="C563" t="s">
        <v>1055</v>
      </c>
      <c r="D563" t="s">
        <v>1056</v>
      </c>
      <c r="E563" t="s">
        <v>1057</v>
      </c>
      <c r="F563" t="s">
        <v>1058</v>
      </c>
      <c r="I563" t="s">
        <v>1072</v>
      </c>
      <c r="J563" t="s">
        <v>908</v>
      </c>
      <c r="K563">
        <v>9</v>
      </c>
      <c r="L563">
        <v>76</v>
      </c>
      <c r="M563">
        <v>69</v>
      </c>
      <c r="N563">
        <v>67</v>
      </c>
      <c r="Q563">
        <v>212</v>
      </c>
      <c r="R563">
        <v>76.13</v>
      </c>
      <c r="S563">
        <v>75.77</v>
      </c>
      <c r="T563">
        <v>74.260000000000005</v>
      </c>
      <c r="U563">
        <v>71</v>
      </c>
      <c r="V563">
        <v>71.55</v>
      </c>
      <c r="Y563">
        <v>72.27</v>
      </c>
      <c r="Z563">
        <v>30</v>
      </c>
      <c r="AA563">
        <v>15</v>
      </c>
      <c r="AB563">
        <v>9</v>
      </c>
      <c r="AE563">
        <v>9</v>
      </c>
      <c r="AF563">
        <v>7</v>
      </c>
      <c r="AG563">
        <v>6</v>
      </c>
      <c r="AJ563">
        <v>9</v>
      </c>
      <c r="AM563" s="5"/>
      <c r="AO563" s="5"/>
      <c r="AQ563" s="5"/>
      <c r="AS563" s="5"/>
    </row>
    <row r="564" spans="1:45" x14ac:dyDescent="0.35">
      <c r="A564" s="3" t="str">
        <f t="shared" si="8"/>
        <v>Jordan Wrisdale</v>
      </c>
      <c r="B564" s="4">
        <v>46082</v>
      </c>
      <c r="C564" t="s">
        <v>1055</v>
      </c>
      <c r="D564" t="s">
        <v>1056</v>
      </c>
      <c r="E564" t="s">
        <v>1057</v>
      </c>
      <c r="F564" t="s">
        <v>1058</v>
      </c>
      <c r="I564" t="s">
        <v>1073</v>
      </c>
      <c r="J564" t="s">
        <v>696</v>
      </c>
      <c r="K564">
        <v>13</v>
      </c>
      <c r="L564">
        <v>76</v>
      </c>
      <c r="M564">
        <v>69</v>
      </c>
      <c r="N564">
        <v>69</v>
      </c>
      <c r="Q564">
        <v>214</v>
      </c>
      <c r="R564">
        <v>76.13</v>
      </c>
      <c r="S564">
        <v>75.77</v>
      </c>
      <c r="T564">
        <v>74.260000000000005</v>
      </c>
      <c r="U564">
        <v>71</v>
      </c>
      <c r="V564">
        <v>73.55</v>
      </c>
      <c r="Y564">
        <v>72.94</v>
      </c>
      <c r="Z564">
        <v>30</v>
      </c>
      <c r="AA564">
        <v>15</v>
      </c>
      <c r="AB564">
        <v>13</v>
      </c>
      <c r="AE564">
        <v>9</v>
      </c>
      <c r="AF564">
        <v>7</v>
      </c>
      <c r="AG564">
        <v>8</v>
      </c>
      <c r="AJ564">
        <v>13</v>
      </c>
      <c r="AM564" s="5"/>
      <c r="AO564" s="5"/>
      <c r="AQ564" s="5"/>
      <c r="AS564" s="5"/>
    </row>
    <row r="565" spans="1:45" x14ac:dyDescent="0.35">
      <c r="A565" s="3" t="str">
        <f t="shared" si="8"/>
        <v>Aron Zemmer</v>
      </c>
      <c r="B565" s="4">
        <v>46082</v>
      </c>
      <c r="C565" t="s">
        <v>1055</v>
      </c>
      <c r="D565" t="s">
        <v>1056</v>
      </c>
      <c r="E565" t="s">
        <v>1057</v>
      </c>
      <c r="F565" t="s">
        <v>1058</v>
      </c>
      <c r="I565" t="s">
        <v>1074</v>
      </c>
      <c r="J565" t="s">
        <v>1075</v>
      </c>
      <c r="K565">
        <v>14</v>
      </c>
      <c r="L565">
        <v>76</v>
      </c>
      <c r="M565">
        <v>68</v>
      </c>
      <c r="N565">
        <v>71</v>
      </c>
      <c r="Q565">
        <v>215</v>
      </c>
      <c r="R565">
        <v>76.13</v>
      </c>
      <c r="S565">
        <v>75.77</v>
      </c>
      <c r="T565">
        <v>74.260000000000005</v>
      </c>
      <c r="U565">
        <v>70</v>
      </c>
      <c r="V565">
        <v>75.55</v>
      </c>
      <c r="Y565">
        <v>73.27</v>
      </c>
      <c r="Z565">
        <v>30</v>
      </c>
      <c r="AA565">
        <v>11</v>
      </c>
      <c r="AB565">
        <v>14</v>
      </c>
      <c r="AE565">
        <v>9</v>
      </c>
      <c r="AF565">
        <v>6</v>
      </c>
      <c r="AG565">
        <v>9</v>
      </c>
      <c r="AJ565">
        <v>14</v>
      </c>
      <c r="AM565" s="5"/>
      <c r="AO565" s="5"/>
      <c r="AQ565" s="5"/>
      <c r="AS565" s="5"/>
    </row>
    <row r="566" spans="1:45" x14ac:dyDescent="0.35">
      <c r="A566" s="3" t="str">
        <f t="shared" si="8"/>
        <v>Jiri Zuska</v>
      </c>
      <c r="B566" s="4">
        <v>46082</v>
      </c>
      <c r="C566" t="s">
        <v>1055</v>
      </c>
      <c r="D566" t="s">
        <v>1056</v>
      </c>
      <c r="E566" t="s">
        <v>1057</v>
      </c>
      <c r="F566" t="s">
        <v>1058</v>
      </c>
      <c r="I566" t="s">
        <v>1076</v>
      </c>
      <c r="J566" t="s">
        <v>1077</v>
      </c>
      <c r="K566">
        <v>14</v>
      </c>
      <c r="L566">
        <v>71</v>
      </c>
      <c r="M566">
        <v>72</v>
      </c>
      <c r="N566">
        <v>72</v>
      </c>
      <c r="Q566">
        <v>215</v>
      </c>
      <c r="R566">
        <v>76.13</v>
      </c>
      <c r="S566">
        <v>75.77</v>
      </c>
      <c r="T566">
        <v>69.260000000000005</v>
      </c>
      <c r="U566">
        <v>74</v>
      </c>
      <c r="V566">
        <v>76.55</v>
      </c>
      <c r="Y566">
        <v>73.27</v>
      </c>
      <c r="Z566">
        <v>4</v>
      </c>
      <c r="AA566">
        <v>9</v>
      </c>
      <c r="AB566">
        <v>14</v>
      </c>
      <c r="AE566">
        <v>4</v>
      </c>
      <c r="AF566">
        <v>5</v>
      </c>
      <c r="AG566">
        <v>9</v>
      </c>
      <c r="AJ566">
        <v>14</v>
      </c>
      <c r="AM566" s="5"/>
      <c r="AO566" s="5"/>
      <c r="AQ566" s="5"/>
      <c r="AS566" s="5"/>
    </row>
    <row r="567" spans="1:45" x14ac:dyDescent="0.35">
      <c r="A567" s="3" t="str">
        <f t="shared" si="8"/>
        <v>Connor Bell</v>
      </c>
      <c r="B567" s="4">
        <v>46082</v>
      </c>
      <c r="C567" t="s">
        <v>1055</v>
      </c>
      <c r="D567" t="s">
        <v>1056</v>
      </c>
      <c r="E567" t="s">
        <v>1057</v>
      </c>
      <c r="F567" t="s">
        <v>1058</v>
      </c>
      <c r="I567" t="s">
        <v>1078</v>
      </c>
      <c r="J567" t="s">
        <v>613</v>
      </c>
      <c r="K567">
        <v>16</v>
      </c>
      <c r="L567">
        <v>75</v>
      </c>
      <c r="M567">
        <v>74</v>
      </c>
      <c r="N567">
        <v>67</v>
      </c>
      <c r="Q567">
        <v>216</v>
      </c>
      <c r="R567">
        <v>76.13</v>
      </c>
      <c r="S567">
        <v>75.77</v>
      </c>
      <c r="T567">
        <v>73.260000000000005</v>
      </c>
      <c r="U567">
        <v>76</v>
      </c>
      <c r="V567">
        <v>71.55</v>
      </c>
      <c r="Y567">
        <v>73.599999999999994</v>
      </c>
      <c r="Z567">
        <v>22</v>
      </c>
      <c r="AA567">
        <v>29</v>
      </c>
      <c r="AB567">
        <v>16</v>
      </c>
      <c r="AE567">
        <v>8</v>
      </c>
      <c r="AF567">
        <v>11</v>
      </c>
      <c r="AG567">
        <v>10</v>
      </c>
      <c r="AJ567">
        <v>16</v>
      </c>
      <c r="AM567" s="5"/>
      <c r="AO567" s="5"/>
      <c r="AQ567" s="5"/>
      <c r="AS567" s="5"/>
    </row>
    <row r="568" spans="1:45" x14ac:dyDescent="0.35">
      <c r="A568" s="3" t="str">
        <f t="shared" si="8"/>
        <v>David Hague</v>
      </c>
      <c r="B568" s="4">
        <v>46082</v>
      </c>
      <c r="C568" t="s">
        <v>1055</v>
      </c>
      <c r="D568" t="s">
        <v>1056</v>
      </c>
      <c r="E568" t="s">
        <v>1057</v>
      </c>
      <c r="F568" t="s">
        <v>1058</v>
      </c>
      <c r="I568" t="s">
        <v>1079</v>
      </c>
      <c r="J568" t="s">
        <v>412</v>
      </c>
      <c r="K568">
        <v>16</v>
      </c>
      <c r="L568">
        <v>72</v>
      </c>
      <c r="M568">
        <v>72</v>
      </c>
      <c r="N568">
        <v>72</v>
      </c>
      <c r="Q568">
        <v>216</v>
      </c>
      <c r="R568">
        <v>76.13</v>
      </c>
      <c r="S568">
        <v>75.77</v>
      </c>
      <c r="T568">
        <v>70.260000000000005</v>
      </c>
      <c r="U568">
        <v>74</v>
      </c>
      <c r="V568">
        <v>76.55</v>
      </c>
      <c r="Y568">
        <v>73.599999999999994</v>
      </c>
      <c r="Z568">
        <v>8</v>
      </c>
      <c r="AA568">
        <v>11</v>
      </c>
      <c r="AB568">
        <v>16</v>
      </c>
      <c r="AE568">
        <v>5</v>
      </c>
      <c r="AF568">
        <v>6</v>
      </c>
      <c r="AG568">
        <v>10</v>
      </c>
      <c r="AJ568">
        <v>16</v>
      </c>
      <c r="AM568" s="5"/>
      <c r="AO568" s="5"/>
      <c r="AQ568" s="5"/>
      <c r="AS568" s="5"/>
    </row>
    <row r="569" spans="1:45" x14ac:dyDescent="0.35">
      <c r="A569" s="3" t="str">
        <f t="shared" si="8"/>
        <v>Michael Stewart</v>
      </c>
      <c r="B569" s="4">
        <v>46082</v>
      </c>
      <c r="C569" t="s">
        <v>1055</v>
      </c>
      <c r="D569" t="s">
        <v>1056</v>
      </c>
      <c r="E569" t="s">
        <v>1057</v>
      </c>
      <c r="F569" t="s">
        <v>1058</v>
      </c>
      <c r="I569" t="s">
        <v>921</v>
      </c>
      <c r="J569" t="s">
        <v>578</v>
      </c>
      <c r="K569">
        <v>16</v>
      </c>
      <c r="L569">
        <v>74</v>
      </c>
      <c r="M569">
        <v>73</v>
      </c>
      <c r="N569">
        <v>69</v>
      </c>
      <c r="Q569">
        <v>216</v>
      </c>
      <c r="R569">
        <v>76.13</v>
      </c>
      <c r="S569">
        <v>75.77</v>
      </c>
      <c r="T569">
        <v>72.260000000000005</v>
      </c>
      <c r="U569">
        <v>75</v>
      </c>
      <c r="V569">
        <v>73.55</v>
      </c>
      <c r="Y569">
        <v>73.599999999999994</v>
      </c>
      <c r="Z569">
        <v>16</v>
      </c>
      <c r="AA569">
        <v>22</v>
      </c>
      <c r="AB569">
        <v>16</v>
      </c>
      <c r="AE569">
        <v>7</v>
      </c>
      <c r="AF569">
        <v>9</v>
      </c>
      <c r="AG569">
        <v>10</v>
      </c>
      <c r="AJ569">
        <v>16</v>
      </c>
      <c r="AM569" s="5"/>
      <c r="AO569" s="5"/>
      <c r="AQ569" s="5"/>
      <c r="AS569" s="5"/>
    </row>
    <row r="570" spans="1:45" x14ac:dyDescent="0.35">
      <c r="A570" s="3" t="str">
        <f t="shared" si="8"/>
        <v>Archie Davies</v>
      </c>
      <c r="B570" s="4">
        <v>46082</v>
      </c>
      <c r="C570" t="s">
        <v>1055</v>
      </c>
      <c r="D570" t="s">
        <v>1056</v>
      </c>
      <c r="E570" t="s">
        <v>1057</v>
      </c>
      <c r="F570" t="s">
        <v>1058</v>
      </c>
      <c r="I570" t="s">
        <v>1080</v>
      </c>
      <c r="J570" t="s">
        <v>454</v>
      </c>
      <c r="K570">
        <v>19</v>
      </c>
      <c r="L570">
        <v>73</v>
      </c>
      <c r="M570">
        <v>72</v>
      </c>
      <c r="N570">
        <v>72</v>
      </c>
      <c r="Q570">
        <v>217</v>
      </c>
      <c r="R570">
        <v>76.13</v>
      </c>
      <c r="S570">
        <v>75.77</v>
      </c>
      <c r="T570">
        <v>71.260000000000005</v>
      </c>
      <c r="U570">
        <v>74</v>
      </c>
      <c r="V570">
        <v>76.55</v>
      </c>
      <c r="Y570">
        <v>73.94</v>
      </c>
      <c r="Z570">
        <v>11</v>
      </c>
      <c r="AA570">
        <v>15</v>
      </c>
      <c r="AB570">
        <v>19</v>
      </c>
      <c r="AE570">
        <v>6</v>
      </c>
      <c r="AF570">
        <v>7</v>
      </c>
      <c r="AG570">
        <v>11</v>
      </c>
      <c r="AJ570">
        <v>19</v>
      </c>
      <c r="AM570" s="5"/>
      <c r="AO570" s="5"/>
    </row>
    <row r="571" spans="1:45" x14ac:dyDescent="0.35">
      <c r="A571" s="3" t="str">
        <f t="shared" si="8"/>
        <v>Luca Denk</v>
      </c>
      <c r="B571" s="4">
        <v>46082</v>
      </c>
      <c r="C571" t="s">
        <v>1055</v>
      </c>
      <c r="D571" t="s">
        <v>1056</v>
      </c>
      <c r="E571" t="s">
        <v>1057</v>
      </c>
      <c r="F571" t="s">
        <v>1058</v>
      </c>
      <c r="I571" t="s">
        <v>1081</v>
      </c>
      <c r="J571" t="s">
        <v>361</v>
      </c>
      <c r="K571">
        <v>19</v>
      </c>
      <c r="L571">
        <v>78</v>
      </c>
      <c r="M571">
        <v>70</v>
      </c>
      <c r="N571">
        <v>69</v>
      </c>
      <c r="Q571">
        <v>217</v>
      </c>
      <c r="R571">
        <v>76.13</v>
      </c>
      <c r="S571">
        <v>75.77</v>
      </c>
      <c r="T571">
        <v>76.260000000000005</v>
      </c>
      <c r="U571">
        <v>72</v>
      </c>
      <c r="V571">
        <v>73.55</v>
      </c>
      <c r="Y571">
        <v>73.94</v>
      </c>
      <c r="Z571">
        <v>49</v>
      </c>
      <c r="AA571">
        <v>26</v>
      </c>
      <c r="AB571">
        <v>19</v>
      </c>
      <c r="AE571">
        <v>11</v>
      </c>
      <c r="AF571">
        <v>10</v>
      </c>
      <c r="AG571">
        <v>11</v>
      </c>
      <c r="AJ571">
        <v>19</v>
      </c>
      <c r="AM571" s="5"/>
      <c r="AO571" s="5"/>
    </row>
    <row r="572" spans="1:45" x14ac:dyDescent="0.35">
      <c r="A572" s="3" t="str">
        <f t="shared" si="8"/>
        <v>Ben Jones</v>
      </c>
      <c r="B572" s="4">
        <v>46082</v>
      </c>
      <c r="C572" t="s">
        <v>1055</v>
      </c>
      <c r="D572" t="s">
        <v>1056</v>
      </c>
      <c r="E572" t="s">
        <v>1057</v>
      </c>
      <c r="F572" t="s">
        <v>1058</v>
      </c>
      <c r="I572" t="s">
        <v>587</v>
      </c>
      <c r="J572" t="s">
        <v>628</v>
      </c>
      <c r="K572">
        <v>19</v>
      </c>
      <c r="L572">
        <v>78</v>
      </c>
      <c r="M572">
        <v>72</v>
      </c>
      <c r="N572">
        <v>67</v>
      </c>
      <c r="Q572">
        <v>217</v>
      </c>
      <c r="R572">
        <v>76.13</v>
      </c>
      <c r="S572">
        <v>75.77</v>
      </c>
      <c r="T572">
        <v>76.260000000000005</v>
      </c>
      <c r="U572">
        <v>74</v>
      </c>
      <c r="V572">
        <v>71.55</v>
      </c>
      <c r="Y572">
        <v>73.94</v>
      </c>
      <c r="Z572">
        <v>49</v>
      </c>
      <c r="AA572">
        <v>34</v>
      </c>
      <c r="AB572">
        <v>19</v>
      </c>
      <c r="AE572">
        <v>11</v>
      </c>
      <c r="AF572">
        <v>12</v>
      </c>
      <c r="AG572">
        <v>11</v>
      </c>
      <c r="AJ572">
        <v>19</v>
      </c>
      <c r="AM572" s="5"/>
      <c r="AO572" s="5"/>
    </row>
    <row r="573" spans="1:45" x14ac:dyDescent="0.35">
      <c r="A573" s="3" t="str">
        <f t="shared" si="8"/>
        <v>Will Porter</v>
      </c>
      <c r="B573" s="4">
        <v>46082</v>
      </c>
      <c r="C573" t="s">
        <v>1055</v>
      </c>
      <c r="D573" t="s">
        <v>1056</v>
      </c>
      <c r="E573" t="s">
        <v>1057</v>
      </c>
      <c r="F573" t="s">
        <v>1058</v>
      </c>
      <c r="I573" t="s">
        <v>826</v>
      </c>
      <c r="J573" t="s">
        <v>764</v>
      </c>
      <c r="K573">
        <v>19</v>
      </c>
      <c r="L573">
        <v>79</v>
      </c>
      <c r="M573">
        <v>67</v>
      </c>
      <c r="N573">
        <v>71</v>
      </c>
      <c r="Q573">
        <v>217</v>
      </c>
      <c r="R573">
        <v>76.13</v>
      </c>
      <c r="S573">
        <v>75.77</v>
      </c>
      <c r="T573">
        <v>77.260000000000005</v>
      </c>
      <c r="U573">
        <v>69</v>
      </c>
      <c r="V573">
        <v>75.55</v>
      </c>
      <c r="Y573">
        <v>73.94</v>
      </c>
      <c r="Z573">
        <v>58</v>
      </c>
      <c r="AA573">
        <v>18</v>
      </c>
      <c r="AB573">
        <v>19</v>
      </c>
      <c r="AE573">
        <v>12</v>
      </c>
      <c r="AF573">
        <v>8</v>
      </c>
      <c r="AG573">
        <v>11</v>
      </c>
      <c r="AJ573">
        <v>19</v>
      </c>
      <c r="AM573" s="5"/>
      <c r="AO573" s="5"/>
    </row>
    <row r="574" spans="1:45" x14ac:dyDescent="0.35">
      <c r="A574" s="3" t="str">
        <f t="shared" si="8"/>
        <v>Aadam Syed</v>
      </c>
      <c r="B574" s="4">
        <v>46082</v>
      </c>
      <c r="C574" t="s">
        <v>1055</v>
      </c>
      <c r="D574" t="s">
        <v>1056</v>
      </c>
      <c r="E574" t="s">
        <v>1057</v>
      </c>
      <c r="F574" t="s">
        <v>1058</v>
      </c>
      <c r="I574" t="s">
        <v>1082</v>
      </c>
      <c r="J574" t="s">
        <v>1083</v>
      </c>
      <c r="K574">
        <v>19</v>
      </c>
      <c r="L574">
        <v>75</v>
      </c>
      <c r="M574">
        <v>71</v>
      </c>
      <c r="N574">
        <v>71</v>
      </c>
      <c r="Q574">
        <v>217</v>
      </c>
      <c r="R574">
        <v>76.13</v>
      </c>
      <c r="S574">
        <v>75.77</v>
      </c>
      <c r="T574">
        <v>73.260000000000005</v>
      </c>
      <c r="U574">
        <v>73</v>
      </c>
      <c r="V574">
        <v>75.55</v>
      </c>
      <c r="Y574">
        <v>73.94</v>
      </c>
      <c r="Z574">
        <v>22</v>
      </c>
      <c r="AA574">
        <v>18</v>
      </c>
      <c r="AB574">
        <v>19</v>
      </c>
      <c r="AE574">
        <v>8</v>
      </c>
      <c r="AF574">
        <v>8</v>
      </c>
      <c r="AG574">
        <v>11</v>
      </c>
      <c r="AJ574">
        <v>19</v>
      </c>
      <c r="AM574" s="5"/>
      <c r="AO574" s="5"/>
    </row>
    <row r="575" spans="1:45" x14ac:dyDescent="0.35">
      <c r="A575" s="3" t="str">
        <f t="shared" si="8"/>
        <v>Haiko Dana</v>
      </c>
      <c r="B575" s="4">
        <v>46082</v>
      </c>
      <c r="C575" t="s">
        <v>1055</v>
      </c>
      <c r="D575" t="s">
        <v>1056</v>
      </c>
      <c r="E575" t="s">
        <v>1057</v>
      </c>
      <c r="F575" t="s">
        <v>1058</v>
      </c>
      <c r="I575" t="s">
        <v>1084</v>
      </c>
      <c r="J575" t="s">
        <v>1085</v>
      </c>
      <c r="K575">
        <v>24</v>
      </c>
      <c r="L575">
        <v>73</v>
      </c>
      <c r="M575">
        <v>75</v>
      </c>
      <c r="N575">
        <v>70</v>
      </c>
      <c r="Q575">
        <v>218</v>
      </c>
      <c r="R575">
        <v>76.13</v>
      </c>
      <c r="S575">
        <v>75.77</v>
      </c>
      <c r="T575">
        <v>71.260000000000005</v>
      </c>
      <c r="U575">
        <v>77</v>
      </c>
      <c r="V575">
        <v>74.55</v>
      </c>
      <c r="Y575">
        <v>74.27</v>
      </c>
      <c r="Z575">
        <v>11</v>
      </c>
      <c r="AA575">
        <v>26</v>
      </c>
      <c r="AB575">
        <v>24</v>
      </c>
      <c r="AE575">
        <v>6</v>
      </c>
      <c r="AF575">
        <v>10</v>
      </c>
      <c r="AG575">
        <v>12</v>
      </c>
      <c r="AJ575">
        <v>24</v>
      </c>
      <c r="AM575" s="5"/>
      <c r="AO575" s="5"/>
    </row>
    <row r="576" spans="1:45" x14ac:dyDescent="0.35">
      <c r="A576" s="3" t="str">
        <f t="shared" si="8"/>
        <v>Emilio Hernandez Lirola</v>
      </c>
      <c r="B576" s="4">
        <v>46082</v>
      </c>
      <c r="C576" t="s">
        <v>1055</v>
      </c>
      <c r="D576" t="s">
        <v>1056</v>
      </c>
      <c r="E576" t="s">
        <v>1057</v>
      </c>
      <c r="F576" t="s">
        <v>1058</v>
      </c>
      <c r="I576" t="s">
        <v>1086</v>
      </c>
      <c r="J576" t="s">
        <v>1087</v>
      </c>
      <c r="K576">
        <v>24</v>
      </c>
      <c r="L576">
        <v>77</v>
      </c>
      <c r="M576">
        <v>69</v>
      </c>
      <c r="N576">
        <v>72</v>
      </c>
      <c r="Q576">
        <v>218</v>
      </c>
      <c r="R576">
        <v>76.13</v>
      </c>
      <c r="S576">
        <v>75.77</v>
      </c>
      <c r="T576">
        <v>75.260000000000005</v>
      </c>
      <c r="U576">
        <v>71</v>
      </c>
      <c r="V576">
        <v>76.55</v>
      </c>
      <c r="Y576">
        <v>74.27</v>
      </c>
      <c r="Z576">
        <v>38</v>
      </c>
      <c r="AA576">
        <v>18</v>
      </c>
      <c r="AB576">
        <v>24</v>
      </c>
      <c r="AE576">
        <v>10</v>
      </c>
      <c r="AF576">
        <v>8</v>
      </c>
      <c r="AG576">
        <v>12</v>
      </c>
      <c r="AJ576">
        <v>24</v>
      </c>
      <c r="AM576" s="5"/>
      <c r="AO576" s="5"/>
    </row>
    <row r="577" spans="1:41" x14ac:dyDescent="0.35">
      <c r="A577" s="3" t="str">
        <f t="shared" si="8"/>
        <v>Oliver Sullivan</v>
      </c>
      <c r="B577" s="4">
        <v>46082</v>
      </c>
      <c r="C577" t="s">
        <v>1055</v>
      </c>
      <c r="D577" t="s">
        <v>1056</v>
      </c>
      <c r="E577" t="s">
        <v>1057</v>
      </c>
      <c r="F577" t="s">
        <v>1058</v>
      </c>
      <c r="I577" t="s">
        <v>967</v>
      </c>
      <c r="J577" t="s">
        <v>1088</v>
      </c>
      <c r="K577">
        <v>24</v>
      </c>
      <c r="L577">
        <v>75</v>
      </c>
      <c r="M577">
        <v>69</v>
      </c>
      <c r="N577">
        <v>74</v>
      </c>
      <c r="Q577">
        <v>218</v>
      </c>
      <c r="R577">
        <v>76.13</v>
      </c>
      <c r="S577">
        <v>75.77</v>
      </c>
      <c r="T577">
        <v>73.260000000000005</v>
      </c>
      <c r="U577">
        <v>71</v>
      </c>
      <c r="V577">
        <v>78.55</v>
      </c>
      <c r="Y577">
        <v>74.27</v>
      </c>
      <c r="Z577">
        <v>22</v>
      </c>
      <c r="AA577">
        <v>11</v>
      </c>
      <c r="AB577">
        <v>24</v>
      </c>
      <c r="AE577">
        <v>8</v>
      </c>
      <c r="AF577">
        <v>6</v>
      </c>
      <c r="AG577">
        <v>12</v>
      </c>
      <c r="AJ577">
        <v>24</v>
      </c>
      <c r="AM577" s="5"/>
      <c r="AO577" s="5"/>
    </row>
    <row r="578" spans="1:41" x14ac:dyDescent="0.35">
      <c r="A578" s="3" t="str">
        <f t="shared" ref="A578:A641" si="9">IF(J578="","",CONCATENATE(J578," ",I578))</f>
        <v>Mario Garcia Garoz</v>
      </c>
      <c r="B578" s="4">
        <v>46082</v>
      </c>
      <c r="C578" t="s">
        <v>1055</v>
      </c>
      <c r="D578" t="s">
        <v>1056</v>
      </c>
      <c r="E578" t="s">
        <v>1057</v>
      </c>
      <c r="F578" t="s">
        <v>1058</v>
      </c>
      <c r="I578" t="s">
        <v>1089</v>
      </c>
      <c r="J578" t="s">
        <v>330</v>
      </c>
      <c r="K578">
        <v>27</v>
      </c>
      <c r="L578">
        <v>73</v>
      </c>
      <c r="M578">
        <v>74</v>
      </c>
      <c r="N578">
        <v>72</v>
      </c>
      <c r="Q578">
        <v>219</v>
      </c>
      <c r="R578">
        <v>76.13</v>
      </c>
      <c r="S578">
        <v>75.77</v>
      </c>
      <c r="T578">
        <v>71.260000000000005</v>
      </c>
      <c r="U578">
        <v>76</v>
      </c>
      <c r="V578">
        <v>76.55</v>
      </c>
      <c r="Y578">
        <v>74.599999999999994</v>
      </c>
      <c r="Z578">
        <v>11</v>
      </c>
      <c r="AA578">
        <v>22</v>
      </c>
      <c r="AB578">
        <v>27</v>
      </c>
      <c r="AE578">
        <v>6</v>
      </c>
      <c r="AF578">
        <v>9</v>
      </c>
      <c r="AG578">
        <v>13</v>
      </c>
      <c r="AJ578">
        <v>27</v>
      </c>
      <c r="AM578" s="5"/>
      <c r="AO578" s="5"/>
    </row>
    <row r="579" spans="1:41" x14ac:dyDescent="0.35">
      <c r="A579" s="3" t="str">
        <f t="shared" si="9"/>
        <v>Corey Sheppard</v>
      </c>
      <c r="B579" s="4">
        <v>46082</v>
      </c>
      <c r="C579" t="s">
        <v>1055</v>
      </c>
      <c r="D579" t="s">
        <v>1056</v>
      </c>
      <c r="E579" t="s">
        <v>1057</v>
      </c>
      <c r="F579" t="s">
        <v>1058</v>
      </c>
      <c r="I579" t="s">
        <v>1090</v>
      </c>
      <c r="J579" t="s">
        <v>825</v>
      </c>
      <c r="K579">
        <v>27</v>
      </c>
      <c r="L579">
        <v>79</v>
      </c>
      <c r="M579">
        <v>69</v>
      </c>
      <c r="N579">
        <v>71</v>
      </c>
      <c r="Q579">
        <v>219</v>
      </c>
      <c r="R579">
        <v>76.13</v>
      </c>
      <c r="S579">
        <v>75.77</v>
      </c>
      <c r="T579">
        <v>77.260000000000005</v>
      </c>
      <c r="U579">
        <v>71</v>
      </c>
      <c r="V579">
        <v>75.55</v>
      </c>
      <c r="Y579">
        <v>74.599999999999994</v>
      </c>
      <c r="Z579">
        <v>58</v>
      </c>
      <c r="AA579">
        <v>26</v>
      </c>
      <c r="AB579">
        <v>27</v>
      </c>
      <c r="AE579">
        <v>12</v>
      </c>
      <c r="AF579">
        <v>10</v>
      </c>
      <c r="AG579">
        <v>13</v>
      </c>
      <c r="AJ579">
        <v>27</v>
      </c>
      <c r="AM579" s="5"/>
      <c r="AO579" s="5"/>
    </row>
    <row r="580" spans="1:41" x14ac:dyDescent="0.35">
      <c r="A580" s="3" t="str">
        <f t="shared" si="9"/>
        <v>Scott Henry</v>
      </c>
      <c r="B580" s="4">
        <v>46082</v>
      </c>
      <c r="C580" t="s">
        <v>1055</v>
      </c>
      <c r="D580" t="s">
        <v>1056</v>
      </c>
      <c r="E580" t="s">
        <v>1057</v>
      </c>
      <c r="F580" t="s">
        <v>1058</v>
      </c>
      <c r="I580" t="s">
        <v>1091</v>
      </c>
      <c r="J580" t="s">
        <v>869</v>
      </c>
      <c r="K580">
        <v>29</v>
      </c>
      <c r="L580">
        <v>76</v>
      </c>
      <c r="M580">
        <v>71</v>
      </c>
      <c r="N580">
        <v>73</v>
      </c>
      <c r="Q580">
        <v>220</v>
      </c>
      <c r="R580">
        <v>76.13</v>
      </c>
      <c r="S580">
        <v>75.77</v>
      </c>
      <c r="T580">
        <v>74.260000000000005</v>
      </c>
      <c r="U580">
        <v>73</v>
      </c>
      <c r="V580">
        <v>77.55</v>
      </c>
      <c r="Y580">
        <v>74.94</v>
      </c>
      <c r="Z580">
        <v>30</v>
      </c>
      <c r="AA580">
        <v>22</v>
      </c>
      <c r="AB580">
        <v>29</v>
      </c>
      <c r="AE580">
        <v>9</v>
      </c>
      <c r="AF580">
        <v>9</v>
      </c>
      <c r="AG580">
        <v>14</v>
      </c>
      <c r="AJ580">
        <v>29</v>
      </c>
      <c r="AM580" s="5"/>
      <c r="AO580" s="5"/>
    </row>
    <row r="581" spans="1:41" x14ac:dyDescent="0.35">
      <c r="A581" s="3" t="str">
        <f t="shared" si="9"/>
        <v>Curtis Knipes</v>
      </c>
      <c r="B581" s="4">
        <v>46082</v>
      </c>
      <c r="C581" t="s">
        <v>1055</v>
      </c>
      <c r="D581" t="s">
        <v>1056</v>
      </c>
      <c r="E581" t="s">
        <v>1057</v>
      </c>
      <c r="F581" t="s">
        <v>1058</v>
      </c>
      <c r="I581" t="s">
        <v>1092</v>
      </c>
      <c r="J581" t="s">
        <v>603</v>
      </c>
      <c r="K581">
        <v>29</v>
      </c>
      <c r="L581">
        <v>74</v>
      </c>
      <c r="M581">
        <v>76</v>
      </c>
      <c r="N581">
        <v>70</v>
      </c>
      <c r="Q581">
        <v>220</v>
      </c>
      <c r="R581">
        <v>76.13</v>
      </c>
      <c r="S581">
        <v>75.77</v>
      </c>
      <c r="T581">
        <v>72.260000000000005</v>
      </c>
      <c r="U581">
        <v>78</v>
      </c>
      <c r="V581">
        <v>74.55</v>
      </c>
      <c r="Y581">
        <v>74.94</v>
      </c>
      <c r="Z581">
        <v>16</v>
      </c>
      <c r="AA581">
        <v>34</v>
      </c>
      <c r="AB581">
        <v>29</v>
      </c>
      <c r="AE581">
        <v>7</v>
      </c>
      <c r="AF581">
        <v>12</v>
      </c>
      <c r="AG581">
        <v>14</v>
      </c>
      <c r="AJ581">
        <v>29</v>
      </c>
      <c r="AM581" s="5"/>
      <c r="AO581" s="5"/>
    </row>
    <row r="582" spans="1:41" x14ac:dyDescent="0.35">
      <c r="A582" s="3" t="str">
        <f t="shared" si="9"/>
        <v>Egor Zotov</v>
      </c>
      <c r="B582" s="4">
        <v>46082</v>
      </c>
      <c r="C582" t="s">
        <v>1055</v>
      </c>
      <c r="D582" t="s">
        <v>1056</v>
      </c>
      <c r="E582" t="s">
        <v>1057</v>
      </c>
      <c r="F582" t="s">
        <v>1058</v>
      </c>
      <c r="I582" t="s">
        <v>1093</v>
      </c>
      <c r="J582" t="s">
        <v>502</v>
      </c>
      <c r="K582">
        <v>29</v>
      </c>
      <c r="L582">
        <v>77</v>
      </c>
      <c r="M582">
        <v>75</v>
      </c>
      <c r="N582">
        <v>68</v>
      </c>
      <c r="Q582">
        <v>220</v>
      </c>
      <c r="R582">
        <v>76.13</v>
      </c>
      <c r="S582">
        <v>75.77</v>
      </c>
      <c r="T582">
        <v>75.260000000000005</v>
      </c>
      <c r="U582">
        <v>77</v>
      </c>
      <c r="V582">
        <v>72.55</v>
      </c>
      <c r="Y582">
        <v>74.94</v>
      </c>
      <c r="Z582">
        <v>38</v>
      </c>
      <c r="AA582">
        <v>49</v>
      </c>
      <c r="AB582">
        <v>29</v>
      </c>
      <c r="AE582">
        <v>10</v>
      </c>
      <c r="AF582">
        <v>14</v>
      </c>
      <c r="AG582">
        <v>14</v>
      </c>
      <c r="AJ582">
        <v>29</v>
      </c>
      <c r="AM582" s="5"/>
      <c r="AO582" s="5"/>
    </row>
    <row r="583" spans="1:41" x14ac:dyDescent="0.35">
      <c r="A583" s="3" t="str">
        <f t="shared" si="9"/>
        <v>Khalid Attieh</v>
      </c>
      <c r="B583" s="4">
        <v>46082</v>
      </c>
      <c r="C583" t="s">
        <v>1055</v>
      </c>
      <c r="D583" t="s">
        <v>1056</v>
      </c>
      <c r="E583" t="s">
        <v>1057</v>
      </c>
      <c r="F583" t="s">
        <v>1058</v>
      </c>
      <c r="I583" t="s">
        <v>1094</v>
      </c>
      <c r="J583" t="s">
        <v>1095</v>
      </c>
      <c r="K583">
        <v>32</v>
      </c>
      <c r="L583">
        <v>80</v>
      </c>
      <c r="M583">
        <v>70</v>
      </c>
      <c r="N583">
        <v>71</v>
      </c>
      <c r="Q583">
        <v>221</v>
      </c>
      <c r="R583">
        <v>76.13</v>
      </c>
      <c r="S583">
        <v>75.77</v>
      </c>
      <c r="T583">
        <v>78.260000000000005</v>
      </c>
      <c r="U583">
        <v>72</v>
      </c>
      <c r="V583">
        <v>75.55</v>
      </c>
      <c r="Y583">
        <v>75.27</v>
      </c>
      <c r="Z583">
        <v>69</v>
      </c>
      <c r="AA583">
        <v>34</v>
      </c>
      <c r="AB583">
        <v>32</v>
      </c>
      <c r="AE583">
        <v>13</v>
      </c>
      <c r="AF583">
        <v>12</v>
      </c>
      <c r="AG583">
        <v>15</v>
      </c>
      <c r="AJ583">
        <v>32</v>
      </c>
      <c r="AM583" s="5"/>
      <c r="AO583" s="5"/>
    </row>
    <row r="584" spans="1:41" x14ac:dyDescent="0.35">
      <c r="A584" s="3" t="str">
        <f t="shared" si="9"/>
        <v>Harry Ellis</v>
      </c>
      <c r="B584" s="4">
        <v>46082</v>
      </c>
      <c r="C584" t="s">
        <v>1055</v>
      </c>
      <c r="D584" t="s">
        <v>1056</v>
      </c>
      <c r="E584" t="s">
        <v>1057</v>
      </c>
      <c r="F584" t="s">
        <v>1058</v>
      </c>
      <c r="I584" t="s">
        <v>1096</v>
      </c>
      <c r="J584" t="s">
        <v>798</v>
      </c>
      <c r="K584">
        <v>32</v>
      </c>
      <c r="L584">
        <v>79</v>
      </c>
      <c r="M584">
        <v>74</v>
      </c>
      <c r="N584">
        <v>68</v>
      </c>
      <c r="Q584">
        <v>221</v>
      </c>
      <c r="R584">
        <v>76.13</v>
      </c>
      <c r="S584">
        <v>75.77</v>
      </c>
      <c r="T584">
        <v>77.260000000000005</v>
      </c>
      <c r="U584">
        <v>76</v>
      </c>
      <c r="V584">
        <v>72.55</v>
      </c>
      <c r="Y584">
        <v>75.27</v>
      </c>
      <c r="Z584">
        <v>58</v>
      </c>
      <c r="AA584">
        <v>54</v>
      </c>
      <c r="AB584">
        <v>32</v>
      </c>
      <c r="AE584">
        <v>12</v>
      </c>
      <c r="AF584">
        <v>15</v>
      </c>
      <c r="AG584">
        <v>15</v>
      </c>
      <c r="AJ584">
        <v>32</v>
      </c>
      <c r="AM584" s="5"/>
      <c r="AO584" s="5"/>
    </row>
    <row r="585" spans="1:41" x14ac:dyDescent="0.35">
      <c r="A585" s="3" t="str">
        <f t="shared" si="9"/>
        <v>Jonathan Jean-Noel</v>
      </c>
      <c r="B585" s="4">
        <v>46082</v>
      </c>
      <c r="C585" t="s">
        <v>1055</v>
      </c>
      <c r="D585" t="s">
        <v>1056</v>
      </c>
      <c r="E585" t="s">
        <v>1057</v>
      </c>
      <c r="F585" t="s">
        <v>1058</v>
      </c>
      <c r="I585" t="s">
        <v>1097</v>
      </c>
      <c r="J585" t="s">
        <v>986</v>
      </c>
      <c r="K585">
        <v>32</v>
      </c>
      <c r="L585">
        <v>77</v>
      </c>
      <c r="M585">
        <v>73</v>
      </c>
      <c r="N585">
        <v>71</v>
      </c>
      <c r="Q585">
        <v>221</v>
      </c>
      <c r="R585">
        <v>76.13</v>
      </c>
      <c r="S585">
        <v>75.77</v>
      </c>
      <c r="T585">
        <v>75.260000000000005</v>
      </c>
      <c r="U585">
        <v>75</v>
      </c>
      <c r="V585">
        <v>75.55</v>
      </c>
      <c r="Y585">
        <v>75.27</v>
      </c>
      <c r="Z585">
        <v>38</v>
      </c>
      <c r="AA585">
        <v>34</v>
      </c>
      <c r="AB585">
        <v>32</v>
      </c>
      <c r="AE585">
        <v>10</v>
      </c>
      <c r="AF585">
        <v>12</v>
      </c>
      <c r="AG585">
        <v>15</v>
      </c>
      <c r="AJ585">
        <v>32</v>
      </c>
      <c r="AM585" s="5"/>
      <c r="AO585" s="5"/>
    </row>
    <row r="586" spans="1:41" x14ac:dyDescent="0.35">
      <c r="A586" s="3" t="str">
        <f t="shared" si="9"/>
        <v>Will Marshall</v>
      </c>
      <c r="B586" s="4">
        <v>46082</v>
      </c>
      <c r="C586" t="s">
        <v>1055</v>
      </c>
      <c r="D586" t="s">
        <v>1056</v>
      </c>
      <c r="E586" t="s">
        <v>1057</v>
      </c>
      <c r="F586" t="s">
        <v>1058</v>
      </c>
      <c r="I586" t="s">
        <v>903</v>
      </c>
      <c r="J586" t="s">
        <v>764</v>
      </c>
      <c r="K586">
        <v>32</v>
      </c>
      <c r="L586">
        <v>76</v>
      </c>
      <c r="M586">
        <v>73</v>
      </c>
      <c r="N586">
        <v>72</v>
      </c>
      <c r="Q586">
        <v>221</v>
      </c>
      <c r="R586">
        <v>76.13</v>
      </c>
      <c r="S586">
        <v>75.77</v>
      </c>
      <c r="T586">
        <v>74.260000000000005</v>
      </c>
      <c r="U586">
        <v>75</v>
      </c>
      <c r="V586">
        <v>76.55</v>
      </c>
      <c r="Y586">
        <v>75.27</v>
      </c>
      <c r="Z586">
        <v>30</v>
      </c>
      <c r="AA586">
        <v>29</v>
      </c>
      <c r="AB586">
        <v>32</v>
      </c>
      <c r="AE586">
        <v>9</v>
      </c>
      <c r="AF586">
        <v>11</v>
      </c>
      <c r="AG586">
        <v>15</v>
      </c>
      <c r="AJ586">
        <v>32</v>
      </c>
      <c r="AM586" s="5"/>
      <c r="AO586" s="5"/>
    </row>
    <row r="587" spans="1:41" x14ac:dyDescent="0.35">
      <c r="A587" s="3" t="str">
        <f t="shared" si="9"/>
        <v>Aidan OHagan</v>
      </c>
      <c r="B587" s="4">
        <v>46082</v>
      </c>
      <c r="C587" t="s">
        <v>1055</v>
      </c>
      <c r="D587" t="s">
        <v>1056</v>
      </c>
      <c r="E587" t="s">
        <v>1057</v>
      </c>
      <c r="F587" t="s">
        <v>1058</v>
      </c>
      <c r="I587" t="s">
        <v>1098</v>
      </c>
      <c r="J587" t="s">
        <v>1099</v>
      </c>
      <c r="K587">
        <v>32</v>
      </c>
      <c r="L587">
        <v>81</v>
      </c>
      <c r="M587">
        <v>71</v>
      </c>
      <c r="N587">
        <v>69</v>
      </c>
      <c r="Q587">
        <v>221</v>
      </c>
      <c r="R587">
        <v>76.13</v>
      </c>
      <c r="S587">
        <v>75.77</v>
      </c>
      <c r="T587">
        <v>79.260000000000005</v>
      </c>
      <c r="U587">
        <v>73</v>
      </c>
      <c r="V587">
        <v>73.55</v>
      </c>
      <c r="Y587">
        <v>75.27</v>
      </c>
      <c r="Z587">
        <v>75</v>
      </c>
      <c r="AA587">
        <v>49</v>
      </c>
      <c r="AB587">
        <v>32</v>
      </c>
      <c r="AE587">
        <v>14</v>
      </c>
      <c r="AF587">
        <v>14</v>
      </c>
      <c r="AG587">
        <v>15</v>
      </c>
      <c r="AJ587">
        <v>32</v>
      </c>
      <c r="AM587" s="5"/>
      <c r="AO587" s="5"/>
    </row>
    <row r="588" spans="1:41" x14ac:dyDescent="0.35">
      <c r="A588" s="3" t="str">
        <f t="shared" si="9"/>
        <v>Juan Salama</v>
      </c>
      <c r="B588" s="4">
        <v>46082</v>
      </c>
      <c r="C588" t="s">
        <v>1055</v>
      </c>
      <c r="D588" t="s">
        <v>1056</v>
      </c>
      <c r="E588" t="s">
        <v>1057</v>
      </c>
      <c r="F588" t="s">
        <v>1058</v>
      </c>
      <c r="I588" t="s">
        <v>530</v>
      </c>
      <c r="J588" t="s">
        <v>1100</v>
      </c>
      <c r="K588">
        <v>32</v>
      </c>
      <c r="L588">
        <v>74</v>
      </c>
      <c r="M588">
        <v>80</v>
      </c>
      <c r="N588">
        <v>67</v>
      </c>
      <c r="Q588">
        <v>221</v>
      </c>
      <c r="R588">
        <v>76.13</v>
      </c>
      <c r="S588">
        <v>75.77</v>
      </c>
      <c r="T588">
        <v>72.260000000000005</v>
      </c>
      <c r="U588">
        <v>82</v>
      </c>
      <c r="V588">
        <v>71.55</v>
      </c>
      <c r="Y588">
        <v>75.27</v>
      </c>
      <c r="Z588">
        <v>16</v>
      </c>
      <c r="AA588">
        <v>61</v>
      </c>
      <c r="AB588">
        <v>32</v>
      </c>
      <c r="AE588">
        <v>7</v>
      </c>
      <c r="AF588">
        <v>16</v>
      </c>
      <c r="AG588">
        <v>15</v>
      </c>
      <c r="AJ588">
        <v>32</v>
      </c>
      <c r="AM588" s="5"/>
      <c r="AO588" s="5"/>
    </row>
    <row r="589" spans="1:41" x14ac:dyDescent="0.35">
      <c r="A589" s="3" t="str">
        <f t="shared" si="9"/>
        <v>Jake Ayres</v>
      </c>
      <c r="B589" s="4">
        <v>46082</v>
      </c>
      <c r="C589" t="s">
        <v>1055</v>
      </c>
      <c r="D589" t="s">
        <v>1056</v>
      </c>
      <c r="E589" t="s">
        <v>1057</v>
      </c>
      <c r="F589" t="s">
        <v>1058</v>
      </c>
      <c r="I589" t="s">
        <v>1101</v>
      </c>
      <c r="J589" t="s">
        <v>676</v>
      </c>
      <c r="K589">
        <v>38</v>
      </c>
      <c r="L589">
        <v>77</v>
      </c>
      <c r="M589">
        <v>74</v>
      </c>
      <c r="N589">
        <v>71</v>
      </c>
      <c r="Q589">
        <v>222</v>
      </c>
      <c r="R589">
        <v>76.13</v>
      </c>
      <c r="S589">
        <v>75.77</v>
      </c>
      <c r="T589">
        <v>75.260000000000005</v>
      </c>
      <c r="U589">
        <v>76</v>
      </c>
      <c r="V589">
        <v>75.55</v>
      </c>
      <c r="Y589">
        <v>75.599999999999994</v>
      </c>
      <c r="Z589">
        <v>38</v>
      </c>
      <c r="AA589">
        <v>42</v>
      </c>
      <c r="AB589">
        <v>38</v>
      </c>
      <c r="AE589">
        <v>10</v>
      </c>
      <c r="AF589">
        <v>13</v>
      </c>
      <c r="AG589">
        <v>16</v>
      </c>
      <c r="AJ589">
        <v>38</v>
      </c>
      <c r="AM589" s="5"/>
      <c r="AO589" s="5"/>
    </row>
    <row r="590" spans="1:41" x14ac:dyDescent="0.35">
      <c r="A590" s="3" t="str">
        <f t="shared" si="9"/>
        <v>Elias Cocheteux</v>
      </c>
      <c r="B590" s="4">
        <v>46082</v>
      </c>
      <c r="C590" t="s">
        <v>1055</v>
      </c>
      <c r="D590" t="s">
        <v>1056</v>
      </c>
      <c r="E590" t="s">
        <v>1057</v>
      </c>
      <c r="F590" t="s">
        <v>1058</v>
      </c>
      <c r="I590" t="s">
        <v>1102</v>
      </c>
      <c r="J590" t="s">
        <v>1103</v>
      </c>
      <c r="K590">
        <v>38</v>
      </c>
      <c r="L590">
        <v>77</v>
      </c>
      <c r="M590">
        <v>73</v>
      </c>
      <c r="N590">
        <v>72</v>
      </c>
      <c r="Q590">
        <v>222</v>
      </c>
      <c r="R590">
        <v>76.13</v>
      </c>
      <c r="S590">
        <v>75.77</v>
      </c>
      <c r="T590">
        <v>75.260000000000005</v>
      </c>
      <c r="U590">
        <v>75</v>
      </c>
      <c r="V590">
        <v>76.55</v>
      </c>
      <c r="Y590">
        <v>75.599999999999994</v>
      </c>
      <c r="Z590">
        <v>38</v>
      </c>
      <c r="AA590">
        <v>34</v>
      </c>
      <c r="AB590">
        <v>38</v>
      </c>
      <c r="AE590">
        <v>10</v>
      </c>
      <c r="AF590">
        <v>12</v>
      </c>
      <c r="AG590">
        <v>16</v>
      </c>
      <c r="AJ590">
        <v>38</v>
      </c>
      <c r="AM590" s="5"/>
      <c r="AO590" s="5"/>
    </row>
    <row r="591" spans="1:41" x14ac:dyDescent="0.35">
      <c r="A591" s="3" t="str">
        <f t="shared" si="9"/>
        <v>Ben Hutchinson</v>
      </c>
      <c r="B591" s="4">
        <v>46082</v>
      </c>
      <c r="C591" t="s">
        <v>1055</v>
      </c>
      <c r="D591" t="s">
        <v>1056</v>
      </c>
      <c r="E591" t="s">
        <v>1057</v>
      </c>
      <c r="F591" t="s">
        <v>1058</v>
      </c>
      <c r="I591" t="s">
        <v>1104</v>
      </c>
      <c r="J591" t="s">
        <v>628</v>
      </c>
      <c r="K591">
        <v>38</v>
      </c>
      <c r="L591">
        <v>80</v>
      </c>
      <c r="M591">
        <v>71</v>
      </c>
      <c r="N591">
        <v>71</v>
      </c>
      <c r="Q591">
        <v>222</v>
      </c>
      <c r="R591">
        <v>76.13</v>
      </c>
      <c r="S591">
        <v>75.77</v>
      </c>
      <c r="T591">
        <v>78.260000000000005</v>
      </c>
      <c r="U591">
        <v>73</v>
      </c>
      <c r="V591">
        <v>75.55</v>
      </c>
      <c r="Y591">
        <v>75.599999999999994</v>
      </c>
      <c r="Z591">
        <v>69</v>
      </c>
      <c r="AA591">
        <v>42</v>
      </c>
      <c r="AB591">
        <v>38</v>
      </c>
      <c r="AE591">
        <v>13</v>
      </c>
      <c r="AF591">
        <v>13</v>
      </c>
      <c r="AG591">
        <v>16</v>
      </c>
      <c r="AJ591">
        <v>38</v>
      </c>
      <c r="AM591" s="5"/>
      <c r="AO591" s="5"/>
    </row>
    <row r="592" spans="1:41" x14ac:dyDescent="0.35">
      <c r="A592" s="3" t="str">
        <f t="shared" si="9"/>
        <v>Ryan Lundh</v>
      </c>
      <c r="B592" s="4">
        <v>46082</v>
      </c>
      <c r="C592" t="s">
        <v>1055</v>
      </c>
      <c r="D592" t="s">
        <v>1056</v>
      </c>
      <c r="E592" t="s">
        <v>1057</v>
      </c>
      <c r="F592" t="s">
        <v>1058</v>
      </c>
      <c r="I592" t="s">
        <v>1105</v>
      </c>
      <c r="J592" t="s">
        <v>733</v>
      </c>
      <c r="K592">
        <v>38</v>
      </c>
      <c r="L592">
        <v>75</v>
      </c>
      <c r="M592">
        <v>76</v>
      </c>
      <c r="N592">
        <v>71</v>
      </c>
      <c r="Q592">
        <v>222</v>
      </c>
      <c r="R592">
        <v>76.13</v>
      </c>
      <c r="S592">
        <v>75.77</v>
      </c>
      <c r="T592">
        <v>73.260000000000005</v>
      </c>
      <c r="U592">
        <v>78</v>
      </c>
      <c r="V592">
        <v>75.55</v>
      </c>
      <c r="Y592">
        <v>75.599999999999994</v>
      </c>
      <c r="Z592">
        <v>22</v>
      </c>
      <c r="AA592">
        <v>42</v>
      </c>
      <c r="AB592">
        <v>38</v>
      </c>
      <c r="AE592">
        <v>8</v>
      </c>
      <c r="AF592">
        <v>13</v>
      </c>
      <c r="AG592">
        <v>16</v>
      </c>
      <c r="AJ592">
        <v>38</v>
      </c>
      <c r="AM592" s="5"/>
      <c r="AO592" s="5"/>
    </row>
    <row r="593" spans="1:41" x14ac:dyDescent="0.35">
      <c r="A593" s="3" t="str">
        <f t="shared" si="9"/>
        <v>Freddie Parlby</v>
      </c>
      <c r="B593" s="4">
        <v>46082</v>
      </c>
      <c r="C593" t="s">
        <v>1055</v>
      </c>
      <c r="D593" t="s">
        <v>1056</v>
      </c>
      <c r="E593" t="s">
        <v>1057</v>
      </c>
      <c r="F593" t="s">
        <v>1058</v>
      </c>
      <c r="I593" t="s">
        <v>1106</v>
      </c>
      <c r="J593" t="s">
        <v>1107</v>
      </c>
      <c r="K593">
        <v>38</v>
      </c>
      <c r="L593">
        <v>76</v>
      </c>
      <c r="M593">
        <v>78</v>
      </c>
      <c r="N593">
        <v>68</v>
      </c>
      <c r="Q593">
        <v>222</v>
      </c>
      <c r="R593">
        <v>76.13</v>
      </c>
      <c r="S593">
        <v>75.77</v>
      </c>
      <c r="T593">
        <v>74.260000000000005</v>
      </c>
      <c r="U593">
        <v>80</v>
      </c>
      <c r="V593">
        <v>72.55</v>
      </c>
      <c r="Y593">
        <v>75.599999999999994</v>
      </c>
      <c r="Z593">
        <v>30</v>
      </c>
      <c r="AA593">
        <v>61</v>
      </c>
      <c r="AB593">
        <v>38</v>
      </c>
      <c r="AE593">
        <v>9</v>
      </c>
      <c r="AF593">
        <v>16</v>
      </c>
      <c r="AG593">
        <v>16</v>
      </c>
      <c r="AJ593">
        <v>38</v>
      </c>
      <c r="AM593" s="5"/>
      <c r="AO593" s="5"/>
    </row>
    <row r="594" spans="1:41" x14ac:dyDescent="0.35">
      <c r="A594" s="3" t="str">
        <f t="shared" si="9"/>
        <v>Thomas Sloman</v>
      </c>
      <c r="B594" s="4">
        <v>46082</v>
      </c>
      <c r="C594" t="s">
        <v>1055</v>
      </c>
      <c r="D594" t="s">
        <v>1056</v>
      </c>
      <c r="E594" t="s">
        <v>1057</v>
      </c>
      <c r="F594" t="s">
        <v>1058</v>
      </c>
      <c r="I594" t="s">
        <v>1108</v>
      </c>
      <c r="J594" t="s">
        <v>441</v>
      </c>
      <c r="K594">
        <v>38</v>
      </c>
      <c r="L594">
        <v>78</v>
      </c>
      <c r="M594">
        <v>71</v>
      </c>
      <c r="N594">
        <v>73</v>
      </c>
      <c r="Q594">
        <v>222</v>
      </c>
      <c r="R594">
        <v>76.13</v>
      </c>
      <c r="S594">
        <v>75.77</v>
      </c>
      <c r="T594">
        <v>76.260000000000005</v>
      </c>
      <c r="U594">
        <v>73</v>
      </c>
      <c r="V594">
        <v>77.55</v>
      </c>
      <c r="Y594">
        <v>75.599999999999994</v>
      </c>
      <c r="Z594">
        <v>49</v>
      </c>
      <c r="AA594">
        <v>29</v>
      </c>
      <c r="AB594">
        <v>38</v>
      </c>
      <c r="AE594">
        <v>11</v>
      </c>
      <c r="AF594">
        <v>11</v>
      </c>
      <c r="AG594">
        <v>16</v>
      </c>
      <c r="AJ594">
        <v>38</v>
      </c>
      <c r="AM594" s="5"/>
      <c r="AO594" s="5"/>
    </row>
    <row r="595" spans="1:41" x14ac:dyDescent="0.35">
      <c r="A595" s="3" t="str">
        <f t="shared" si="9"/>
        <v>Ludovico Addabbo</v>
      </c>
      <c r="B595" s="4">
        <v>46082</v>
      </c>
      <c r="C595" t="s">
        <v>1055</v>
      </c>
      <c r="D595" t="s">
        <v>1056</v>
      </c>
      <c r="E595" t="s">
        <v>1057</v>
      </c>
      <c r="F595" t="s">
        <v>1058</v>
      </c>
      <c r="I595" t="s">
        <v>1109</v>
      </c>
      <c r="J595" t="s">
        <v>1110</v>
      </c>
      <c r="K595">
        <v>44</v>
      </c>
      <c r="L595">
        <v>73</v>
      </c>
      <c r="M595">
        <v>76</v>
      </c>
      <c r="N595">
        <v>74</v>
      </c>
      <c r="Q595">
        <v>223</v>
      </c>
      <c r="R595">
        <v>76.13</v>
      </c>
      <c r="S595">
        <v>75.77</v>
      </c>
      <c r="T595">
        <v>71.260000000000005</v>
      </c>
      <c r="U595">
        <v>78</v>
      </c>
      <c r="V595">
        <v>78.55</v>
      </c>
      <c r="Y595">
        <v>75.94</v>
      </c>
      <c r="Z595">
        <v>11</v>
      </c>
      <c r="AA595">
        <v>29</v>
      </c>
      <c r="AB595">
        <v>44</v>
      </c>
      <c r="AE595">
        <v>6</v>
      </c>
      <c r="AF595">
        <v>11</v>
      </c>
      <c r="AG595">
        <v>17</v>
      </c>
      <c r="AJ595">
        <v>44</v>
      </c>
      <c r="AM595" s="5"/>
      <c r="AO595" s="5"/>
    </row>
    <row r="596" spans="1:41" x14ac:dyDescent="0.35">
      <c r="A596" s="3" t="str">
        <f t="shared" si="9"/>
        <v>Pep Angles</v>
      </c>
      <c r="B596" s="4">
        <v>46082</v>
      </c>
      <c r="C596" t="s">
        <v>1055</v>
      </c>
      <c r="D596" t="s">
        <v>1056</v>
      </c>
      <c r="E596" t="s">
        <v>1057</v>
      </c>
      <c r="F596" t="s">
        <v>1058</v>
      </c>
      <c r="I596" t="s">
        <v>1111</v>
      </c>
      <c r="J596" t="s">
        <v>1112</v>
      </c>
      <c r="K596">
        <v>44</v>
      </c>
      <c r="L596">
        <v>77</v>
      </c>
      <c r="M596">
        <v>75</v>
      </c>
      <c r="N596">
        <v>71</v>
      </c>
      <c r="Q596">
        <v>223</v>
      </c>
      <c r="R596">
        <v>76.13</v>
      </c>
      <c r="S596">
        <v>75.77</v>
      </c>
      <c r="T596">
        <v>75.260000000000005</v>
      </c>
      <c r="U596">
        <v>77</v>
      </c>
      <c r="V596">
        <v>75.55</v>
      </c>
      <c r="Y596">
        <v>75.94</v>
      </c>
      <c r="Z596">
        <v>38</v>
      </c>
      <c r="AA596">
        <v>49</v>
      </c>
      <c r="AB596">
        <v>44</v>
      </c>
      <c r="AE596">
        <v>10</v>
      </c>
      <c r="AF596">
        <v>14</v>
      </c>
      <c r="AG596">
        <v>17</v>
      </c>
      <c r="AJ596">
        <v>44</v>
      </c>
      <c r="AM596" s="5"/>
      <c r="AO596" s="5"/>
    </row>
    <row r="597" spans="1:41" x14ac:dyDescent="0.35">
      <c r="A597" s="3" t="str">
        <f t="shared" si="9"/>
        <v>Ayoub Lguirati</v>
      </c>
      <c r="B597" s="4">
        <v>46082</v>
      </c>
      <c r="C597" t="s">
        <v>1055</v>
      </c>
      <c r="D597" t="s">
        <v>1056</v>
      </c>
      <c r="E597" t="s">
        <v>1057</v>
      </c>
      <c r="F597" t="s">
        <v>1058</v>
      </c>
      <c r="I597" t="s">
        <v>1113</v>
      </c>
      <c r="J597" t="s">
        <v>1114</v>
      </c>
      <c r="K597">
        <v>44</v>
      </c>
      <c r="L597">
        <v>74</v>
      </c>
      <c r="M597">
        <v>78</v>
      </c>
      <c r="N597">
        <v>71</v>
      </c>
      <c r="Q597">
        <v>223</v>
      </c>
      <c r="R597">
        <v>76.13</v>
      </c>
      <c r="S597">
        <v>75.77</v>
      </c>
      <c r="T597">
        <v>72.260000000000005</v>
      </c>
      <c r="U597">
        <v>80</v>
      </c>
      <c r="V597">
        <v>75.55</v>
      </c>
      <c r="Y597">
        <v>75.94</v>
      </c>
      <c r="Z597">
        <v>16</v>
      </c>
      <c r="AA597">
        <v>49</v>
      </c>
      <c r="AB597">
        <v>44</v>
      </c>
      <c r="AE597">
        <v>7</v>
      </c>
      <c r="AF597">
        <v>14</v>
      </c>
      <c r="AG597">
        <v>17</v>
      </c>
      <c r="AJ597">
        <v>44</v>
      </c>
      <c r="AM597" s="5"/>
      <c r="AO597" s="5"/>
    </row>
    <row r="598" spans="1:41" x14ac:dyDescent="0.35">
      <c r="A598" s="3" t="str">
        <f t="shared" si="9"/>
        <v>Andrea Martini</v>
      </c>
      <c r="B598" s="4">
        <v>46082</v>
      </c>
      <c r="C598" t="s">
        <v>1055</v>
      </c>
      <c r="D598" t="s">
        <v>1056</v>
      </c>
      <c r="E598" t="s">
        <v>1057</v>
      </c>
      <c r="F598" t="s">
        <v>1058</v>
      </c>
      <c r="I598" t="s">
        <v>1115</v>
      </c>
      <c r="J598" t="s">
        <v>328</v>
      </c>
      <c r="K598">
        <v>44</v>
      </c>
      <c r="L598">
        <v>78</v>
      </c>
      <c r="M598">
        <v>75</v>
      </c>
      <c r="N598">
        <v>70</v>
      </c>
      <c r="Q598">
        <v>223</v>
      </c>
      <c r="R598">
        <v>76.13</v>
      </c>
      <c r="S598">
        <v>75.77</v>
      </c>
      <c r="T598">
        <v>76.260000000000005</v>
      </c>
      <c r="U598">
        <v>77</v>
      </c>
      <c r="V598">
        <v>74.55</v>
      </c>
      <c r="Y598">
        <v>75.94</v>
      </c>
      <c r="Z598">
        <v>49</v>
      </c>
      <c r="AA598">
        <v>54</v>
      </c>
      <c r="AB598">
        <v>44</v>
      </c>
      <c r="AE598">
        <v>11</v>
      </c>
      <c r="AF598">
        <v>15</v>
      </c>
      <c r="AG598">
        <v>17</v>
      </c>
      <c r="AJ598">
        <v>44</v>
      </c>
      <c r="AM598" s="5"/>
      <c r="AO598" s="5"/>
    </row>
    <row r="599" spans="1:41" x14ac:dyDescent="0.35">
      <c r="A599" s="3" t="str">
        <f t="shared" si="9"/>
        <v>James Ashfield</v>
      </c>
      <c r="B599" s="4">
        <v>46082</v>
      </c>
      <c r="C599" t="s">
        <v>1055</v>
      </c>
      <c r="D599" t="s">
        <v>1056</v>
      </c>
      <c r="E599" t="s">
        <v>1057</v>
      </c>
      <c r="F599" t="s">
        <v>1058</v>
      </c>
      <c r="I599" t="s">
        <v>1116</v>
      </c>
      <c r="J599" t="s">
        <v>663</v>
      </c>
      <c r="K599">
        <v>48</v>
      </c>
      <c r="L599">
        <v>75</v>
      </c>
      <c r="M599">
        <v>72</v>
      </c>
      <c r="N599">
        <v>77</v>
      </c>
      <c r="Q599">
        <v>224</v>
      </c>
      <c r="R599">
        <v>76.13</v>
      </c>
      <c r="S599">
        <v>75.77</v>
      </c>
      <c r="T599">
        <v>73.260000000000005</v>
      </c>
      <c r="U599">
        <v>74</v>
      </c>
      <c r="V599">
        <v>81.55</v>
      </c>
      <c r="Y599">
        <v>76.27</v>
      </c>
      <c r="Z599">
        <v>22</v>
      </c>
      <c r="AA599">
        <v>22</v>
      </c>
      <c r="AB599">
        <v>48</v>
      </c>
      <c r="AE599">
        <v>8</v>
      </c>
      <c r="AF599">
        <v>9</v>
      </c>
      <c r="AG599">
        <v>18</v>
      </c>
      <c r="AJ599">
        <v>48</v>
      </c>
      <c r="AM599" s="5"/>
      <c r="AO599" s="5"/>
    </row>
    <row r="600" spans="1:41" x14ac:dyDescent="0.35">
      <c r="A600" s="3" t="str">
        <f t="shared" si="9"/>
        <v>Gaston Bertinotti</v>
      </c>
      <c r="B600" s="4">
        <v>46082</v>
      </c>
      <c r="C600" t="s">
        <v>1055</v>
      </c>
      <c r="D600" t="s">
        <v>1056</v>
      </c>
      <c r="E600" t="s">
        <v>1057</v>
      </c>
      <c r="F600" t="s">
        <v>1058</v>
      </c>
      <c r="I600" t="s">
        <v>1117</v>
      </c>
      <c r="J600" t="s">
        <v>1118</v>
      </c>
      <c r="K600">
        <v>48</v>
      </c>
      <c r="L600">
        <v>83</v>
      </c>
      <c r="M600">
        <v>68</v>
      </c>
      <c r="N600">
        <v>73</v>
      </c>
      <c r="Q600">
        <v>224</v>
      </c>
      <c r="R600">
        <v>76.13</v>
      </c>
      <c r="S600">
        <v>75.77</v>
      </c>
      <c r="T600">
        <v>81.260000000000005</v>
      </c>
      <c r="U600">
        <v>70</v>
      </c>
      <c r="V600">
        <v>77.55</v>
      </c>
      <c r="Y600">
        <v>76.27</v>
      </c>
      <c r="Z600">
        <v>83</v>
      </c>
      <c r="AA600">
        <v>42</v>
      </c>
      <c r="AB600">
        <v>48</v>
      </c>
      <c r="AE600">
        <v>16</v>
      </c>
      <c r="AF600">
        <v>13</v>
      </c>
      <c r="AG600">
        <v>18</v>
      </c>
      <c r="AJ600">
        <v>48</v>
      </c>
      <c r="AM600" s="5"/>
      <c r="AO600" s="5"/>
    </row>
    <row r="601" spans="1:41" x14ac:dyDescent="0.35">
      <c r="A601" s="3" t="str">
        <f t="shared" si="9"/>
        <v>Marc Boucher</v>
      </c>
      <c r="B601" s="4">
        <v>46082</v>
      </c>
      <c r="C601" t="s">
        <v>1055</v>
      </c>
      <c r="D601" t="s">
        <v>1056</v>
      </c>
      <c r="E601" t="s">
        <v>1057</v>
      </c>
      <c r="F601" t="s">
        <v>1058</v>
      </c>
      <c r="I601" t="s">
        <v>1119</v>
      </c>
      <c r="J601" t="s">
        <v>1120</v>
      </c>
      <c r="K601">
        <v>48</v>
      </c>
      <c r="L601">
        <v>78</v>
      </c>
      <c r="M601">
        <v>76</v>
      </c>
      <c r="N601">
        <v>70</v>
      </c>
      <c r="Q601">
        <v>224</v>
      </c>
      <c r="R601">
        <v>76.13</v>
      </c>
      <c r="S601">
        <v>75.77</v>
      </c>
      <c r="T601">
        <v>76.260000000000005</v>
      </c>
      <c r="U601">
        <v>78</v>
      </c>
      <c r="V601">
        <v>74.55</v>
      </c>
      <c r="Y601">
        <v>76.27</v>
      </c>
      <c r="Z601">
        <v>49</v>
      </c>
      <c r="AA601">
        <v>61</v>
      </c>
      <c r="AB601">
        <v>48</v>
      </c>
      <c r="AE601">
        <v>11</v>
      </c>
      <c r="AF601">
        <v>16</v>
      </c>
      <c r="AG601">
        <v>18</v>
      </c>
      <c r="AJ601">
        <v>48</v>
      </c>
      <c r="AM601" s="5"/>
      <c r="AO601" s="5"/>
    </row>
    <row r="602" spans="1:41" x14ac:dyDescent="0.35">
      <c r="A602" s="3" t="str">
        <f t="shared" si="9"/>
        <v>Hugo Esposito</v>
      </c>
      <c r="B602" s="4">
        <v>46082</v>
      </c>
      <c r="C602" t="s">
        <v>1055</v>
      </c>
      <c r="D602" t="s">
        <v>1056</v>
      </c>
      <c r="E602" t="s">
        <v>1057</v>
      </c>
      <c r="F602" t="s">
        <v>1058</v>
      </c>
      <c r="I602" t="s">
        <v>1121</v>
      </c>
      <c r="J602" t="s">
        <v>424</v>
      </c>
      <c r="K602">
        <v>48</v>
      </c>
      <c r="L602">
        <v>78</v>
      </c>
      <c r="M602">
        <v>74</v>
      </c>
      <c r="N602">
        <v>72</v>
      </c>
      <c r="Q602">
        <v>224</v>
      </c>
      <c r="R602">
        <v>76.13</v>
      </c>
      <c r="S602">
        <v>75.77</v>
      </c>
      <c r="T602">
        <v>76.260000000000005</v>
      </c>
      <c r="U602">
        <v>76</v>
      </c>
      <c r="V602">
        <v>76.55</v>
      </c>
      <c r="Y602">
        <v>76.27</v>
      </c>
      <c r="Z602">
        <v>49</v>
      </c>
      <c r="AA602">
        <v>49</v>
      </c>
      <c r="AB602">
        <v>48</v>
      </c>
      <c r="AE602">
        <v>11</v>
      </c>
      <c r="AF602">
        <v>14</v>
      </c>
      <c r="AG602">
        <v>18</v>
      </c>
      <c r="AJ602">
        <v>48</v>
      </c>
      <c r="AM602" s="5"/>
      <c r="AO602" s="5"/>
    </row>
    <row r="603" spans="1:41" x14ac:dyDescent="0.35">
      <c r="A603" s="3" t="str">
        <f t="shared" si="9"/>
        <v>Kevin Esteve Rigaill</v>
      </c>
      <c r="B603" s="4">
        <v>46082</v>
      </c>
      <c r="C603" t="s">
        <v>1055</v>
      </c>
      <c r="D603" t="s">
        <v>1056</v>
      </c>
      <c r="E603" t="s">
        <v>1057</v>
      </c>
      <c r="F603" t="s">
        <v>1058</v>
      </c>
      <c r="I603" t="s">
        <v>1122</v>
      </c>
      <c r="J603" t="s">
        <v>601</v>
      </c>
      <c r="K603">
        <v>48</v>
      </c>
      <c r="L603">
        <v>76</v>
      </c>
      <c r="M603">
        <v>77</v>
      </c>
      <c r="N603">
        <v>71</v>
      </c>
      <c r="Q603">
        <v>224</v>
      </c>
      <c r="R603">
        <v>76.13</v>
      </c>
      <c r="S603">
        <v>75.77</v>
      </c>
      <c r="T603">
        <v>74.260000000000005</v>
      </c>
      <c r="U603">
        <v>79</v>
      </c>
      <c r="V603">
        <v>75.55</v>
      </c>
      <c r="Y603">
        <v>76.27</v>
      </c>
      <c r="Z603">
        <v>30</v>
      </c>
      <c r="AA603">
        <v>54</v>
      </c>
      <c r="AB603">
        <v>48</v>
      </c>
      <c r="AE603">
        <v>9</v>
      </c>
      <c r="AF603">
        <v>15</v>
      </c>
      <c r="AG603">
        <v>18</v>
      </c>
      <c r="AJ603">
        <v>48</v>
      </c>
      <c r="AM603" s="5"/>
      <c r="AO603" s="5"/>
    </row>
    <row r="604" spans="1:41" x14ac:dyDescent="0.35">
      <c r="A604" s="3" t="str">
        <f t="shared" si="9"/>
        <v>Galven Green</v>
      </c>
      <c r="B604" s="4">
        <v>46082</v>
      </c>
      <c r="C604" t="s">
        <v>1055</v>
      </c>
      <c r="D604" t="s">
        <v>1056</v>
      </c>
      <c r="E604" t="s">
        <v>1057</v>
      </c>
      <c r="F604" t="s">
        <v>1058</v>
      </c>
      <c r="I604" t="s">
        <v>1123</v>
      </c>
      <c r="J604" t="s">
        <v>1124</v>
      </c>
      <c r="K604">
        <v>48</v>
      </c>
      <c r="L604">
        <v>76</v>
      </c>
      <c r="M604">
        <v>74</v>
      </c>
      <c r="N604">
        <v>74</v>
      </c>
      <c r="Q604">
        <v>224</v>
      </c>
      <c r="R604">
        <v>76.13</v>
      </c>
      <c r="S604">
        <v>75.77</v>
      </c>
      <c r="T604">
        <v>74.260000000000005</v>
      </c>
      <c r="U604">
        <v>76</v>
      </c>
      <c r="V604">
        <v>78.55</v>
      </c>
      <c r="Y604">
        <v>76.27</v>
      </c>
      <c r="Z604">
        <v>30</v>
      </c>
      <c r="AA604">
        <v>34</v>
      </c>
      <c r="AB604">
        <v>48</v>
      </c>
      <c r="AE604">
        <v>9</v>
      </c>
      <c r="AF604">
        <v>12</v>
      </c>
      <c r="AG604">
        <v>18</v>
      </c>
      <c r="AJ604">
        <v>48</v>
      </c>
      <c r="AM604" s="5"/>
      <c r="AO604" s="5"/>
    </row>
    <row r="605" spans="1:41" x14ac:dyDescent="0.35">
      <c r="A605" s="3" t="str">
        <f t="shared" si="9"/>
        <v>Brody Harbinson</v>
      </c>
      <c r="B605" s="4">
        <v>46082</v>
      </c>
      <c r="C605" t="s">
        <v>1055</v>
      </c>
      <c r="D605" t="s">
        <v>1056</v>
      </c>
      <c r="E605" t="s">
        <v>1057</v>
      </c>
      <c r="F605" t="s">
        <v>1058</v>
      </c>
      <c r="I605" t="s">
        <v>1125</v>
      </c>
      <c r="J605" t="s">
        <v>1126</v>
      </c>
      <c r="K605">
        <v>48</v>
      </c>
      <c r="L605">
        <v>75</v>
      </c>
      <c r="M605">
        <v>78</v>
      </c>
      <c r="N605">
        <v>71</v>
      </c>
      <c r="Q605">
        <v>224</v>
      </c>
      <c r="R605">
        <v>76.13</v>
      </c>
      <c r="S605">
        <v>75.77</v>
      </c>
      <c r="T605">
        <v>73.260000000000005</v>
      </c>
      <c r="U605">
        <v>80</v>
      </c>
      <c r="V605">
        <v>75.55</v>
      </c>
      <c r="Y605">
        <v>76.27</v>
      </c>
      <c r="Z605">
        <v>22</v>
      </c>
      <c r="AA605">
        <v>54</v>
      </c>
      <c r="AB605">
        <v>48</v>
      </c>
      <c r="AE605">
        <v>8</v>
      </c>
      <c r="AF605">
        <v>15</v>
      </c>
      <c r="AG605">
        <v>18</v>
      </c>
      <c r="AJ605">
        <v>48</v>
      </c>
      <c r="AM605" s="5"/>
      <c r="AO605" s="5"/>
    </row>
    <row r="606" spans="1:41" x14ac:dyDescent="0.35">
      <c r="A606" s="3" t="str">
        <f t="shared" si="9"/>
        <v>Martin Obtmeier</v>
      </c>
      <c r="B606" s="4">
        <v>46082</v>
      </c>
      <c r="C606" t="s">
        <v>1055</v>
      </c>
      <c r="D606" t="s">
        <v>1056</v>
      </c>
      <c r="E606" t="s">
        <v>1057</v>
      </c>
      <c r="F606" t="s">
        <v>1058</v>
      </c>
      <c r="I606" t="s">
        <v>1127</v>
      </c>
      <c r="J606" t="s">
        <v>510</v>
      </c>
      <c r="K606">
        <v>48</v>
      </c>
      <c r="L606">
        <v>77</v>
      </c>
      <c r="M606">
        <v>76</v>
      </c>
      <c r="N606">
        <v>71</v>
      </c>
      <c r="Q606">
        <v>224</v>
      </c>
      <c r="R606">
        <v>76.13</v>
      </c>
      <c r="S606">
        <v>75.77</v>
      </c>
      <c r="T606">
        <v>75.260000000000005</v>
      </c>
      <c r="U606">
        <v>78</v>
      </c>
      <c r="V606">
        <v>75.55</v>
      </c>
      <c r="Y606">
        <v>76.27</v>
      </c>
      <c r="Z606">
        <v>38</v>
      </c>
      <c r="AA606">
        <v>54</v>
      </c>
      <c r="AB606">
        <v>48</v>
      </c>
      <c r="AE606">
        <v>10</v>
      </c>
      <c r="AF606">
        <v>15</v>
      </c>
      <c r="AG606">
        <v>18</v>
      </c>
      <c r="AJ606">
        <v>48</v>
      </c>
      <c r="AM606" s="5"/>
      <c r="AO606" s="5"/>
    </row>
    <row r="607" spans="1:41" x14ac:dyDescent="0.35">
      <c r="A607" s="3" t="str">
        <f t="shared" si="9"/>
        <v>Alejandro Canizares</v>
      </c>
      <c r="B607" s="4">
        <v>46082</v>
      </c>
      <c r="C607" t="s">
        <v>1055</v>
      </c>
      <c r="D607" t="s">
        <v>1056</v>
      </c>
      <c r="E607" t="s">
        <v>1057</v>
      </c>
      <c r="F607" t="s">
        <v>1058</v>
      </c>
      <c r="I607" t="s">
        <v>1128</v>
      </c>
      <c r="J607" t="s">
        <v>376</v>
      </c>
      <c r="K607">
        <v>56</v>
      </c>
      <c r="L607">
        <v>77</v>
      </c>
      <c r="M607">
        <v>76</v>
      </c>
      <c r="N607">
        <v>72</v>
      </c>
      <c r="Q607">
        <v>225</v>
      </c>
      <c r="R607">
        <v>76.13</v>
      </c>
      <c r="S607">
        <v>75.77</v>
      </c>
      <c r="T607">
        <v>75.260000000000005</v>
      </c>
      <c r="U607">
        <v>78</v>
      </c>
      <c r="V607">
        <v>76.55</v>
      </c>
      <c r="Y607">
        <v>76.599999999999994</v>
      </c>
      <c r="Z607">
        <v>38</v>
      </c>
      <c r="AA607">
        <v>54</v>
      </c>
      <c r="AB607">
        <v>56</v>
      </c>
      <c r="AE607">
        <v>10</v>
      </c>
      <c r="AF607">
        <v>15</v>
      </c>
      <c r="AG607">
        <v>19</v>
      </c>
      <c r="AJ607">
        <v>56</v>
      </c>
      <c r="AM607" s="5"/>
      <c r="AO607" s="5"/>
    </row>
    <row r="608" spans="1:41" x14ac:dyDescent="0.35">
      <c r="A608" s="3" t="str">
        <f t="shared" si="9"/>
        <v>Cyril Suk</v>
      </c>
      <c r="B608" s="4">
        <v>46082</v>
      </c>
      <c r="C608" t="s">
        <v>1055</v>
      </c>
      <c r="D608" t="s">
        <v>1056</v>
      </c>
      <c r="E608" t="s">
        <v>1057</v>
      </c>
      <c r="F608" t="s">
        <v>1058</v>
      </c>
      <c r="I608" t="s">
        <v>1129</v>
      </c>
      <c r="J608" t="s">
        <v>1130</v>
      </c>
      <c r="K608">
        <v>57</v>
      </c>
      <c r="L608">
        <v>75</v>
      </c>
      <c r="M608">
        <v>74</v>
      </c>
      <c r="N608">
        <v>77</v>
      </c>
      <c r="Q608">
        <v>226</v>
      </c>
      <c r="R608">
        <v>76.13</v>
      </c>
      <c r="S608">
        <v>75.77</v>
      </c>
      <c r="T608">
        <v>73.260000000000005</v>
      </c>
      <c r="U608">
        <v>76</v>
      </c>
      <c r="V608">
        <v>81.55</v>
      </c>
      <c r="Y608">
        <v>76.94</v>
      </c>
      <c r="Z608">
        <v>22</v>
      </c>
      <c r="AA608">
        <v>29</v>
      </c>
      <c r="AB608">
        <v>57</v>
      </c>
      <c r="AE608">
        <v>8</v>
      </c>
      <c r="AF608">
        <v>11</v>
      </c>
      <c r="AG608">
        <v>20</v>
      </c>
      <c r="AJ608">
        <v>57</v>
      </c>
      <c r="AM608" s="5"/>
      <c r="AO608" s="5"/>
    </row>
    <row r="609" spans="1:41" x14ac:dyDescent="0.35">
      <c r="A609" s="3" t="str">
        <f t="shared" si="9"/>
        <v>Jacopo Vecchi Fossa</v>
      </c>
      <c r="B609" s="4">
        <v>46082</v>
      </c>
      <c r="C609" t="s">
        <v>1055</v>
      </c>
      <c r="D609" t="s">
        <v>1056</v>
      </c>
      <c r="E609" t="s">
        <v>1057</v>
      </c>
      <c r="F609" t="s">
        <v>1058</v>
      </c>
      <c r="I609" t="s">
        <v>1131</v>
      </c>
      <c r="J609" t="s">
        <v>1132</v>
      </c>
      <c r="K609">
        <v>57</v>
      </c>
      <c r="L609">
        <v>75</v>
      </c>
      <c r="M609">
        <v>75</v>
      </c>
      <c r="N609">
        <v>76</v>
      </c>
      <c r="Q609">
        <v>226</v>
      </c>
      <c r="R609">
        <v>76.13</v>
      </c>
      <c r="S609">
        <v>75.77</v>
      </c>
      <c r="T609">
        <v>73.260000000000005</v>
      </c>
      <c r="U609">
        <v>77</v>
      </c>
      <c r="V609">
        <v>80.55</v>
      </c>
      <c r="Y609">
        <v>76.94</v>
      </c>
      <c r="Z609">
        <v>22</v>
      </c>
      <c r="AA609">
        <v>34</v>
      </c>
      <c r="AB609">
        <v>57</v>
      </c>
      <c r="AE609">
        <v>8</v>
      </c>
      <c r="AF609">
        <v>12</v>
      </c>
      <c r="AG609">
        <v>20</v>
      </c>
      <c r="AJ609">
        <v>57</v>
      </c>
      <c r="AM609" s="5"/>
      <c r="AO609" s="5"/>
    </row>
    <row r="610" spans="1:41" x14ac:dyDescent="0.35">
      <c r="A610" s="3" t="str">
        <f t="shared" si="9"/>
        <v>Scott Fernandez</v>
      </c>
      <c r="B610" s="4">
        <v>46082</v>
      </c>
      <c r="C610" t="s">
        <v>1055</v>
      </c>
      <c r="D610" t="s">
        <v>1056</v>
      </c>
      <c r="E610" t="s">
        <v>1057</v>
      </c>
      <c r="F610" t="s">
        <v>1058</v>
      </c>
      <c r="I610" t="s">
        <v>1133</v>
      </c>
      <c r="J610" t="s">
        <v>869</v>
      </c>
      <c r="K610">
        <v>59</v>
      </c>
      <c r="L610">
        <v>79</v>
      </c>
      <c r="M610">
        <v>72</v>
      </c>
      <c r="N610">
        <v>76</v>
      </c>
      <c r="Q610">
        <v>227</v>
      </c>
      <c r="R610">
        <v>76.13</v>
      </c>
      <c r="S610">
        <v>75.77</v>
      </c>
      <c r="T610">
        <v>77.260000000000005</v>
      </c>
      <c r="U610">
        <v>74</v>
      </c>
      <c r="V610">
        <v>80.55</v>
      </c>
      <c r="Y610">
        <v>77.27</v>
      </c>
      <c r="Z610">
        <v>58</v>
      </c>
      <c r="AA610">
        <v>42</v>
      </c>
      <c r="AB610">
        <v>59</v>
      </c>
      <c r="AE610">
        <v>12</v>
      </c>
      <c r="AF610">
        <v>13</v>
      </c>
      <c r="AG610">
        <v>21</v>
      </c>
      <c r="AJ610">
        <v>59</v>
      </c>
      <c r="AM610" s="5"/>
      <c r="AO610" s="5"/>
    </row>
    <row r="611" spans="1:41" x14ac:dyDescent="0.35">
      <c r="A611" s="3" t="str">
        <f t="shared" si="9"/>
        <v>Othman Raouzi</v>
      </c>
      <c r="B611" s="4">
        <v>46082</v>
      </c>
      <c r="C611" t="s">
        <v>1055</v>
      </c>
      <c r="D611" t="s">
        <v>1056</v>
      </c>
      <c r="E611" t="s">
        <v>1057</v>
      </c>
      <c r="F611" t="s">
        <v>1058</v>
      </c>
      <c r="I611" t="s">
        <v>1134</v>
      </c>
      <c r="J611" t="s">
        <v>1135</v>
      </c>
      <c r="K611">
        <v>59</v>
      </c>
      <c r="L611">
        <v>80</v>
      </c>
      <c r="M611">
        <v>73</v>
      </c>
      <c r="N611">
        <v>74</v>
      </c>
      <c r="Q611">
        <v>227</v>
      </c>
      <c r="R611">
        <v>76.13</v>
      </c>
      <c r="S611">
        <v>75.77</v>
      </c>
      <c r="T611">
        <v>78.260000000000005</v>
      </c>
      <c r="U611">
        <v>75</v>
      </c>
      <c r="V611">
        <v>78.55</v>
      </c>
      <c r="Y611">
        <v>77.27</v>
      </c>
      <c r="Z611">
        <v>69</v>
      </c>
      <c r="AA611">
        <v>54</v>
      </c>
      <c r="AB611">
        <v>59</v>
      </c>
      <c r="AE611">
        <v>13</v>
      </c>
      <c r="AF611">
        <v>15</v>
      </c>
      <c r="AG611">
        <v>21</v>
      </c>
      <c r="AJ611">
        <v>59</v>
      </c>
      <c r="AM611" s="5"/>
      <c r="AO611" s="5"/>
    </row>
    <row r="612" spans="1:41" x14ac:dyDescent="0.35">
      <c r="A612" s="3" t="str">
        <f t="shared" si="9"/>
        <v>David Rudd</v>
      </c>
      <c r="B612" s="4">
        <v>46082</v>
      </c>
      <c r="C612" t="s">
        <v>1055</v>
      </c>
      <c r="D612" t="s">
        <v>1056</v>
      </c>
      <c r="E612" t="s">
        <v>1057</v>
      </c>
      <c r="F612" t="s">
        <v>1058</v>
      </c>
      <c r="I612" t="s">
        <v>1136</v>
      </c>
      <c r="J612" t="s">
        <v>412</v>
      </c>
      <c r="K612">
        <v>59</v>
      </c>
      <c r="L612">
        <v>78</v>
      </c>
      <c r="M612">
        <v>72</v>
      </c>
      <c r="N612">
        <v>77</v>
      </c>
      <c r="Q612">
        <v>227</v>
      </c>
      <c r="R612">
        <v>76.13</v>
      </c>
      <c r="S612">
        <v>75.77</v>
      </c>
      <c r="T612">
        <v>76.260000000000005</v>
      </c>
      <c r="U612">
        <v>74</v>
      </c>
      <c r="V612">
        <v>81.55</v>
      </c>
      <c r="Y612">
        <v>77.27</v>
      </c>
      <c r="Z612">
        <v>49</v>
      </c>
      <c r="AA612">
        <v>34</v>
      </c>
      <c r="AB612">
        <v>59</v>
      </c>
      <c r="AE612">
        <v>11</v>
      </c>
      <c r="AF612">
        <v>12</v>
      </c>
      <c r="AG612">
        <v>21</v>
      </c>
      <c r="AJ612">
        <v>59</v>
      </c>
      <c r="AM612" s="5"/>
    </row>
    <row r="613" spans="1:41" x14ac:dyDescent="0.35">
      <c r="A613" s="3" t="str">
        <f t="shared" si="9"/>
        <v>Adrien Bernadet</v>
      </c>
      <c r="B613" s="4">
        <v>46082</v>
      </c>
      <c r="C613" t="s">
        <v>1055</v>
      </c>
      <c r="D613" t="s">
        <v>1056</v>
      </c>
      <c r="E613" t="s">
        <v>1057</v>
      </c>
      <c r="F613" t="s">
        <v>1058</v>
      </c>
      <c r="I613" t="s">
        <v>1137</v>
      </c>
      <c r="J613" t="s">
        <v>474</v>
      </c>
      <c r="K613">
        <v>62</v>
      </c>
      <c r="L613">
        <v>79</v>
      </c>
      <c r="M613">
        <v>75</v>
      </c>
      <c r="N613">
        <v>75</v>
      </c>
      <c r="Q613">
        <v>229</v>
      </c>
      <c r="R613">
        <v>76.13</v>
      </c>
      <c r="S613">
        <v>75.77</v>
      </c>
      <c r="T613">
        <v>77.260000000000005</v>
      </c>
      <c r="U613">
        <v>77</v>
      </c>
      <c r="V613">
        <v>79.55</v>
      </c>
      <c r="Y613">
        <v>77.94</v>
      </c>
      <c r="Z613">
        <v>58</v>
      </c>
      <c r="AA613">
        <v>61</v>
      </c>
      <c r="AB613">
        <v>62</v>
      </c>
      <c r="AE613">
        <v>12</v>
      </c>
      <c r="AF613">
        <v>16</v>
      </c>
      <c r="AG613">
        <v>23</v>
      </c>
      <c r="AJ613">
        <v>62</v>
      </c>
    </row>
    <row r="614" spans="1:41" x14ac:dyDescent="0.35">
      <c r="A614" s="3" t="str">
        <f t="shared" si="9"/>
        <v>Ayoub Ssouadi</v>
      </c>
      <c r="B614" s="4">
        <v>46082</v>
      </c>
      <c r="C614" t="s">
        <v>1055</v>
      </c>
      <c r="D614" t="s">
        <v>1056</v>
      </c>
      <c r="E614" t="s">
        <v>1057</v>
      </c>
      <c r="F614" t="s">
        <v>1058</v>
      </c>
      <c r="I614" t="s">
        <v>1138</v>
      </c>
      <c r="J614" t="s">
        <v>1114</v>
      </c>
      <c r="K614">
        <v>62</v>
      </c>
      <c r="L614">
        <v>79</v>
      </c>
      <c r="M614">
        <v>72</v>
      </c>
      <c r="N614">
        <v>78</v>
      </c>
      <c r="Q614">
        <v>229</v>
      </c>
      <c r="R614">
        <v>76.13</v>
      </c>
      <c r="S614">
        <v>75.77</v>
      </c>
      <c r="T614">
        <v>77.260000000000005</v>
      </c>
      <c r="U614">
        <v>74</v>
      </c>
      <c r="V614">
        <v>82.55</v>
      </c>
      <c r="Y614">
        <v>77.94</v>
      </c>
      <c r="Z614">
        <v>58</v>
      </c>
      <c r="AA614">
        <v>42</v>
      </c>
      <c r="AB614">
        <v>62</v>
      </c>
      <c r="AE614">
        <v>12</v>
      </c>
      <c r="AF614">
        <v>13</v>
      </c>
      <c r="AG614">
        <v>23</v>
      </c>
      <c r="AJ614">
        <v>62</v>
      </c>
    </row>
    <row r="615" spans="1:41" x14ac:dyDescent="0.35">
      <c r="A615" s="3" t="str">
        <f t="shared" si="9"/>
        <v>Alfonso Buendia</v>
      </c>
      <c r="B615" s="4">
        <v>46082</v>
      </c>
      <c r="C615" t="s">
        <v>1055</v>
      </c>
      <c r="D615" t="s">
        <v>1056</v>
      </c>
      <c r="E615" t="s">
        <v>1057</v>
      </c>
      <c r="F615" t="s">
        <v>1058</v>
      </c>
      <c r="I615" t="s">
        <v>1139</v>
      </c>
      <c r="J615" t="s">
        <v>1140</v>
      </c>
      <c r="K615">
        <v>64</v>
      </c>
      <c r="L615">
        <v>79</v>
      </c>
      <c r="M615">
        <v>72</v>
      </c>
      <c r="N615">
        <v>80</v>
      </c>
      <c r="Q615">
        <v>231</v>
      </c>
      <c r="R615">
        <v>76.13</v>
      </c>
      <c r="S615">
        <v>75.77</v>
      </c>
      <c r="T615">
        <v>77.260000000000005</v>
      </c>
      <c r="U615">
        <v>74</v>
      </c>
      <c r="V615">
        <v>84.55</v>
      </c>
      <c r="Y615">
        <v>78.599999999999994</v>
      </c>
      <c r="Z615">
        <v>58</v>
      </c>
      <c r="AA615">
        <v>42</v>
      </c>
      <c r="AB615">
        <v>64</v>
      </c>
      <c r="AE615">
        <v>12</v>
      </c>
      <c r="AF615">
        <v>13</v>
      </c>
      <c r="AG615">
        <v>25</v>
      </c>
      <c r="AJ615">
        <v>64</v>
      </c>
    </row>
    <row r="616" spans="1:41" x14ac:dyDescent="0.35">
      <c r="A616" s="3" t="str">
        <f t="shared" si="9"/>
        <v>Vladimir Orlov</v>
      </c>
      <c r="B616" s="4">
        <v>46082</v>
      </c>
      <c r="C616" t="s">
        <v>1055</v>
      </c>
      <c r="D616" t="s">
        <v>1056</v>
      </c>
      <c r="E616" t="s">
        <v>1057</v>
      </c>
      <c r="F616" t="s">
        <v>1058</v>
      </c>
      <c r="I616" t="s">
        <v>1141</v>
      </c>
      <c r="J616" t="s">
        <v>1142</v>
      </c>
      <c r="K616">
        <v>65</v>
      </c>
      <c r="L616">
        <v>77</v>
      </c>
      <c r="M616">
        <v>77</v>
      </c>
      <c r="N616">
        <v>80</v>
      </c>
      <c r="Q616">
        <v>234</v>
      </c>
      <c r="R616">
        <v>76.13</v>
      </c>
      <c r="S616">
        <v>75.77</v>
      </c>
      <c r="T616">
        <v>75.260000000000005</v>
      </c>
      <c r="U616">
        <v>79</v>
      </c>
      <c r="V616">
        <v>84.55</v>
      </c>
      <c r="Y616">
        <v>79.599999999999994</v>
      </c>
      <c r="Z616">
        <v>38</v>
      </c>
      <c r="AA616">
        <v>61</v>
      </c>
      <c r="AB616">
        <v>65</v>
      </c>
      <c r="AE616">
        <v>10</v>
      </c>
      <c r="AF616">
        <v>16</v>
      </c>
      <c r="AG616">
        <v>28</v>
      </c>
      <c r="AJ616">
        <v>65</v>
      </c>
    </row>
    <row r="617" spans="1:41" x14ac:dyDescent="0.35">
      <c r="A617" s="3" t="str">
        <f t="shared" si="9"/>
        <v>Will Danielson</v>
      </c>
      <c r="B617" s="4">
        <v>46082</v>
      </c>
      <c r="C617" t="s">
        <v>1055</v>
      </c>
      <c r="D617" t="s">
        <v>1056</v>
      </c>
      <c r="E617" t="s">
        <v>1057</v>
      </c>
      <c r="F617" t="s">
        <v>1058</v>
      </c>
      <c r="I617" t="s">
        <v>1143</v>
      </c>
      <c r="J617" t="s">
        <v>764</v>
      </c>
      <c r="K617" t="s">
        <v>422</v>
      </c>
      <c r="L617">
        <v>78</v>
      </c>
      <c r="M617">
        <v>77</v>
      </c>
      <c r="Q617">
        <v>155</v>
      </c>
      <c r="R617">
        <v>76.13</v>
      </c>
      <c r="S617">
        <v>75.77</v>
      </c>
      <c r="T617">
        <v>76.260000000000005</v>
      </c>
      <c r="U617">
        <v>79</v>
      </c>
      <c r="Y617">
        <v>77.63</v>
      </c>
      <c r="Z617">
        <v>49</v>
      </c>
      <c r="AA617">
        <v>66</v>
      </c>
      <c r="AE617">
        <v>11</v>
      </c>
      <c r="AF617">
        <v>17</v>
      </c>
      <c r="AJ617">
        <v>66</v>
      </c>
    </row>
    <row r="618" spans="1:41" x14ac:dyDescent="0.35">
      <c r="A618" s="3" t="str">
        <f t="shared" si="9"/>
        <v>Toby Hunt</v>
      </c>
      <c r="B618" s="4">
        <v>46082</v>
      </c>
      <c r="C618" t="s">
        <v>1055</v>
      </c>
      <c r="D618" t="s">
        <v>1056</v>
      </c>
      <c r="E618" t="s">
        <v>1057</v>
      </c>
      <c r="F618" t="s">
        <v>1058</v>
      </c>
      <c r="I618" t="s">
        <v>1144</v>
      </c>
      <c r="J618" t="s">
        <v>1145</v>
      </c>
      <c r="K618" t="s">
        <v>422</v>
      </c>
      <c r="L618">
        <v>84</v>
      </c>
      <c r="M618">
        <v>71</v>
      </c>
      <c r="Q618">
        <v>155</v>
      </c>
      <c r="R618">
        <v>76.13</v>
      </c>
      <c r="S618">
        <v>75.77</v>
      </c>
      <c r="T618">
        <v>82.26</v>
      </c>
      <c r="U618">
        <v>73</v>
      </c>
      <c r="Y618">
        <v>77.63</v>
      </c>
      <c r="Z618">
        <v>87</v>
      </c>
      <c r="AA618">
        <v>66</v>
      </c>
      <c r="AE618">
        <v>17</v>
      </c>
      <c r="AF618">
        <v>17</v>
      </c>
      <c r="AJ618">
        <v>66</v>
      </c>
    </row>
    <row r="619" spans="1:41" x14ac:dyDescent="0.35">
      <c r="A619" s="3" t="str">
        <f t="shared" si="9"/>
        <v>Sandro Piaget</v>
      </c>
      <c r="B619" s="4">
        <v>46082</v>
      </c>
      <c r="C619" t="s">
        <v>1055</v>
      </c>
      <c r="D619" t="s">
        <v>1056</v>
      </c>
      <c r="E619" t="s">
        <v>1057</v>
      </c>
      <c r="F619" t="s">
        <v>1058</v>
      </c>
      <c r="I619" t="s">
        <v>1146</v>
      </c>
      <c r="J619" t="s">
        <v>1147</v>
      </c>
      <c r="K619" t="s">
        <v>422</v>
      </c>
      <c r="L619">
        <v>82</v>
      </c>
      <c r="M619">
        <v>73</v>
      </c>
      <c r="Q619">
        <v>155</v>
      </c>
      <c r="R619">
        <v>76.13</v>
      </c>
      <c r="S619">
        <v>75.77</v>
      </c>
      <c r="T619">
        <v>80.260000000000005</v>
      </c>
      <c r="U619">
        <v>75</v>
      </c>
      <c r="Y619">
        <v>77.63</v>
      </c>
      <c r="Z619">
        <v>78</v>
      </c>
      <c r="AA619">
        <v>66</v>
      </c>
      <c r="AE619">
        <v>15</v>
      </c>
      <c r="AF619">
        <v>17</v>
      </c>
      <c r="AJ619">
        <v>66</v>
      </c>
    </row>
    <row r="620" spans="1:41" x14ac:dyDescent="0.35">
      <c r="A620" s="3" t="str">
        <f t="shared" si="9"/>
        <v>Calle Strandberg</v>
      </c>
      <c r="B620" s="4">
        <v>46082</v>
      </c>
      <c r="C620" t="s">
        <v>1055</v>
      </c>
      <c r="D620" t="s">
        <v>1056</v>
      </c>
      <c r="E620" t="s">
        <v>1057</v>
      </c>
      <c r="F620" t="s">
        <v>1058</v>
      </c>
      <c r="I620" t="s">
        <v>1148</v>
      </c>
      <c r="J620" t="s">
        <v>1149</v>
      </c>
      <c r="K620" t="s">
        <v>422</v>
      </c>
      <c r="L620">
        <v>73</v>
      </c>
      <c r="M620">
        <v>82</v>
      </c>
      <c r="Q620">
        <v>155</v>
      </c>
      <c r="R620">
        <v>76.13</v>
      </c>
      <c r="S620">
        <v>75.77</v>
      </c>
      <c r="T620">
        <v>71.260000000000005</v>
      </c>
      <c r="U620">
        <v>84</v>
      </c>
      <c r="Y620">
        <v>77.63</v>
      </c>
      <c r="Z620">
        <v>11</v>
      </c>
      <c r="AA620">
        <v>66</v>
      </c>
      <c r="AE620">
        <v>6</v>
      </c>
      <c r="AF620">
        <v>17</v>
      </c>
      <c r="AJ620">
        <v>66</v>
      </c>
    </row>
    <row r="621" spans="1:41" x14ac:dyDescent="0.35">
      <c r="A621" s="3" t="str">
        <f t="shared" si="9"/>
        <v>William Ellis</v>
      </c>
      <c r="B621" s="4">
        <v>46082</v>
      </c>
      <c r="C621" t="s">
        <v>1055</v>
      </c>
      <c r="D621" t="s">
        <v>1056</v>
      </c>
      <c r="E621" t="s">
        <v>1057</v>
      </c>
      <c r="F621" t="s">
        <v>1058</v>
      </c>
      <c r="I621" t="s">
        <v>1096</v>
      </c>
      <c r="J621" t="s">
        <v>693</v>
      </c>
      <c r="K621" t="s">
        <v>422</v>
      </c>
      <c r="L621">
        <v>80</v>
      </c>
      <c r="M621">
        <v>76</v>
      </c>
      <c r="Q621">
        <v>156</v>
      </c>
      <c r="R621">
        <v>76.13</v>
      </c>
      <c r="S621">
        <v>75.77</v>
      </c>
      <c r="T621">
        <v>78.260000000000005</v>
      </c>
      <c r="U621">
        <v>78</v>
      </c>
      <c r="Y621">
        <v>78.13</v>
      </c>
      <c r="Z621">
        <v>69</v>
      </c>
      <c r="AA621">
        <v>70</v>
      </c>
      <c r="AE621">
        <v>13</v>
      </c>
      <c r="AF621">
        <v>18</v>
      </c>
      <c r="AJ621">
        <v>70</v>
      </c>
    </row>
    <row r="622" spans="1:41" x14ac:dyDescent="0.35">
      <c r="A622" s="3" t="str">
        <f t="shared" si="9"/>
        <v>Alejandro Rodriguez Andreu</v>
      </c>
      <c r="B622" s="4">
        <v>46082</v>
      </c>
      <c r="C622" t="s">
        <v>1055</v>
      </c>
      <c r="D622" t="s">
        <v>1056</v>
      </c>
      <c r="E622" t="s">
        <v>1057</v>
      </c>
      <c r="F622" t="s">
        <v>1058</v>
      </c>
      <c r="I622" t="s">
        <v>1150</v>
      </c>
      <c r="J622" t="s">
        <v>376</v>
      </c>
      <c r="K622" t="s">
        <v>422</v>
      </c>
      <c r="L622">
        <v>82</v>
      </c>
      <c r="M622">
        <v>74</v>
      </c>
      <c r="Q622">
        <v>156</v>
      </c>
      <c r="R622">
        <v>76.13</v>
      </c>
      <c r="S622">
        <v>75.77</v>
      </c>
      <c r="T622">
        <v>80.260000000000005</v>
      </c>
      <c r="U622">
        <v>76</v>
      </c>
      <c r="Y622">
        <v>78.13</v>
      </c>
      <c r="Z622">
        <v>78</v>
      </c>
      <c r="AA622">
        <v>70</v>
      </c>
      <c r="AE622">
        <v>15</v>
      </c>
      <c r="AF622">
        <v>18</v>
      </c>
      <c r="AJ622">
        <v>70</v>
      </c>
    </row>
    <row r="623" spans="1:41" x14ac:dyDescent="0.35">
      <c r="A623" s="3" t="str">
        <f t="shared" si="9"/>
        <v>Mitchell Slorach</v>
      </c>
      <c r="B623" s="4">
        <v>46082</v>
      </c>
      <c r="C623" t="s">
        <v>1055</v>
      </c>
      <c r="D623" t="s">
        <v>1056</v>
      </c>
      <c r="E623" t="s">
        <v>1057</v>
      </c>
      <c r="F623" t="s">
        <v>1058</v>
      </c>
      <c r="I623" t="s">
        <v>1151</v>
      </c>
      <c r="J623" t="s">
        <v>791</v>
      </c>
      <c r="K623" t="s">
        <v>422</v>
      </c>
      <c r="L623">
        <v>82</v>
      </c>
      <c r="M623">
        <v>74</v>
      </c>
      <c r="Q623">
        <v>156</v>
      </c>
      <c r="R623">
        <v>76.13</v>
      </c>
      <c r="S623">
        <v>75.77</v>
      </c>
      <c r="T623">
        <v>80.260000000000005</v>
      </c>
      <c r="U623">
        <v>76</v>
      </c>
      <c r="Y623">
        <v>78.13</v>
      </c>
      <c r="Z623">
        <v>78</v>
      </c>
      <c r="AA623">
        <v>70</v>
      </c>
      <c r="AE623">
        <v>15</v>
      </c>
      <c r="AF623">
        <v>18</v>
      </c>
      <c r="AJ623">
        <v>70</v>
      </c>
    </row>
    <row r="624" spans="1:41" x14ac:dyDescent="0.35">
      <c r="A624" s="3" t="str">
        <f t="shared" si="9"/>
        <v>Charlie Thornton</v>
      </c>
      <c r="B624" s="4">
        <v>46082</v>
      </c>
      <c r="C624" t="s">
        <v>1055</v>
      </c>
      <c r="D624" t="s">
        <v>1056</v>
      </c>
      <c r="E624" t="s">
        <v>1057</v>
      </c>
      <c r="F624" t="s">
        <v>1058</v>
      </c>
      <c r="I624" t="s">
        <v>1152</v>
      </c>
      <c r="J624" t="s">
        <v>570</v>
      </c>
      <c r="K624" t="s">
        <v>422</v>
      </c>
      <c r="L624">
        <v>79</v>
      </c>
      <c r="M624">
        <v>77</v>
      </c>
      <c r="Q624">
        <v>156</v>
      </c>
      <c r="R624">
        <v>76.13</v>
      </c>
      <c r="S624">
        <v>75.77</v>
      </c>
      <c r="T624">
        <v>77.260000000000005</v>
      </c>
      <c r="U624">
        <v>79</v>
      </c>
      <c r="Y624">
        <v>78.13</v>
      </c>
      <c r="Z624">
        <v>58</v>
      </c>
      <c r="AA624">
        <v>70</v>
      </c>
      <c r="AE624">
        <v>12</v>
      </c>
      <c r="AF624">
        <v>18</v>
      </c>
      <c r="AJ624">
        <v>70</v>
      </c>
    </row>
    <row r="625" spans="1:36" x14ac:dyDescent="0.35">
      <c r="A625" s="3" t="str">
        <f t="shared" si="9"/>
        <v>Ashley Chesters</v>
      </c>
      <c r="B625" s="4">
        <v>46082</v>
      </c>
      <c r="C625" t="s">
        <v>1055</v>
      </c>
      <c r="D625" t="s">
        <v>1056</v>
      </c>
      <c r="E625" t="s">
        <v>1057</v>
      </c>
      <c r="F625" t="s">
        <v>1058</v>
      </c>
      <c r="I625" t="s">
        <v>1153</v>
      </c>
      <c r="J625" t="s">
        <v>1154</v>
      </c>
      <c r="K625" t="s">
        <v>422</v>
      </c>
      <c r="L625">
        <v>81</v>
      </c>
      <c r="M625">
        <v>76</v>
      </c>
      <c r="Q625">
        <v>157</v>
      </c>
      <c r="R625">
        <v>76.13</v>
      </c>
      <c r="S625">
        <v>75.77</v>
      </c>
      <c r="T625">
        <v>79.260000000000005</v>
      </c>
      <c r="U625">
        <v>78</v>
      </c>
      <c r="Y625">
        <v>78.63</v>
      </c>
      <c r="Z625">
        <v>75</v>
      </c>
      <c r="AA625">
        <v>74</v>
      </c>
      <c r="AE625">
        <v>14</v>
      </c>
      <c r="AF625">
        <v>19</v>
      </c>
      <c r="AJ625">
        <v>74</v>
      </c>
    </row>
    <row r="626" spans="1:36" x14ac:dyDescent="0.35">
      <c r="A626" s="3" t="str">
        <f t="shared" si="9"/>
        <v>Juan Mejia</v>
      </c>
      <c r="B626" s="4">
        <v>46082</v>
      </c>
      <c r="C626" t="s">
        <v>1055</v>
      </c>
      <c r="D626" t="s">
        <v>1056</v>
      </c>
      <c r="E626" t="s">
        <v>1057</v>
      </c>
      <c r="F626" t="s">
        <v>1058</v>
      </c>
      <c r="I626" t="s">
        <v>1155</v>
      </c>
      <c r="J626" t="s">
        <v>1100</v>
      </c>
      <c r="K626" t="s">
        <v>422</v>
      </c>
      <c r="L626">
        <v>77</v>
      </c>
      <c r="M626">
        <v>80</v>
      </c>
      <c r="Q626">
        <v>157</v>
      </c>
      <c r="R626">
        <v>76.13</v>
      </c>
      <c r="S626">
        <v>75.77</v>
      </c>
      <c r="T626">
        <v>75.260000000000005</v>
      </c>
      <c r="U626">
        <v>82</v>
      </c>
      <c r="Y626">
        <v>78.63</v>
      </c>
      <c r="Z626">
        <v>38</v>
      </c>
      <c r="AA626">
        <v>74</v>
      </c>
      <c r="AE626">
        <v>10</v>
      </c>
      <c r="AF626">
        <v>19</v>
      </c>
      <c r="AJ626">
        <v>74</v>
      </c>
    </row>
    <row r="627" spans="1:36" x14ac:dyDescent="0.35">
      <c r="A627" s="3" t="str">
        <f t="shared" si="9"/>
        <v>Diego Buttironi</v>
      </c>
      <c r="B627" s="4">
        <v>46082</v>
      </c>
      <c r="C627" t="s">
        <v>1055</v>
      </c>
      <c r="D627" t="s">
        <v>1056</v>
      </c>
      <c r="E627" t="s">
        <v>1057</v>
      </c>
      <c r="F627" t="s">
        <v>1058</v>
      </c>
      <c r="I627" t="s">
        <v>1156</v>
      </c>
      <c r="J627" t="s">
        <v>484</v>
      </c>
      <c r="K627" t="s">
        <v>422</v>
      </c>
      <c r="L627">
        <v>83</v>
      </c>
      <c r="M627">
        <v>75</v>
      </c>
      <c r="Q627">
        <v>158</v>
      </c>
      <c r="R627">
        <v>76.13</v>
      </c>
      <c r="S627">
        <v>75.77</v>
      </c>
      <c r="T627">
        <v>81.260000000000005</v>
      </c>
      <c r="U627">
        <v>77</v>
      </c>
      <c r="Y627">
        <v>79.13</v>
      </c>
      <c r="Z627">
        <v>83</v>
      </c>
      <c r="AA627">
        <v>76</v>
      </c>
      <c r="AE627">
        <v>16</v>
      </c>
      <c r="AF627">
        <v>20</v>
      </c>
      <c r="AJ627">
        <v>76</v>
      </c>
    </row>
    <row r="628" spans="1:36" x14ac:dyDescent="0.35">
      <c r="A628" s="3" t="str">
        <f t="shared" si="9"/>
        <v>Erik Jonasson</v>
      </c>
      <c r="B628" s="4">
        <v>46082</v>
      </c>
      <c r="C628" t="s">
        <v>1055</v>
      </c>
      <c r="D628" t="s">
        <v>1056</v>
      </c>
      <c r="E628" t="s">
        <v>1057</v>
      </c>
      <c r="F628" t="s">
        <v>1058</v>
      </c>
      <c r="I628" t="s">
        <v>1157</v>
      </c>
      <c r="J628" t="s">
        <v>1158</v>
      </c>
      <c r="K628" t="s">
        <v>422</v>
      </c>
      <c r="L628">
        <v>80</v>
      </c>
      <c r="M628">
        <v>78</v>
      </c>
      <c r="Q628">
        <v>158</v>
      </c>
      <c r="R628">
        <v>76.13</v>
      </c>
      <c r="S628">
        <v>75.77</v>
      </c>
      <c r="T628">
        <v>78.260000000000005</v>
      </c>
      <c r="U628">
        <v>80</v>
      </c>
      <c r="Y628">
        <v>79.13</v>
      </c>
      <c r="Z628">
        <v>69</v>
      </c>
      <c r="AA628">
        <v>76</v>
      </c>
      <c r="AE628">
        <v>13</v>
      </c>
      <c r="AF628">
        <v>20</v>
      </c>
      <c r="AJ628">
        <v>76</v>
      </c>
    </row>
    <row r="629" spans="1:36" x14ac:dyDescent="0.35">
      <c r="A629" s="3" t="str">
        <f t="shared" si="9"/>
        <v>Thomas Danielson</v>
      </c>
      <c r="B629" s="4">
        <v>46082</v>
      </c>
      <c r="C629" t="s">
        <v>1055</v>
      </c>
      <c r="D629" t="s">
        <v>1056</v>
      </c>
      <c r="E629" t="s">
        <v>1057</v>
      </c>
      <c r="F629" t="s">
        <v>1058</v>
      </c>
      <c r="I629" t="s">
        <v>1143</v>
      </c>
      <c r="J629" t="s">
        <v>441</v>
      </c>
      <c r="K629" t="s">
        <v>422</v>
      </c>
      <c r="L629">
        <v>85</v>
      </c>
      <c r="M629">
        <v>74</v>
      </c>
      <c r="Q629">
        <v>159</v>
      </c>
      <c r="R629">
        <v>76.13</v>
      </c>
      <c r="S629">
        <v>75.77</v>
      </c>
      <c r="T629">
        <v>83.26</v>
      </c>
      <c r="U629">
        <v>76</v>
      </c>
      <c r="Y629">
        <v>79.63</v>
      </c>
      <c r="Z629">
        <v>89</v>
      </c>
      <c r="AA629">
        <v>78</v>
      </c>
      <c r="AE629">
        <v>18</v>
      </c>
      <c r="AF629">
        <v>21</v>
      </c>
      <c r="AJ629">
        <v>78</v>
      </c>
    </row>
    <row r="630" spans="1:36" x14ac:dyDescent="0.35">
      <c r="A630" s="3" t="str">
        <f t="shared" si="9"/>
        <v>Zubair Firdaus</v>
      </c>
      <c r="B630" s="4">
        <v>46082</v>
      </c>
      <c r="C630" t="s">
        <v>1055</v>
      </c>
      <c r="D630" t="s">
        <v>1056</v>
      </c>
      <c r="E630" t="s">
        <v>1057</v>
      </c>
      <c r="F630" t="s">
        <v>1058</v>
      </c>
      <c r="I630" t="s">
        <v>1159</v>
      </c>
      <c r="J630" t="s">
        <v>1160</v>
      </c>
      <c r="K630" t="s">
        <v>422</v>
      </c>
      <c r="L630">
        <v>81</v>
      </c>
      <c r="M630">
        <v>78</v>
      </c>
      <c r="Q630">
        <v>159</v>
      </c>
      <c r="R630">
        <v>76.13</v>
      </c>
      <c r="S630">
        <v>75.77</v>
      </c>
      <c r="T630">
        <v>79.260000000000005</v>
      </c>
      <c r="U630">
        <v>80</v>
      </c>
      <c r="Y630">
        <v>79.63</v>
      </c>
      <c r="Z630">
        <v>75</v>
      </c>
      <c r="AA630">
        <v>78</v>
      </c>
      <c r="AE630">
        <v>14</v>
      </c>
      <c r="AF630">
        <v>21</v>
      </c>
      <c r="AJ630">
        <v>78</v>
      </c>
    </row>
    <row r="631" spans="1:36" x14ac:dyDescent="0.35">
      <c r="A631" s="3" t="str">
        <f t="shared" si="9"/>
        <v>Dorian Fournier</v>
      </c>
      <c r="B631" s="4">
        <v>46082</v>
      </c>
      <c r="C631" t="s">
        <v>1055</v>
      </c>
      <c r="D631" t="s">
        <v>1056</v>
      </c>
      <c r="E631" t="s">
        <v>1057</v>
      </c>
      <c r="F631" t="s">
        <v>1058</v>
      </c>
      <c r="I631" t="s">
        <v>1161</v>
      </c>
      <c r="J631" t="s">
        <v>1162</v>
      </c>
      <c r="K631" t="s">
        <v>422</v>
      </c>
      <c r="L631">
        <v>79</v>
      </c>
      <c r="M631">
        <v>80</v>
      </c>
      <c r="Q631">
        <v>159</v>
      </c>
      <c r="R631">
        <v>76.13</v>
      </c>
      <c r="S631">
        <v>75.77</v>
      </c>
      <c r="T631">
        <v>77.260000000000005</v>
      </c>
      <c r="U631">
        <v>82</v>
      </c>
      <c r="Y631">
        <v>79.63</v>
      </c>
      <c r="Z631">
        <v>58</v>
      </c>
      <c r="AA631">
        <v>78</v>
      </c>
      <c r="AE631">
        <v>12</v>
      </c>
      <c r="AF631">
        <v>21</v>
      </c>
      <c r="AJ631">
        <v>78</v>
      </c>
    </row>
    <row r="632" spans="1:36" x14ac:dyDescent="0.35">
      <c r="A632" s="3" t="str">
        <f t="shared" si="9"/>
        <v>Ayoub Id Omar</v>
      </c>
      <c r="B632" s="4">
        <v>46082</v>
      </c>
      <c r="C632" t="s">
        <v>1055</v>
      </c>
      <c r="D632" t="s">
        <v>1056</v>
      </c>
      <c r="E632" t="s">
        <v>1057</v>
      </c>
      <c r="F632" t="s">
        <v>1058</v>
      </c>
      <c r="I632" t="s">
        <v>1163</v>
      </c>
      <c r="J632" t="s">
        <v>1114</v>
      </c>
      <c r="K632" t="s">
        <v>422</v>
      </c>
      <c r="L632">
        <v>82</v>
      </c>
      <c r="M632">
        <v>77</v>
      </c>
      <c r="Q632">
        <v>159</v>
      </c>
      <c r="R632">
        <v>76.13</v>
      </c>
      <c r="S632">
        <v>75.77</v>
      </c>
      <c r="T632">
        <v>80.260000000000005</v>
      </c>
      <c r="U632">
        <v>79</v>
      </c>
      <c r="Y632">
        <v>79.63</v>
      </c>
      <c r="Z632">
        <v>78</v>
      </c>
      <c r="AA632">
        <v>78</v>
      </c>
      <c r="AE632">
        <v>15</v>
      </c>
      <c r="AF632">
        <v>21</v>
      </c>
      <c r="AJ632">
        <v>78</v>
      </c>
    </row>
    <row r="633" spans="1:36" x14ac:dyDescent="0.35">
      <c r="A633" s="3" t="str">
        <f t="shared" si="9"/>
        <v>Luke Kidd</v>
      </c>
      <c r="B633" s="4">
        <v>46082</v>
      </c>
      <c r="C633" t="s">
        <v>1055</v>
      </c>
      <c r="D633" t="s">
        <v>1056</v>
      </c>
      <c r="E633" t="s">
        <v>1057</v>
      </c>
      <c r="F633" t="s">
        <v>1058</v>
      </c>
      <c r="I633" t="s">
        <v>1164</v>
      </c>
      <c r="J633" t="s">
        <v>823</v>
      </c>
      <c r="K633" t="s">
        <v>422</v>
      </c>
      <c r="L633">
        <v>79</v>
      </c>
      <c r="M633">
        <v>80</v>
      </c>
      <c r="Q633">
        <v>159</v>
      </c>
      <c r="R633">
        <v>76.13</v>
      </c>
      <c r="S633">
        <v>75.77</v>
      </c>
      <c r="T633">
        <v>77.260000000000005</v>
      </c>
      <c r="U633">
        <v>82</v>
      </c>
      <c r="Y633">
        <v>79.63</v>
      </c>
      <c r="Z633">
        <v>58</v>
      </c>
      <c r="AA633">
        <v>78</v>
      </c>
      <c r="AE633">
        <v>12</v>
      </c>
      <c r="AF633">
        <v>21</v>
      </c>
      <c r="AJ633">
        <v>78</v>
      </c>
    </row>
    <row r="634" spans="1:36" x14ac:dyDescent="0.35">
      <c r="A634" s="3" t="str">
        <f t="shared" si="9"/>
        <v>Jonathan Jasper Sikora</v>
      </c>
      <c r="B634" s="4">
        <v>46082</v>
      </c>
      <c r="C634" t="s">
        <v>1055</v>
      </c>
      <c r="D634" t="s">
        <v>1056</v>
      </c>
      <c r="E634" t="s">
        <v>1057</v>
      </c>
      <c r="F634" t="s">
        <v>1058</v>
      </c>
      <c r="I634" t="s">
        <v>1165</v>
      </c>
      <c r="J634" t="s">
        <v>1166</v>
      </c>
      <c r="K634" t="s">
        <v>422</v>
      </c>
      <c r="L634">
        <v>82</v>
      </c>
      <c r="M634">
        <v>77</v>
      </c>
      <c r="Q634">
        <v>159</v>
      </c>
      <c r="R634">
        <v>76.13</v>
      </c>
      <c r="S634">
        <v>75.77</v>
      </c>
      <c r="T634">
        <v>80.260000000000005</v>
      </c>
      <c r="U634">
        <v>79</v>
      </c>
      <c r="Y634">
        <v>79.63</v>
      </c>
      <c r="Z634">
        <v>78</v>
      </c>
      <c r="AA634">
        <v>78</v>
      </c>
      <c r="AE634">
        <v>15</v>
      </c>
      <c r="AF634">
        <v>21</v>
      </c>
      <c r="AJ634">
        <v>78</v>
      </c>
    </row>
    <row r="635" spans="1:36" x14ac:dyDescent="0.35">
      <c r="A635" s="3" t="str">
        <f t="shared" si="9"/>
        <v>Gabriel Hernandez Agullo</v>
      </c>
      <c r="B635" s="4">
        <v>46082</v>
      </c>
      <c r="C635" t="s">
        <v>1055</v>
      </c>
      <c r="D635" t="s">
        <v>1056</v>
      </c>
      <c r="E635" t="s">
        <v>1057</v>
      </c>
      <c r="F635" t="s">
        <v>1058</v>
      </c>
      <c r="I635" t="s">
        <v>1167</v>
      </c>
      <c r="J635" t="s">
        <v>432</v>
      </c>
      <c r="K635" t="s">
        <v>422</v>
      </c>
      <c r="L635">
        <v>78</v>
      </c>
      <c r="M635">
        <v>82</v>
      </c>
      <c r="Q635">
        <v>160</v>
      </c>
      <c r="R635">
        <v>76.13</v>
      </c>
      <c r="S635">
        <v>75.77</v>
      </c>
      <c r="T635">
        <v>76.260000000000005</v>
      </c>
      <c r="U635">
        <v>84</v>
      </c>
      <c r="Y635">
        <v>80.13</v>
      </c>
      <c r="Z635">
        <v>49</v>
      </c>
      <c r="AA635">
        <v>84</v>
      </c>
      <c r="AE635">
        <v>11</v>
      </c>
      <c r="AF635">
        <v>22</v>
      </c>
      <c r="AJ635">
        <v>84</v>
      </c>
    </row>
    <row r="636" spans="1:36" x14ac:dyDescent="0.35">
      <c r="A636" s="3" t="str">
        <f t="shared" si="9"/>
        <v>Rocco Sanjust</v>
      </c>
      <c r="B636" s="4">
        <v>46082</v>
      </c>
      <c r="C636" t="s">
        <v>1055</v>
      </c>
      <c r="D636" t="s">
        <v>1056</v>
      </c>
      <c r="E636" t="s">
        <v>1057</v>
      </c>
      <c r="F636" t="s">
        <v>1058</v>
      </c>
      <c r="I636" t="s">
        <v>1168</v>
      </c>
      <c r="J636" t="s">
        <v>1169</v>
      </c>
      <c r="K636" t="s">
        <v>422</v>
      </c>
      <c r="L636">
        <v>86</v>
      </c>
      <c r="M636">
        <v>75</v>
      </c>
      <c r="Q636">
        <v>161</v>
      </c>
      <c r="R636">
        <v>76.13</v>
      </c>
      <c r="S636">
        <v>75.77</v>
      </c>
      <c r="T636">
        <v>84.26</v>
      </c>
      <c r="U636">
        <v>77</v>
      </c>
      <c r="Y636">
        <v>80.63</v>
      </c>
      <c r="Z636">
        <v>91</v>
      </c>
      <c r="AA636">
        <v>85</v>
      </c>
      <c r="AE636">
        <v>19</v>
      </c>
      <c r="AF636">
        <v>23</v>
      </c>
      <c r="AJ636">
        <v>85</v>
      </c>
    </row>
    <row r="637" spans="1:36" x14ac:dyDescent="0.35">
      <c r="A637" s="3" t="str">
        <f t="shared" si="9"/>
        <v>Thomas Colombel</v>
      </c>
      <c r="B637" s="4">
        <v>46082</v>
      </c>
      <c r="C637" t="s">
        <v>1055</v>
      </c>
      <c r="D637" t="s">
        <v>1056</v>
      </c>
      <c r="E637" t="s">
        <v>1057</v>
      </c>
      <c r="F637" t="s">
        <v>1058</v>
      </c>
      <c r="I637" t="s">
        <v>1170</v>
      </c>
      <c r="J637" t="s">
        <v>441</v>
      </c>
      <c r="K637" t="s">
        <v>422</v>
      </c>
      <c r="L637">
        <v>83</v>
      </c>
      <c r="M637">
        <v>79</v>
      </c>
      <c r="Q637">
        <v>162</v>
      </c>
      <c r="R637">
        <v>76.13</v>
      </c>
      <c r="S637">
        <v>75.77</v>
      </c>
      <c r="T637">
        <v>81.260000000000005</v>
      </c>
      <c r="U637">
        <v>81</v>
      </c>
      <c r="Y637">
        <v>81.13</v>
      </c>
      <c r="Z637">
        <v>83</v>
      </c>
      <c r="AA637">
        <v>86</v>
      </c>
      <c r="AE637">
        <v>16</v>
      </c>
      <c r="AF637">
        <v>24</v>
      </c>
      <c r="AJ637">
        <v>86</v>
      </c>
    </row>
    <row r="638" spans="1:36" x14ac:dyDescent="0.35">
      <c r="A638" s="3" t="str">
        <f t="shared" si="9"/>
        <v>Marcus Dutton</v>
      </c>
      <c r="B638" s="4">
        <v>46082</v>
      </c>
      <c r="C638" t="s">
        <v>1055</v>
      </c>
      <c r="D638" t="s">
        <v>1056</v>
      </c>
      <c r="E638" t="s">
        <v>1057</v>
      </c>
      <c r="F638" t="s">
        <v>1058</v>
      </c>
      <c r="I638" t="s">
        <v>1171</v>
      </c>
      <c r="J638" t="s">
        <v>1172</v>
      </c>
      <c r="K638" t="s">
        <v>422</v>
      </c>
      <c r="L638">
        <v>87</v>
      </c>
      <c r="M638">
        <v>75</v>
      </c>
      <c r="Q638">
        <v>162</v>
      </c>
      <c r="R638">
        <v>76.13</v>
      </c>
      <c r="S638">
        <v>75.77</v>
      </c>
      <c r="T638">
        <v>85.26</v>
      </c>
      <c r="U638">
        <v>77</v>
      </c>
      <c r="Y638">
        <v>81.13</v>
      </c>
      <c r="Z638">
        <v>94</v>
      </c>
      <c r="AA638">
        <v>86</v>
      </c>
      <c r="AE638">
        <v>20</v>
      </c>
      <c r="AF638">
        <v>24</v>
      </c>
      <c r="AJ638">
        <v>86</v>
      </c>
    </row>
    <row r="639" spans="1:36" x14ac:dyDescent="0.35">
      <c r="A639" s="3" t="str">
        <f t="shared" si="9"/>
        <v>Aissa Elkhadri</v>
      </c>
      <c r="B639" s="4">
        <v>46082</v>
      </c>
      <c r="C639" t="s">
        <v>1055</v>
      </c>
      <c r="D639" t="s">
        <v>1056</v>
      </c>
      <c r="E639" t="s">
        <v>1057</v>
      </c>
      <c r="F639" t="s">
        <v>1058</v>
      </c>
      <c r="I639" t="s">
        <v>1173</v>
      </c>
      <c r="J639" t="s">
        <v>1174</v>
      </c>
      <c r="K639" t="s">
        <v>422</v>
      </c>
      <c r="L639">
        <v>86</v>
      </c>
      <c r="M639">
        <v>76</v>
      </c>
      <c r="Q639">
        <v>162</v>
      </c>
      <c r="R639">
        <v>76.13</v>
      </c>
      <c r="S639">
        <v>75.77</v>
      </c>
      <c r="T639">
        <v>84.26</v>
      </c>
      <c r="U639">
        <v>78</v>
      </c>
      <c r="Y639">
        <v>81.13</v>
      </c>
      <c r="Z639">
        <v>91</v>
      </c>
      <c r="AA639">
        <v>86</v>
      </c>
      <c r="AE639">
        <v>19</v>
      </c>
      <c r="AF639">
        <v>24</v>
      </c>
      <c r="AJ639">
        <v>86</v>
      </c>
    </row>
    <row r="640" spans="1:36" x14ac:dyDescent="0.35">
      <c r="A640" s="3" t="str">
        <f t="shared" si="9"/>
        <v>Dean Netzel</v>
      </c>
      <c r="B640" s="4">
        <v>46082</v>
      </c>
      <c r="C640" t="s">
        <v>1055</v>
      </c>
      <c r="D640" t="s">
        <v>1056</v>
      </c>
      <c r="E640" t="s">
        <v>1057</v>
      </c>
      <c r="F640" t="s">
        <v>1058</v>
      </c>
      <c r="I640" t="s">
        <v>1175</v>
      </c>
      <c r="J640" t="s">
        <v>1176</v>
      </c>
      <c r="K640" t="s">
        <v>422</v>
      </c>
      <c r="L640">
        <v>83</v>
      </c>
      <c r="M640">
        <v>79</v>
      </c>
      <c r="Q640">
        <v>162</v>
      </c>
      <c r="R640">
        <v>76.13</v>
      </c>
      <c r="S640">
        <v>75.77</v>
      </c>
      <c r="T640">
        <v>81.260000000000005</v>
      </c>
      <c r="U640">
        <v>81</v>
      </c>
      <c r="Y640">
        <v>81.13</v>
      </c>
      <c r="Z640">
        <v>83</v>
      </c>
      <c r="AA640">
        <v>86</v>
      </c>
      <c r="AE640">
        <v>16</v>
      </c>
      <c r="AF640">
        <v>24</v>
      </c>
      <c r="AJ640">
        <v>86</v>
      </c>
    </row>
    <row r="641" spans="1:36" x14ac:dyDescent="0.35">
      <c r="A641" s="3" t="str">
        <f t="shared" si="9"/>
        <v>Silvester Tan</v>
      </c>
      <c r="B641" s="4">
        <v>46082</v>
      </c>
      <c r="C641" t="s">
        <v>1055</v>
      </c>
      <c r="D641" t="s">
        <v>1056</v>
      </c>
      <c r="E641" t="s">
        <v>1057</v>
      </c>
      <c r="F641" t="s">
        <v>1058</v>
      </c>
      <c r="I641" t="s">
        <v>1177</v>
      </c>
      <c r="J641" t="s">
        <v>1178</v>
      </c>
      <c r="K641" t="s">
        <v>422</v>
      </c>
      <c r="L641">
        <v>80</v>
      </c>
      <c r="M641">
        <v>83</v>
      </c>
      <c r="Q641">
        <v>163</v>
      </c>
      <c r="R641">
        <v>76.13</v>
      </c>
      <c r="S641">
        <v>75.77</v>
      </c>
      <c r="T641">
        <v>78.260000000000005</v>
      </c>
      <c r="U641">
        <v>85</v>
      </c>
      <c r="Y641">
        <v>81.63</v>
      </c>
      <c r="Z641">
        <v>69</v>
      </c>
      <c r="AA641">
        <v>90</v>
      </c>
      <c r="AE641">
        <v>13</v>
      </c>
      <c r="AF641">
        <v>25</v>
      </c>
      <c r="AJ641">
        <v>90</v>
      </c>
    </row>
    <row r="642" spans="1:36" x14ac:dyDescent="0.35">
      <c r="A642" s="3" t="str">
        <f t="shared" ref="A642:A705" si="10">IF(J642="","",CONCATENATE(J642," ",I642))</f>
        <v>Willy Deus</v>
      </c>
      <c r="B642" s="4">
        <v>46082</v>
      </c>
      <c r="C642" t="s">
        <v>1055</v>
      </c>
      <c r="D642" t="s">
        <v>1056</v>
      </c>
      <c r="E642" t="s">
        <v>1057</v>
      </c>
      <c r="F642" t="s">
        <v>1058</v>
      </c>
      <c r="I642" t="s">
        <v>1179</v>
      </c>
      <c r="J642" t="s">
        <v>1180</v>
      </c>
      <c r="K642" t="s">
        <v>422</v>
      </c>
      <c r="L642">
        <v>88</v>
      </c>
      <c r="M642">
        <v>76</v>
      </c>
      <c r="Q642">
        <v>164</v>
      </c>
      <c r="R642">
        <v>76.13</v>
      </c>
      <c r="S642">
        <v>75.77</v>
      </c>
      <c r="T642">
        <v>86.26</v>
      </c>
      <c r="U642">
        <v>78</v>
      </c>
      <c r="Y642">
        <v>82.13</v>
      </c>
      <c r="Z642">
        <v>96</v>
      </c>
      <c r="AA642">
        <v>91</v>
      </c>
      <c r="AE642">
        <v>21</v>
      </c>
      <c r="AF642">
        <v>26</v>
      </c>
      <c r="AJ642">
        <v>91</v>
      </c>
    </row>
    <row r="643" spans="1:36" x14ac:dyDescent="0.35">
      <c r="A643" s="3" t="str">
        <f t="shared" si="10"/>
        <v>Karim Mahmah</v>
      </c>
      <c r="B643" s="4">
        <v>46082</v>
      </c>
      <c r="C643" t="s">
        <v>1055</v>
      </c>
      <c r="D643" t="s">
        <v>1056</v>
      </c>
      <c r="E643" t="s">
        <v>1057</v>
      </c>
      <c r="F643" t="s">
        <v>1058</v>
      </c>
      <c r="I643" t="s">
        <v>1181</v>
      </c>
      <c r="J643" t="s">
        <v>1182</v>
      </c>
      <c r="K643" t="s">
        <v>422</v>
      </c>
      <c r="L643">
        <v>86</v>
      </c>
      <c r="M643">
        <v>78</v>
      </c>
      <c r="Q643">
        <v>164</v>
      </c>
      <c r="R643">
        <v>76.13</v>
      </c>
      <c r="S643">
        <v>75.77</v>
      </c>
      <c r="T643">
        <v>84.26</v>
      </c>
      <c r="U643">
        <v>80</v>
      </c>
      <c r="Y643">
        <v>82.13</v>
      </c>
      <c r="Z643">
        <v>91</v>
      </c>
      <c r="AA643">
        <v>91</v>
      </c>
      <c r="AE643">
        <v>19</v>
      </c>
      <c r="AF643">
        <v>26</v>
      </c>
      <c r="AJ643">
        <v>91</v>
      </c>
    </row>
    <row r="644" spans="1:36" x14ac:dyDescent="0.35">
      <c r="A644" s="3" t="str">
        <f t="shared" si="10"/>
        <v>Riccardo Cavina</v>
      </c>
      <c r="B644" s="4">
        <v>46082</v>
      </c>
      <c r="C644" t="s">
        <v>1055</v>
      </c>
      <c r="D644" t="s">
        <v>1056</v>
      </c>
      <c r="E644" t="s">
        <v>1057</v>
      </c>
      <c r="F644" t="s">
        <v>1058</v>
      </c>
      <c r="I644" t="s">
        <v>1183</v>
      </c>
      <c r="J644" t="s">
        <v>1184</v>
      </c>
      <c r="K644" t="s">
        <v>422</v>
      </c>
      <c r="L644">
        <v>85</v>
      </c>
      <c r="M644">
        <v>80</v>
      </c>
      <c r="Q644">
        <v>165</v>
      </c>
      <c r="R644">
        <v>76.13</v>
      </c>
      <c r="S644">
        <v>75.77</v>
      </c>
      <c r="T644">
        <v>83.26</v>
      </c>
      <c r="U644">
        <v>82</v>
      </c>
      <c r="Y644">
        <v>82.63</v>
      </c>
      <c r="Z644">
        <v>89</v>
      </c>
      <c r="AA644">
        <v>93</v>
      </c>
      <c r="AE644">
        <v>18</v>
      </c>
      <c r="AF644">
        <v>27</v>
      </c>
      <c r="AJ644">
        <v>93</v>
      </c>
    </row>
    <row r="645" spans="1:36" x14ac:dyDescent="0.35">
      <c r="A645" s="3" t="str">
        <f t="shared" si="10"/>
        <v>Issam Nakrou</v>
      </c>
      <c r="B645" s="4">
        <v>46082</v>
      </c>
      <c r="C645" t="s">
        <v>1055</v>
      </c>
      <c r="D645" t="s">
        <v>1056</v>
      </c>
      <c r="E645" t="s">
        <v>1057</v>
      </c>
      <c r="F645" t="s">
        <v>1058</v>
      </c>
      <c r="I645" t="s">
        <v>1185</v>
      </c>
      <c r="J645" t="s">
        <v>1186</v>
      </c>
      <c r="K645" t="s">
        <v>422</v>
      </c>
      <c r="L645">
        <v>84</v>
      </c>
      <c r="M645">
        <v>84</v>
      </c>
      <c r="Q645">
        <v>168</v>
      </c>
      <c r="R645">
        <v>76.13</v>
      </c>
      <c r="S645">
        <v>75.77</v>
      </c>
      <c r="T645">
        <v>82.26</v>
      </c>
      <c r="U645">
        <v>86</v>
      </c>
      <c r="Y645">
        <v>84.13</v>
      </c>
      <c r="Z645">
        <v>87</v>
      </c>
      <c r="AA645">
        <v>94</v>
      </c>
      <c r="AE645">
        <v>17</v>
      </c>
      <c r="AF645">
        <v>30</v>
      </c>
      <c r="AJ645">
        <v>94</v>
      </c>
    </row>
    <row r="646" spans="1:36" x14ac:dyDescent="0.35">
      <c r="A646" s="3" t="str">
        <f t="shared" si="10"/>
        <v>Carlo Cusumano</v>
      </c>
      <c r="B646" s="4">
        <v>46082</v>
      </c>
      <c r="C646" t="s">
        <v>1055</v>
      </c>
      <c r="D646" t="s">
        <v>1056</v>
      </c>
      <c r="E646" t="s">
        <v>1057</v>
      </c>
      <c r="F646" t="s">
        <v>1058</v>
      </c>
      <c r="I646" t="s">
        <v>1187</v>
      </c>
      <c r="J646" t="s">
        <v>1188</v>
      </c>
      <c r="K646" t="s">
        <v>422</v>
      </c>
      <c r="L646">
        <v>90</v>
      </c>
      <c r="M646">
        <v>79</v>
      </c>
      <c r="Q646">
        <v>169</v>
      </c>
      <c r="R646">
        <v>76.13</v>
      </c>
      <c r="S646">
        <v>75.77</v>
      </c>
      <c r="T646">
        <v>88.26</v>
      </c>
      <c r="U646">
        <v>81</v>
      </c>
      <c r="Y646">
        <v>84.63</v>
      </c>
      <c r="Z646">
        <v>97</v>
      </c>
      <c r="AA646">
        <v>95</v>
      </c>
      <c r="AE646">
        <v>23</v>
      </c>
      <c r="AF646">
        <v>31</v>
      </c>
      <c r="AJ646">
        <v>95</v>
      </c>
    </row>
    <row r="647" spans="1:36" x14ac:dyDescent="0.35">
      <c r="A647" s="3" t="str">
        <f t="shared" si="10"/>
        <v>Lucas Fernandez</v>
      </c>
      <c r="B647" s="4">
        <v>46082</v>
      </c>
      <c r="C647" t="s">
        <v>1055</v>
      </c>
      <c r="D647" t="s">
        <v>1056</v>
      </c>
      <c r="E647" t="s">
        <v>1057</v>
      </c>
      <c r="F647" t="s">
        <v>1058</v>
      </c>
      <c r="I647" t="s">
        <v>1133</v>
      </c>
      <c r="J647" t="s">
        <v>368</v>
      </c>
      <c r="K647" t="s">
        <v>422</v>
      </c>
      <c r="L647">
        <v>87</v>
      </c>
      <c r="M647">
        <v>82</v>
      </c>
      <c r="Q647">
        <v>169</v>
      </c>
      <c r="R647">
        <v>76.13</v>
      </c>
      <c r="S647">
        <v>75.77</v>
      </c>
      <c r="T647">
        <v>85.26</v>
      </c>
      <c r="U647">
        <v>84</v>
      </c>
      <c r="Y647">
        <v>84.63</v>
      </c>
      <c r="Z647">
        <v>94</v>
      </c>
      <c r="AA647">
        <v>95</v>
      </c>
      <c r="AE647">
        <v>20</v>
      </c>
      <c r="AF647">
        <v>31</v>
      </c>
      <c r="AJ647">
        <v>95</v>
      </c>
    </row>
    <row r="648" spans="1:36" x14ac:dyDescent="0.35">
      <c r="A648" s="3" t="str">
        <f t="shared" si="10"/>
        <v>Mathieu Decottignies-Lafon</v>
      </c>
      <c r="B648" s="4">
        <v>46082</v>
      </c>
      <c r="C648" t="s">
        <v>1055</v>
      </c>
      <c r="D648" t="s">
        <v>1056</v>
      </c>
      <c r="E648" t="s">
        <v>1057</v>
      </c>
      <c r="F648" t="s">
        <v>1058</v>
      </c>
      <c r="I648" t="s">
        <v>1189</v>
      </c>
      <c r="J648" t="s">
        <v>548</v>
      </c>
      <c r="K648" t="s">
        <v>419</v>
      </c>
      <c r="L648">
        <v>77</v>
      </c>
      <c r="Q648">
        <v>77</v>
      </c>
      <c r="R648">
        <v>76.13</v>
      </c>
      <c r="S648">
        <v>75.77</v>
      </c>
      <c r="T648">
        <v>75.260000000000005</v>
      </c>
      <c r="Y648">
        <v>75.260000000000005</v>
      </c>
      <c r="Z648">
        <v>38</v>
      </c>
      <c r="AE648">
        <v>10</v>
      </c>
      <c r="AJ648">
        <v>97</v>
      </c>
    </row>
    <row r="649" spans="1:36" x14ac:dyDescent="0.35">
      <c r="A649" s="3" t="str">
        <f t="shared" si="10"/>
        <v>Mats Ege</v>
      </c>
      <c r="B649" s="4">
        <v>46082</v>
      </c>
      <c r="C649" t="s">
        <v>1190</v>
      </c>
      <c r="D649" t="s">
        <v>1191</v>
      </c>
      <c r="E649" t="s">
        <v>1192</v>
      </c>
      <c r="F649" t="s">
        <v>1193</v>
      </c>
      <c r="I649" t="s">
        <v>1194</v>
      </c>
      <c r="J649" t="s">
        <v>1195</v>
      </c>
      <c r="K649">
        <v>1</v>
      </c>
      <c r="L649">
        <v>64</v>
      </c>
      <c r="M649">
        <v>62</v>
      </c>
      <c r="N649">
        <v>67</v>
      </c>
      <c r="Q649">
        <v>193</v>
      </c>
      <c r="R649">
        <v>76.06</v>
      </c>
      <c r="S649">
        <v>75.23</v>
      </c>
      <c r="T649">
        <v>69.87</v>
      </c>
      <c r="U649">
        <v>68.569999999999993</v>
      </c>
      <c r="V649">
        <v>74.62</v>
      </c>
      <c r="Y649">
        <v>71.02</v>
      </c>
      <c r="Z649">
        <v>1</v>
      </c>
      <c r="AA649">
        <v>1</v>
      </c>
      <c r="AB649">
        <v>1</v>
      </c>
      <c r="AE649">
        <v>0</v>
      </c>
      <c r="AF649">
        <v>-1</v>
      </c>
      <c r="AG649">
        <v>-1</v>
      </c>
      <c r="AJ649">
        <v>1</v>
      </c>
    </row>
    <row r="650" spans="1:36" x14ac:dyDescent="0.35">
      <c r="A650" s="3" t="str">
        <f t="shared" si="10"/>
        <v>Jonas Baumgartner</v>
      </c>
      <c r="B650" s="4">
        <v>46082</v>
      </c>
      <c r="C650" t="s">
        <v>1190</v>
      </c>
      <c r="D650" t="s">
        <v>1191</v>
      </c>
      <c r="E650" t="s">
        <v>1192</v>
      </c>
      <c r="F650" t="s">
        <v>1193</v>
      </c>
      <c r="I650" t="s">
        <v>1196</v>
      </c>
      <c r="J650" t="s">
        <v>1197</v>
      </c>
      <c r="K650">
        <v>2</v>
      </c>
      <c r="L650">
        <v>64</v>
      </c>
      <c r="M650">
        <v>64</v>
      </c>
      <c r="N650">
        <v>66</v>
      </c>
      <c r="Q650">
        <v>194</v>
      </c>
      <c r="R650">
        <v>76.06</v>
      </c>
      <c r="S650">
        <v>75.23</v>
      </c>
      <c r="T650">
        <v>69.87</v>
      </c>
      <c r="U650">
        <v>70.569999999999993</v>
      </c>
      <c r="V650">
        <v>73.62</v>
      </c>
      <c r="Y650">
        <v>71.349999999999994</v>
      </c>
      <c r="Z650">
        <v>1</v>
      </c>
      <c r="AA650">
        <v>3</v>
      </c>
      <c r="AB650">
        <v>2</v>
      </c>
      <c r="AE650">
        <v>0</v>
      </c>
      <c r="AF650">
        <v>2</v>
      </c>
      <c r="AG650">
        <v>1</v>
      </c>
      <c r="AJ650">
        <v>2</v>
      </c>
    </row>
    <row r="651" spans="1:36" x14ac:dyDescent="0.35">
      <c r="A651" s="3" t="str">
        <f t="shared" si="10"/>
        <v>Christian Jacobsen</v>
      </c>
      <c r="B651" s="4">
        <v>46082</v>
      </c>
      <c r="C651" t="s">
        <v>1190</v>
      </c>
      <c r="D651" t="s">
        <v>1191</v>
      </c>
      <c r="E651" t="s">
        <v>1192</v>
      </c>
      <c r="F651" t="s">
        <v>1193</v>
      </c>
      <c r="I651" t="s">
        <v>1198</v>
      </c>
      <c r="J651" t="s">
        <v>998</v>
      </c>
      <c r="K651">
        <v>3</v>
      </c>
      <c r="L651">
        <v>65</v>
      </c>
      <c r="M651">
        <v>65</v>
      </c>
      <c r="N651">
        <v>65</v>
      </c>
      <c r="Q651">
        <v>195</v>
      </c>
      <c r="R651">
        <v>76.06</v>
      </c>
      <c r="S651">
        <v>75.23</v>
      </c>
      <c r="T651">
        <v>70.87</v>
      </c>
      <c r="U651">
        <v>71.569999999999993</v>
      </c>
      <c r="V651">
        <v>72.62</v>
      </c>
      <c r="Y651">
        <v>71.69</v>
      </c>
      <c r="Z651">
        <v>9</v>
      </c>
      <c r="AA651">
        <v>7</v>
      </c>
      <c r="AB651">
        <v>3</v>
      </c>
      <c r="AE651">
        <v>1</v>
      </c>
      <c r="AF651">
        <v>4</v>
      </c>
      <c r="AG651">
        <v>2</v>
      </c>
      <c r="AJ651">
        <v>3</v>
      </c>
    </row>
    <row r="652" spans="1:36" x14ac:dyDescent="0.35">
      <c r="A652" s="3" t="str">
        <f t="shared" si="10"/>
        <v>Jesper Sandborg</v>
      </c>
      <c r="B652" s="4">
        <v>46082</v>
      </c>
      <c r="C652" t="s">
        <v>1190</v>
      </c>
      <c r="D652" t="s">
        <v>1191</v>
      </c>
      <c r="E652" t="s">
        <v>1192</v>
      </c>
      <c r="F652" t="s">
        <v>1193</v>
      </c>
      <c r="I652" t="s">
        <v>1199</v>
      </c>
      <c r="J652" t="s">
        <v>1200</v>
      </c>
      <c r="K652">
        <v>3</v>
      </c>
      <c r="L652">
        <v>65</v>
      </c>
      <c r="M652">
        <v>64</v>
      </c>
      <c r="N652">
        <v>66</v>
      </c>
      <c r="Q652">
        <v>195</v>
      </c>
      <c r="R652">
        <v>76.06</v>
      </c>
      <c r="S652">
        <v>75.23</v>
      </c>
      <c r="T652">
        <v>70.87</v>
      </c>
      <c r="U652">
        <v>70.569999999999993</v>
      </c>
      <c r="V652">
        <v>73.62</v>
      </c>
      <c r="Y652">
        <v>71.69</v>
      </c>
      <c r="Z652">
        <v>9</v>
      </c>
      <c r="AA652">
        <v>5</v>
      </c>
      <c r="AB652">
        <v>3</v>
      </c>
      <c r="AE652">
        <v>1</v>
      </c>
      <c r="AF652">
        <v>3</v>
      </c>
      <c r="AG652">
        <v>2</v>
      </c>
      <c r="AJ652">
        <v>3</v>
      </c>
    </row>
    <row r="653" spans="1:36" x14ac:dyDescent="0.35">
      <c r="A653" s="3" t="str">
        <f t="shared" si="10"/>
        <v>Jerry Ji</v>
      </c>
      <c r="B653" s="4">
        <v>46082</v>
      </c>
      <c r="C653" t="s">
        <v>1190</v>
      </c>
      <c r="D653" t="s">
        <v>1191</v>
      </c>
      <c r="E653" t="s">
        <v>1192</v>
      </c>
      <c r="F653" t="s">
        <v>1193</v>
      </c>
      <c r="I653" t="s">
        <v>1201</v>
      </c>
      <c r="J653" t="s">
        <v>1202</v>
      </c>
      <c r="K653">
        <v>5</v>
      </c>
      <c r="L653">
        <v>66</v>
      </c>
      <c r="M653">
        <v>65</v>
      </c>
      <c r="N653">
        <v>65</v>
      </c>
      <c r="Q653">
        <v>196</v>
      </c>
      <c r="R653">
        <v>76.06</v>
      </c>
      <c r="S653">
        <v>75.23</v>
      </c>
      <c r="T653">
        <v>71.87</v>
      </c>
      <c r="U653">
        <v>71.569999999999993</v>
      </c>
      <c r="V653">
        <v>72.62</v>
      </c>
      <c r="Y653">
        <v>72.02</v>
      </c>
      <c r="Z653">
        <v>21</v>
      </c>
      <c r="AA653">
        <v>10</v>
      </c>
      <c r="AB653">
        <v>5</v>
      </c>
      <c r="AE653">
        <v>2</v>
      </c>
      <c r="AF653">
        <v>5</v>
      </c>
      <c r="AG653">
        <v>3</v>
      </c>
      <c r="AJ653">
        <v>5</v>
      </c>
    </row>
    <row r="654" spans="1:36" x14ac:dyDescent="0.35">
      <c r="A654" s="3" t="str">
        <f t="shared" si="10"/>
        <v>David Lundgren</v>
      </c>
      <c r="B654" s="4">
        <v>46082</v>
      </c>
      <c r="C654" t="s">
        <v>1190</v>
      </c>
      <c r="D654" t="s">
        <v>1191</v>
      </c>
      <c r="E654" t="s">
        <v>1192</v>
      </c>
      <c r="F654" t="s">
        <v>1193</v>
      </c>
      <c r="I654" t="s">
        <v>1203</v>
      </c>
      <c r="J654" t="s">
        <v>412</v>
      </c>
      <c r="K654">
        <v>5</v>
      </c>
      <c r="L654">
        <v>64</v>
      </c>
      <c r="M654">
        <v>65</v>
      </c>
      <c r="N654">
        <v>67</v>
      </c>
      <c r="Q654">
        <v>196</v>
      </c>
      <c r="R654">
        <v>76.06</v>
      </c>
      <c r="S654">
        <v>75.23</v>
      </c>
      <c r="T654">
        <v>69.87</v>
      </c>
      <c r="U654">
        <v>71.569999999999993</v>
      </c>
      <c r="V654">
        <v>74.62</v>
      </c>
      <c r="Y654">
        <v>72.02</v>
      </c>
      <c r="Z654">
        <v>1</v>
      </c>
      <c r="AA654">
        <v>5</v>
      </c>
      <c r="AB654">
        <v>5</v>
      </c>
      <c r="AE654">
        <v>0</v>
      </c>
      <c r="AF654">
        <v>3</v>
      </c>
      <c r="AG654">
        <v>3</v>
      </c>
      <c r="AJ654">
        <v>5</v>
      </c>
    </row>
    <row r="655" spans="1:36" x14ac:dyDescent="0.35">
      <c r="A655" s="3" t="str">
        <f t="shared" si="10"/>
        <v>Will Robbins</v>
      </c>
      <c r="B655" s="4">
        <v>46082</v>
      </c>
      <c r="C655" t="s">
        <v>1190</v>
      </c>
      <c r="D655" t="s">
        <v>1191</v>
      </c>
      <c r="E655" t="s">
        <v>1192</v>
      </c>
      <c r="F655" t="s">
        <v>1193</v>
      </c>
      <c r="I655" t="s">
        <v>1204</v>
      </c>
      <c r="J655" t="s">
        <v>764</v>
      </c>
      <c r="K655">
        <v>5</v>
      </c>
      <c r="L655">
        <v>65</v>
      </c>
      <c r="M655">
        <v>65</v>
      </c>
      <c r="N655">
        <v>66</v>
      </c>
      <c r="Q655">
        <v>196</v>
      </c>
      <c r="R655">
        <v>76.06</v>
      </c>
      <c r="S655">
        <v>75.23</v>
      </c>
      <c r="T655">
        <v>70.87</v>
      </c>
      <c r="U655">
        <v>71.569999999999993</v>
      </c>
      <c r="V655">
        <v>73.62</v>
      </c>
      <c r="Y655">
        <v>72.02</v>
      </c>
      <c r="Z655">
        <v>9</v>
      </c>
      <c r="AA655">
        <v>7</v>
      </c>
      <c r="AB655">
        <v>5</v>
      </c>
      <c r="AE655">
        <v>1</v>
      </c>
      <c r="AF655">
        <v>4</v>
      </c>
      <c r="AG655">
        <v>3</v>
      </c>
      <c r="AJ655">
        <v>5</v>
      </c>
    </row>
    <row r="656" spans="1:36" x14ac:dyDescent="0.35">
      <c r="A656" s="3" t="str">
        <f t="shared" si="10"/>
        <v>John Axelsen</v>
      </c>
      <c r="B656" s="4">
        <v>46082</v>
      </c>
      <c r="C656" t="s">
        <v>1190</v>
      </c>
      <c r="D656" t="s">
        <v>1191</v>
      </c>
      <c r="E656" t="s">
        <v>1192</v>
      </c>
      <c r="F656" t="s">
        <v>1193</v>
      </c>
      <c r="I656" t="s">
        <v>1205</v>
      </c>
      <c r="J656" t="s">
        <v>760</v>
      </c>
      <c r="K656">
        <v>8</v>
      </c>
      <c r="L656">
        <v>69</v>
      </c>
      <c r="M656">
        <v>65</v>
      </c>
      <c r="N656">
        <v>63</v>
      </c>
      <c r="Q656">
        <v>197</v>
      </c>
      <c r="R656">
        <v>76.06</v>
      </c>
      <c r="S656">
        <v>75.23</v>
      </c>
      <c r="T656">
        <v>74.87</v>
      </c>
      <c r="U656">
        <v>71.569999999999993</v>
      </c>
      <c r="V656">
        <v>70.62</v>
      </c>
      <c r="Y656">
        <v>72.349999999999994</v>
      </c>
      <c r="Z656">
        <v>54</v>
      </c>
      <c r="AA656">
        <v>21</v>
      </c>
      <c r="AB656">
        <v>8</v>
      </c>
      <c r="AE656">
        <v>5</v>
      </c>
      <c r="AF656">
        <v>8</v>
      </c>
      <c r="AG656">
        <v>4</v>
      </c>
      <c r="AJ656">
        <v>8</v>
      </c>
    </row>
    <row r="657" spans="1:36" x14ac:dyDescent="0.35">
      <c r="A657" s="3" t="str">
        <f t="shared" si="10"/>
        <v>August Thor Host</v>
      </c>
      <c r="B657" s="4">
        <v>46082</v>
      </c>
      <c r="C657" t="s">
        <v>1190</v>
      </c>
      <c r="D657" t="s">
        <v>1191</v>
      </c>
      <c r="E657" t="s">
        <v>1192</v>
      </c>
      <c r="F657" t="s">
        <v>1193</v>
      </c>
      <c r="I657" t="s">
        <v>1206</v>
      </c>
      <c r="J657" t="s">
        <v>1207</v>
      </c>
      <c r="K657">
        <v>8</v>
      </c>
      <c r="L657">
        <v>70</v>
      </c>
      <c r="M657">
        <v>66</v>
      </c>
      <c r="N657">
        <v>61</v>
      </c>
      <c r="Q657">
        <v>197</v>
      </c>
      <c r="R657">
        <v>76.06</v>
      </c>
      <c r="S657">
        <v>75.23</v>
      </c>
      <c r="T657">
        <v>75.87</v>
      </c>
      <c r="U657">
        <v>72.569999999999993</v>
      </c>
      <c r="V657">
        <v>68.62</v>
      </c>
      <c r="Y657">
        <v>72.349999999999994</v>
      </c>
      <c r="Z657">
        <v>77</v>
      </c>
      <c r="AA657">
        <v>38</v>
      </c>
      <c r="AB657">
        <v>8</v>
      </c>
      <c r="AE657">
        <v>6</v>
      </c>
      <c r="AF657">
        <v>10</v>
      </c>
      <c r="AG657">
        <v>4</v>
      </c>
      <c r="AJ657">
        <v>8</v>
      </c>
    </row>
    <row r="658" spans="1:36" x14ac:dyDescent="0.35">
      <c r="A658" s="3" t="str">
        <f t="shared" si="10"/>
        <v>Kristian Krogh Johannessen</v>
      </c>
      <c r="B658" s="4">
        <v>46082</v>
      </c>
      <c r="C658" t="s">
        <v>1190</v>
      </c>
      <c r="D658" t="s">
        <v>1191</v>
      </c>
      <c r="E658" t="s">
        <v>1192</v>
      </c>
      <c r="F658" t="s">
        <v>1193</v>
      </c>
      <c r="I658" t="s">
        <v>1208</v>
      </c>
      <c r="J658" t="s">
        <v>1209</v>
      </c>
      <c r="K658">
        <v>8</v>
      </c>
      <c r="L658">
        <v>64</v>
      </c>
      <c r="M658">
        <v>63</v>
      </c>
      <c r="N658">
        <v>70</v>
      </c>
      <c r="Q658">
        <v>197</v>
      </c>
      <c r="R658">
        <v>76.06</v>
      </c>
      <c r="S658">
        <v>75.23</v>
      </c>
      <c r="T658">
        <v>69.87</v>
      </c>
      <c r="U658">
        <v>69.569999999999993</v>
      </c>
      <c r="V658">
        <v>77.62</v>
      </c>
      <c r="Y658">
        <v>72.349999999999994</v>
      </c>
      <c r="Z658">
        <v>1</v>
      </c>
      <c r="AA658">
        <v>2</v>
      </c>
      <c r="AB658">
        <v>8</v>
      </c>
      <c r="AE658">
        <v>0</v>
      </c>
      <c r="AF658">
        <v>1</v>
      </c>
      <c r="AG658">
        <v>4</v>
      </c>
      <c r="AJ658">
        <v>8</v>
      </c>
    </row>
    <row r="659" spans="1:36" x14ac:dyDescent="0.35">
      <c r="A659" s="3" t="str">
        <f t="shared" si="10"/>
        <v>Kasper Nyland</v>
      </c>
      <c r="B659" s="4">
        <v>46082</v>
      </c>
      <c r="C659" t="s">
        <v>1190</v>
      </c>
      <c r="D659" t="s">
        <v>1191</v>
      </c>
      <c r="E659" t="s">
        <v>1192</v>
      </c>
      <c r="F659" t="s">
        <v>1193</v>
      </c>
      <c r="I659" t="s">
        <v>1210</v>
      </c>
      <c r="J659" t="s">
        <v>1211</v>
      </c>
      <c r="K659">
        <v>8</v>
      </c>
      <c r="L659">
        <v>65</v>
      </c>
      <c r="M659">
        <v>66</v>
      </c>
      <c r="N659">
        <v>66</v>
      </c>
      <c r="Q659">
        <v>197</v>
      </c>
      <c r="R659">
        <v>76.06</v>
      </c>
      <c r="S659">
        <v>75.23</v>
      </c>
      <c r="T659">
        <v>70.87</v>
      </c>
      <c r="U659">
        <v>72.569999999999993</v>
      </c>
      <c r="V659">
        <v>73.62</v>
      </c>
      <c r="Y659">
        <v>72.349999999999994</v>
      </c>
      <c r="Z659">
        <v>9</v>
      </c>
      <c r="AA659">
        <v>10</v>
      </c>
      <c r="AB659">
        <v>8</v>
      </c>
      <c r="AE659">
        <v>1</v>
      </c>
      <c r="AF659">
        <v>5</v>
      </c>
      <c r="AG659">
        <v>4</v>
      </c>
      <c r="AJ659">
        <v>8</v>
      </c>
    </row>
    <row r="660" spans="1:36" x14ac:dyDescent="0.35">
      <c r="A660" s="3" t="str">
        <f t="shared" si="10"/>
        <v>Herman Wibe Sekne</v>
      </c>
      <c r="B660" s="4">
        <v>46082</v>
      </c>
      <c r="C660" t="s">
        <v>1190</v>
      </c>
      <c r="D660" t="s">
        <v>1191</v>
      </c>
      <c r="E660" t="s">
        <v>1192</v>
      </c>
      <c r="F660" t="s">
        <v>1193</v>
      </c>
      <c r="I660" t="s">
        <v>1212</v>
      </c>
      <c r="J660" t="s">
        <v>1213</v>
      </c>
      <c r="K660">
        <v>8</v>
      </c>
      <c r="L660">
        <v>68</v>
      </c>
      <c r="M660">
        <v>65</v>
      </c>
      <c r="N660">
        <v>64</v>
      </c>
      <c r="Q660">
        <v>197</v>
      </c>
      <c r="R660">
        <v>76.06</v>
      </c>
      <c r="S660">
        <v>75.23</v>
      </c>
      <c r="T660">
        <v>73.87</v>
      </c>
      <c r="U660">
        <v>71.569999999999993</v>
      </c>
      <c r="V660">
        <v>71.62</v>
      </c>
      <c r="Y660">
        <v>72.349999999999994</v>
      </c>
      <c r="Z660">
        <v>40</v>
      </c>
      <c r="AA660">
        <v>19</v>
      </c>
      <c r="AB660">
        <v>8</v>
      </c>
      <c r="AE660">
        <v>4</v>
      </c>
      <c r="AF660">
        <v>7</v>
      </c>
      <c r="AG660">
        <v>4</v>
      </c>
      <c r="AJ660">
        <v>8</v>
      </c>
    </row>
    <row r="661" spans="1:36" x14ac:dyDescent="0.35">
      <c r="A661" s="3" t="str">
        <f t="shared" si="10"/>
        <v>Albin Tiden</v>
      </c>
      <c r="B661" s="4">
        <v>46082</v>
      </c>
      <c r="C661" t="s">
        <v>1190</v>
      </c>
      <c r="D661" t="s">
        <v>1191</v>
      </c>
      <c r="E661" t="s">
        <v>1192</v>
      </c>
      <c r="F661" t="s">
        <v>1193</v>
      </c>
      <c r="I661" t="s">
        <v>1214</v>
      </c>
      <c r="J661" t="s">
        <v>1215</v>
      </c>
      <c r="K661">
        <v>8</v>
      </c>
      <c r="L661">
        <v>67</v>
      </c>
      <c r="M661">
        <v>64</v>
      </c>
      <c r="N661">
        <v>66</v>
      </c>
      <c r="Q661">
        <v>197</v>
      </c>
      <c r="R661">
        <v>76.06</v>
      </c>
      <c r="S661">
        <v>75.23</v>
      </c>
      <c r="T661">
        <v>72.87</v>
      </c>
      <c r="U661">
        <v>70.569999999999993</v>
      </c>
      <c r="V661">
        <v>73.62</v>
      </c>
      <c r="Y661">
        <v>72.349999999999994</v>
      </c>
      <c r="Z661">
        <v>31</v>
      </c>
      <c r="AA661">
        <v>10</v>
      </c>
      <c r="AB661">
        <v>8</v>
      </c>
      <c r="AE661">
        <v>3</v>
      </c>
      <c r="AF661">
        <v>5</v>
      </c>
      <c r="AG661">
        <v>4</v>
      </c>
      <c r="AJ661">
        <v>8</v>
      </c>
    </row>
    <row r="662" spans="1:36" x14ac:dyDescent="0.35">
      <c r="A662" s="3" t="str">
        <f t="shared" si="10"/>
        <v>Fabius Will Bradhering</v>
      </c>
      <c r="B662" s="4">
        <v>46082</v>
      </c>
      <c r="C662" t="s">
        <v>1190</v>
      </c>
      <c r="D662" t="s">
        <v>1191</v>
      </c>
      <c r="E662" t="s">
        <v>1192</v>
      </c>
      <c r="F662" t="s">
        <v>1193</v>
      </c>
      <c r="I662" t="s">
        <v>1216</v>
      </c>
      <c r="J662" t="s">
        <v>1217</v>
      </c>
      <c r="K662">
        <v>14</v>
      </c>
      <c r="L662">
        <v>67</v>
      </c>
      <c r="M662">
        <v>65</v>
      </c>
      <c r="N662">
        <v>66</v>
      </c>
      <c r="Q662">
        <v>198</v>
      </c>
      <c r="R662">
        <v>76.06</v>
      </c>
      <c r="S662">
        <v>75.23</v>
      </c>
      <c r="T662">
        <v>72.87</v>
      </c>
      <c r="U662">
        <v>71.569999999999993</v>
      </c>
      <c r="V662">
        <v>73.62</v>
      </c>
      <c r="Y662">
        <v>72.69</v>
      </c>
      <c r="Z662">
        <v>31</v>
      </c>
      <c r="AA662">
        <v>13</v>
      </c>
      <c r="AB662">
        <v>14</v>
      </c>
      <c r="AE662">
        <v>3</v>
      </c>
      <c r="AF662">
        <v>6</v>
      </c>
      <c r="AG662">
        <v>5</v>
      </c>
      <c r="AJ662">
        <v>14</v>
      </c>
    </row>
    <row r="663" spans="1:36" x14ac:dyDescent="0.35">
      <c r="A663" s="3" t="str">
        <f t="shared" si="10"/>
        <v>Edoardo Molinari</v>
      </c>
      <c r="B663" s="4">
        <v>46082</v>
      </c>
      <c r="C663" t="s">
        <v>1190</v>
      </c>
      <c r="D663" t="s">
        <v>1191</v>
      </c>
      <c r="E663" t="s">
        <v>1192</v>
      </c>
      <c r="F663" t="s">
        <v>1193</v>
      </c>
      <c r="I663" t="s">
        <v>1218</v>
      </c>
      <c r="J663" t="s">
        <v>1219</v>
      </c>
      <c r="K663">
        <v>14</v>
      </c>
      <c r="L663">
        <v>64</v>
      </c>
      <c r="M663">
        <v>64</v>
      </c>
      <c r="N663">
        <v>70</v>
      </c>
      <c r="Q663">
        <v>198</v>
      </c>
      <c r="R663">
        <v>76.06</v>
      </c>
      <c r="S663">
        <v>75.23</v>
      </c>
      <c r="T663">
        <v>69.87</v>
      </c>
      <c r="U663">
        <v>70.569999999999993</v>
      </c>
      <c r="V663">
        <v>77.62</v>
      </c>
      <c r="Y663">
        <v>72.69</v>
      </c>
      <c r="Z663">
        <v>1</v>
      </c>
      <c r="AA663">
        <v>3</v>
      </c>
      <c r="AB663">
        <v>14</v>
      </c>
      <c r="AE663">
        <v>0</v>
      </c>
      <c r="AF663">
        <v>2</v>
      </c>
      <c r="AG663">
        <v>5</v>
      </c>
      <c r="AJ663">
        <v>14</v>
      </c>
    </row>
    <row r="664" spans="1:36" x14ac:dyDescent="0.35">
      <c r="A664" s="3" t="str">
        <f t="shared" si="10"/>
        <v>Bjorn la Cour Soborg</v>
      </c>
      <c r="B664" s="4">
        <v>46082</v>
      </c>
      <c r="C664" t="s">
        <v>1190</v>
      </c>
      <c r="D664" t="s">
        <v>1191</v>
      </c>
      <c r="E664" t="s">
        <v>1192</v>
      </c>
      <c r="F664" t="s">
        <v>1193</v>
      </c>
      <c r="I664" t="s">
        <v>1220</v>
      </c>
      <c r="J664" t="s">
        <v>1221</v>
      </c>
      <c r="K664">
        <v>14</v>
      </c>
      <c r="L664">
        <v>70</v>
      </c>
      <c r="M664">
        <v>65</v>
      </c>
      <c r="N664">
        <v>63</v>
      </c>
      <c r="Q664">
        <v>198</v>
      </c>
      <c r="R664">
        <v>76.06</v>
      </c>
      <c r="S664">
        <v>75.23</v>
      </c>
      <c r="T664">
        <v>75.87</v>
      </c>
      <c r="U664">
        <v>71.569999999999993</v>
      </c>
      <c r="V664">
        <v>70.62</v>
      </c>
      <c r="Y664">
        <v>72.69</v>
      </c>
      <c r="Z664">
        <v>77</v>
      </c>
      <c r="AA664">
        <v>29</v>
      </c>
      <c r="AB664">
        <v>14</v>
      </c>
      <c r="AE664">
        <v>6</v>
      </c>
      <c r="AF664">
        <v>9</v>
      </c>
      <c r="AG664">
        <v>5</v>
      </c>
      <c r="AJ664">
        <v>14</v>
      </c>
    </row>
    <row r="665" spans="1:36" x14ac:dyDescent="0.35">
      <c r="A665" s="3" t="str">
        <f t="shared" si="10"/>
        <v>William Lithander</v>
      </c>
      <c r="B665" s="4">
        <v>46082</v>
      </c>
      <c r="C665" t="s">
        <v>1190</v>
      </c>
      <c r="D665" t="s">
        <v>1191</v>
      </c>
      <c r="E665" t="s">
        <v>1192</v>
      </c>
      <c r="F665" t="s">
        <v>1193</v>
      </c>
      <c r="I665" t="s">
        <v>1222</v>
      </c>
      <c r="J665" t="s">
        <v>693</v>
      </c>
      <c r="K665">
        <v>17</v>
      </c>
      <c r="L665">
        <v>66</v>
      </c>
      <c r="M665">
        <v>70</v>
      </c>
      <c r="N665">
        <v>63</v>
      </c>
      <c r="Q665">
        <v>199</v>
      </c>
      <c r="R665">
        <v>76.06</v>
      </c>
      <c r="S665">
        <v>75.23</v>
      </c>
      <c r="T665">
        <v>71.87</v>
      </c>
      <c r="U665">
        <v>76.569999999999993</v>
      </c>
      <c r="V665">
        <v>70.62</v>
      </c>
      <c r="Y665">
        <v>73.02</v>
      </c>
      <c r="Z665">
        <v>21</v>
      </c>
      <c r="AA665">
        <v>38</v>
      </c>
      <c r="AB665">
        <v>17</v>
      </c>
      <c r="AE665">
        <v>2</v>
      </c>
      <c r="AF665">
        <v>10</v>
      </c>
      <c r="AG665">
        <v>6</v>
      </c>
      <c r="AJ665">
        <v>17</v>
      </c>
    </row>
    <row r="666" spans="1:36" x14ac:dyDescent="0.35">
      <c r="A666" s="3" t="str">
        <f t="shared" si="10"/>
        <v>David Nyfjall</v>
      </c>
      <c r="B666" s="4">
        <v>46082</v>
      </c>
      <c r="C666" t="s">
        <v>1190</v>
      </c>
      <c r="D666" t="s">
        <v>1191</v>
      </c>
      <c r="E666" t="s">
        <v>1192</v>
      </c>
      <c r="F666" t="s">
        <v>1193</v>
      </c>
      <c r="I666" t="s">
        <v>1223</v>
      </c>
      <c r="J666" t="s">
        <v>412</v>
      </c>
      <c r="K666">
        <v>17</v>
      </c>
      <c r="L666">
        <v>64</v>
      </c>
      <c r="M666">
        <v>66</v>
      </c>
      <c r="N666">
        <v>69</v>
      </c>
      <c r="Q666">
        <v>199</v>
      </c>
      <c r="R666">
        <v>76.06</v>
      </c>
      <c r="S666">
        <v>75.23</v>
      </c>
      <c r="T666">
        <v>69.87</v>
      </c>
      <c r="U666">
        <v>72.569999999999993</v>
      </c>
      <c r="V666">
        <v>76.62</v>
      </c>
      <c r="Y666">
        <v>73.02</v>
      </c>
      <c r="Z666">
        <v>1</v>
      </c>
      <c r="AA666">
        <v>7</v>
      </c>
      <c r="AB666">
        <v>17</v>
      </c>
      <c r="AE666">
        <v>0</v>
      </c>
      <c r="AF666">
        <v>4</v>
      </c>
      <c r="AG666">
        <v>6</v>
      </c>
      <c r="AJ666">
        <v>17</v>
      </c>
    </row>
    <row r="667" spans="1:36" x14ac:dyDescent="0.35">
      <c r="A667" s="3" t="str">
        <f t="shared" si="10"/>
        <v>Oliver Gillberg</v>
      </c>
      <c r="B667" s="4">
        <v>46082</v>
      </c>
      <c r="C667" t="s">
        <v>1190</v>
      </c>
      <c r="D667" t="s">
        <v>1191</v>
      </c>
      <c r="E667" t="s">
        <v>1192</v>
      </c>
      <c r="F667" t="s">
        <v>1193</v>
      </c>
      <c r="I667" t="s">
        <v>1224</v>
      </c>
      <c r="J667" t="s">
        <v>1088</v>
      </c>
      <c r="K667">
        <v>19</v>
      </c>
      <c r="L667">
        <v>70</v>
      </c>
      <c r="M667">
        <v>66</v>
      </c>
      <c r="N667">
        <v>64</v>
      </c>
      <c r="Q667">
        <v>200</v>
      </c>
      <c r="R667">
        <v>76.06</v>
      </c>
      <c r="S667">
        <v>75.23</v>
      </c>
      <c r="T667">
        <v>75.87</v>
      </c>
      <c r="U667">
        <v>72.569999999999993</v>
      </c>
      <c r="V667">
        <v>71.62</v>
      </c>
      <c r="Y667">
        <v>73.349999999999994</v>
      </c>
      <c r="Z667">
        <v>77</v>
      </c>
      <c r="AA667">
        <v>38</v>
      </c>
      <c r="AB667">
        <v>19</v>
      </c>
      <c r="AE667">
        <v>6</v>
      </c>
      <c r="AF667">
        <v>10</v>
      </c>
      <c r="AG667">
        <v>7</v>
      </c>
      <c r="AJ667">
        <v>19</v>
      </c>
    </row>
    <row r="668" spans="1:36" x14ac:dyDescent="0.35">
      <c r="A668" s="3" t="str">
        <f t="shared" si="10"/>
        <v>Alexander Settemsdal</v>
      </c>
      <c r="B668" s="4">
        <v>46082</v>
      </c>
      <c r="C668" t="s">
        <v>1190</v>
      </c>
      <c r="D668" t="s">
        <v>1191</v>
      </c>
      <c r="E668" t="s">
        <v>1192</v>
      </c>
      <c r="F668" t="s">
        <v>1193</v>
      </c>
      <c r="I668" t="s">
        <v>1225</v>
      </c>
      <c r="J668" t="s">
        <v>459</v>
      </c>
      <c r="K668">
        <v>19</v>
      </c>
      <c r="L668">
        <v>66</v>
      </c>
      <c r="M668">
        <v>68</v>
      </c>
      <c r="N668">
        <v>66</v>
      </c>
      <c r="Q668">
        <v>200</v>
      </c>
      <c r="R668">
        <v>76.06</v>
      </c>
      <c r="S668">
        <v>75.23</v>
      </c>
      <c r="T668">
        <v>71.87</v>
      </c>
      <c r="U668">
        <v>74.569999999999993</v>
      </c>
      <c r="V668">
        <v>73.62</v>
      </c>
      <c r="Y668">
        <v>73.349999999999994</v>
      </c>
      <c r="Z668">
        <v>21</v>
      </c>
      <c r="AA668">
        <v>21</v>
      </c>
      <c r="AB668">
        <v>19</v>
      </c>
      <c r="AE668">
        <v>2</v>
      </c>
      <c r="AF668">
        <v>8</v>
      </c>
      <c r="AG668">
        <v>7</v>
      </c>
      <c r="AJ668">
        <v>19</v>
      </c>
    </row>
    <row r="669" spans="1:36" x14ac:dyDescent="0.35">
      <c r="A669" s="3" t="str">
        <f t="shared" si="10"/>
        <v>Jean Bekirian</v>
      </c>
      <c r="B669" s="4">
        <v>46082</v>
      </c>
      <c r="C669" t="s">
        <v>1190</v>
      </c>
      <c r="D669" t="s">
        <v>1191</v>
      </c>
      <c r="E669" t="s">
        <v>1192</v>
      </c>
      <c r="F669" t="s">
        <v>1193</v>
      </c>
      <c r="I669" t="s">
        <v>1226</v>
      </c>
      <c r="J669" t="s">
        <v>1227</v>
      </c>
      <c r="K669">
        <v>21</v>
      </c>
      <c r="L669">
        <v>69</v>
      </c>
      <c r="M669">
        <v>63</v>
      </c>
      <c r="N669">
        <v>69</v>
      </c>
      <c r="Q669">
        <v>201</v>
      </c>
      <c r="R669">
        <v>76.06</v>
      </c>
      <c r="S669">
        <v>75.23</v>
      </c>
      <c r="T669">
        <v>74.87</v>
      </c>
      <c r="U669">
        <v>69.569999999999993</v>
      </c>
      <c r="V669">
        <v>76.62</v>
      </c>
      <c r="Y669">
        <v>73.69</v>
      </c>
      <c r="Z669">
        <v>54</v>
      </c>
      <c r="AA669">
        <v>13</v>
      </c>
      <c r="AB669">
        <v>21</v>
      </c>
      <c r="AE669">
        <v>5</v>
      </c>
      <c r="AF669">
        <v>6</v>
      </c>
      <c r="AG669">
        <v>8</v>
      </c>
      <c r="AJ669">
        <v>21</v>
      </c>
    </row>
    <row r="670" spans="1:36" x14ac:dyDescent="0.35">
      <c r="A670" s="3" t="str">
        <f t="shared" si="10"/>
        <v>Hlynur Bergsson</v>
      </c>
      <c r="B670" s="4">
        <v>46082</v>
      </c>
      <c r="C670" t="s">
        <v>1190</v>
      </c>
      <c r="D670" t="s">
        <v>1191</v>
      </c>
      <c r="E670" t="s">
        <v>1192</v>
      </c>
      <c r="F670" t="s">
        <v>1193</v>
      </c>
      <c r="I670" t="s">
        <v>1228</v>
      </c>
      <c r="J670" t="s">
        <v>1229</v>
      </c>
      <c r="K670">
        <v>21</v>
      </c>
      <c r="L670">
        <v>67</v>
      </c>
      <c r="M670">
        <v>68</v>
      </c>
      <c r="N670">
        <v>66</v>
      </c>
      <c r="Q670">
        <v>201</v>
      </c>
      <c r="R670">
        <v>76.06</v>
      </c>
      <c r="S670">
        <v>75.23</v>
      </c>
      <c r="T670">
        <v>72.87</v>
      </c>
      <c r="U670">
        <v>74.569999999999993</v>
      </c>
      <c r="V670">
        <v>73.62</v>
      </c>
      <c r="Y670">
        <v>73.69</v>
      </c>
      <c r="Z670">
        <v>31</v>
      </c>
      <c r="AA670">
        <v>29</v>
      </c>
      <c r="AB670">
        <v>21</v>
      </c>
      <c r="AE670">
        <v>3</v>
      </c>
      <c r="AF670">
        <v>9</v>
      </c>
      <c r="AG670">
        <v>8</v>
      </c>
      <c r="AJ670">
        <v>21</v>
      </c>
    </row>
    <row r="671" spans="1:36" x14ac:dyDescent="0.35">
      <c r="A671" s="3" t="str">
        <f t="shared" si="10"/>
        <v>Soren Broholt Lind</v>
      </c>
      <c r="B671" s="4">
        <v>46082</v>
      </c>
      <c r="C671" t="s">
        <v>1190</v>
      </c>
      <c r="D671" t="s">
        <v>1191</v>
      </c>
      <c r="E671" t="s">
        <v>1192</v>
      </c>
      <c r="F671" t="s">
        <v>1193</v>
      </c>
      <c r="I671" t="s">
        <v>1230</v>
      </c>
      <c r="J671" t="s">
        <v>1231</v>
      </c>
      <c r="K671">
        <v>21</v>
      </c>
      <c r="L671">
        <v>68</v>
      </c>
      <c r="M671">
        <v>68</v>
      </c>
      <c r="N671">
        <v>65</v>
      </c>
      <c r="Q671">
        <v>201</v>
      </c>
      <c r="R671">
        <v>76.06</v>
      </c>
      <c r="S671">
        <v>75.23</v>
      </c>
      <c r="T671">
        <v>73.87</v>
      </c>
      <c r="U671">
        <v>74.569999999999993</v>
      </c>
      <c r="V671">
        <v>72.62</v>
      </c>
      <c r="Y671">
        <v>73.69</v>
      </c>
      <c r="Z671">
        <v>40</v>
      </c>
      <c r="AA671">
        <v>38</v>
      </c>
      <c r="AB671">
        <v>21</v>
      </c>
      <c r="AE671">
        <v>4</v>
      </c>
      <c r="AF671">
        <v>10</v>
      </c>
      <c r="AG671">
        <v>8</v>
      </c>
      <c r="AJ671">
        <v>21</v>
      </c>
    </row>
    <row r="672" spans="1:36" x14ac:dyDescent="0.35">
      <c r="A672" s="3" t="str">
        <f t="shared" si="10"/>
        <v>Oliver Hundeboll Jorgensen</v>
      </c>
      <c r="B672" s="4">
        <v>46082</v>
      </c>
      <c r="C672" t="s">
        <v>1190</v>
      </c>
      <c r="D672" t="s">
        <v>1191</v>
      </c>
      <c r="E672" t="s">
        <v>1192</v>
      </c>
      <c r="F672" t="s">
        <v>1193</v>
      </c>
      <c r="I672" t="s">
        <v>1232</v>
      </c>
      <c r="J672" t="s">
        <v>1233</v>
      </c>
      <c r="K672">
        <v>21</v>
      </c>
      <c r="L672">
        <v>71</v>
      </c>
      <c r="M672">
        <v>65</v>
      </c>
      <c r="N672">
        <v>65</v>
      </c>
      <c r="Q672">
        <v>201</v>
      </c>
      <c r="R672">
        <v>76.06</v>
      </c>
      <c r="S672">
        <v>75.23</v>
      </c>
      <c r="T672">
        <v>76.87</v>
      </c>
      <c r="U672">
        <v>71.569999999999993</v>
      </c>
      <c r="V672">
        <v>72.62</v>
      </c>
      <c r="Y672">
        <v>73.69</v>
      </c>
      <c r="Z672">
        <v>92</v>
      </c>
      <c r="AA672">
        <v>38</v>
      </c>
      <c r="AB672">
        <v>21</v>
      </c>
      <c r="AE672">
        <v>7</v>
      </c>
      <c r="AF672">
        <v>10</v>
      </c>
      <c r="AG672">
        <v>8</v>
      </c>
      <c r="AJ672">
        <v>21</v>
      </c>
    </row>
    <row r="673" spans="1:36" x14ac:dyDescent="0.35">
      <c r="A673" s="3" t="str">
        <f t="shared" si="10"/>
        <v>Morten Orum Madsen</v>
      </c>
      <c r="B673" s="4">
        <v>46082</v>
      </c>
      <c r="C673" t="s">
        <v>1190</v>
      </c>
      <c r="D673" t="s">
        <v>1191</v>
      </c>
      <c r="E673" t="s">
        <v>1192</v>
      </c>
      <c r="F673" t="s">
        <v>1193</v>
      </c>
      <c r="I673" t="s">
        <v>1234</v>
      </c>
      <c r="J673" t="s">
        <v>1235</v>
      </c>
      <c r="K673">
        <v>21</v>
      </c>
      <c r="L673">
        <v>69</v>
      </c>
      <c r="M673">
        <v>66</v>
      </c>
      <c r="N673">
        <v>66</v>
      </c>
      <c r="Q673">
        <v>201</v>
      </c>
      <c r="R673">
        <v>76.06</v>
      </c>
      <c r="S673">
        <v>75.23</v>
      </c>
      <c r="T673">
        <v>74.87</v>
      </c>
      <c r="U673">
        <v>72.569999999999993</v>
      </c>
      <c r="V673">
        <v>73.62</v>
      </c>
      <c r="Y673">
        <v>73.69</v>
      </c>
      <c r="Z673">
        <v>54</v>
      </c>
      <c r="AA673">
        <v>29</v>
      </c>
      <c r="AB673">
        <v>21</v>
      </c>
      <c r="AE673">
        <v>5</v>
      </c>
      <c r="AF673">
        <v>9</v>
      </c>
      <c r="AG673">
        <v>8</v>
      </c>
      <c r="AJ673">
        <v>21</v>
      </c>
    </row>
    <row r="674" spans="1:36" x14ac:dyDescent="0.35">
      <c r="A674" s="3" t="str">
        <f t="shared" si="10"/>
        <v>Lauri Ruuska</v>
      </c>
      <c r="B674" s="4">
        <v>46082</v>
      </c>
      <c r="C674" t="s">
        <v>1190</v>
      </c>
      <c r="D674" t="s">
        <v>1191</v>
      </c>
      <c r="E674" t="s">
        <v>1192</v>
      </c>
      <c r="F674" t="s">
        <v>1193</v>
      </c>
      <c r="I674" t="s">
        <v>1236</v>
      </c>
      <c r="J674" t="s">
        <v>1237</v>
      </c>
      <c r="K674">
        <v>21</v>
      </c>
      <c r="L674">
        <v>64</v>
      </c>
      <c r="M674">
        <v>70</v>
      </c>
      <c r="N674">
        <v>67</v>
      </c>
      <c r="Q674">
        <v>201</v>
      </c>
      <c r="R674">
        <v>76.06</v>
      </c>
      <c r="S674">
        <v>75.23</v>
      </c>
      <c r="T674">
        <v>69.87</v>
      </c>
      <c r="U674">
        <v>76.569999999999993</v>
      </c>
      <c r="V674">
        <v>74.62</v>
      </c>
      <c r="Y674">
        <v>73.69</v>
      </c>
      <c r="Z674">
        <v>1</v>
      </c>
      <c r="AA674">
        <v>21</v>
      </c>
      <c r="AB674">
        <v>21</v>
      </c>
      <c r="AE674">
        <v>0</v>
      </c>
      <c r="AF674">
        <v>8</v>
      </c>
      <c r="AG674">
        <v>8</v>
      </c>
      <c r="AJ674">
        <v>21</v>
      </c>
    </row>
    <row r="675" spans="1:36" x14ac:dyDescent="0.35">
      <c r="A675" s="3" t="str">
        <f t="shared" si="10"/>
        <v>Fabian Wennerlof</v>
      </c>
      <c r="B675" s="4">
        <v>46082</v>
      </c>
      <c r="C675" t="s">
        <v>1190</v>
      </c>
      <c r="D675" t="s">
        <v>1191</v>
      </c>
      <c r="E675" t="s">
        <v>1192</v>
      </c>
      <c r="F675" t="s">
        <v>1193</v>
      </c>
      <c r="I675" t="s">
        <v>1238</v>
      </c>
      <c r="J675" t="s">
        <v>464</v>
      </c>
      <c r="K675">
        <v>21</v>
      </c>
      <c r="L675">
        <v>69</v>
      </c>
      <c r="M675">
        <v>67</v>
      </c>
      <c r="N675">
        <v>65</v>
      </c>
      <c r="Q675">
        <v>201</v>
      </c>
      <c r="R675">
        <v>76.06</v>
      </c>
      <c r="S675">
        <v>75.23</v>
      </c>
      <c r="T675">
        <v>74.87</v>
      </c>
      <c r="U675">
        <v>73.569999999999993</v>
      </c>
      <c r="V675">
        <v>72.62</v>
      </c>
      <c r="Y675">
        <v>73.69</v>
      </c>
      <c r="Z675">
        <v>54</v>
      </c>
      <c r="AA675">
        <v>38</v>
      </c>
      <c r="AB675">
        <v>21</v>
      </c>
      <c r="AE675">
        <v>5</v>
      </c>
      <c r="AF675">
        <v>10</v>
      </c>
      <c r="AG675">
        <v>8</v>
      </c>
      <c r="AJ675">
        <v>21</v>
      </c>
    </row>
    <row r="676" spans="1:36" x14ac:dyDescent="0.35">
      <c r="A676" s="3" t="str">
        <f t="shared" si="10"/>
        <v>Thom Hoetmer</v>
      </c>
      <c r="B676" s="4">
        <v>46082</v>
      </c>
      <c r="C676" t="s">
        <v>1190</v>
      </c>
      <c r="D676" t="s">
        <v>1191</v>
      </c>
      <c r="E676" t="s">
        <v>1192</v>
      </c>
      <c r="F676" t="s">
        <v>1193</v>
      </c>
      <c r="I676" t="s">
        <v>1239</v>
      </c>
      <c r="J676" t="s">
        <v>1240</v>
      </c>
      <c r="K676">
        <v>28</v>
      </c>
      <c r="L676">
        <v>64</v>
      </c>
      <c r="M676">
        <v>68</v>
      </c>
      <c r="N676">
        <v>70</v>
      </c>
      <c r="Q676">
        <v>202</v>
      </c>
      <c r="R676">
        <v>76.06</v>
      </c>
      <c r="S676">
        <v>75.23</v>
      </c>
      <c r="T676">
        <v>69.87</v>
      </c>
      <c r="U676">
        <v>74.569999999999993</v>
      </c>
      <c r="V676">
        <v>77.62</v>
      </c>
      <c r="Y676">
        <v>74.02</v>
      </c>
      <c r="Z676">
        <v>1</v>
      </c>
      <c r="AA676">
        <v>13</v>
      </c>
      <c r="AB676">
        <v>28</v>
      </c>
      <c r="AE676">
        <v>0</v>
      </c>
      <c r="AF676">
        <v>6</v>
      </c>
      <c r="AG676">
        <v>9</v>
      </c>
      <c r="AJ676">
        <v>28</v>
      </c>
    </row>
    <row r="677" spans="1:36" x14ac:dyDescent="0.35">
      <c r="A677" s="3" t="str">
        <f t="shared" si="10"/>
        <v>Matias Honkala</v>
      </c>
      <c r="B677" s="4">
        <v>46082</v>
      </c>
      <c r="C677" t="s">
        <v>1190</v>
      </c>
      <c r="D677" t="s">
        <v>1191</v>
      </c>
      <c r="E677" t="s">
        <v>1192</v>
      </c>
      <c r="F677" t="s">
        <v>1193</v>
      </c>
      <c r="I677" t="s">
        <v>1241</v>
      </c>
      <c r="J677" t="s">
        <v>624</v>
      </c>
      <c r="K677">
        <v>28</v>
      </c>
      <c r="L677">
        <v>65</v>
      </c>
      <c r="M677">
        <v>70</v>
      </c>
      <c r="N677">
        <v>67</v>
      </c>
      <c r="Q677">
        <v>202</v>
      </c>
      <c r="R677">
        <v>76.06</v>
      </c>
      <c r="S677">
        <v>75.23</v>
      </c>
      <c r="T677">
        <v>70.87</v>
      </c>
      <c r="U677">
        <v>76.569999999999993</v>
      </c>
      <c r="V677">
        <v>74.62</v>
      </c>
      <c r="Y677">
        <v>74.02</v>
      </c>
      <c r="Z677">
        <v>9</v>
      </c>
      <c r="AA677">
        <v>29</v>
      </c>
      <c r="AB677">
        <v>28</v>
      </c>
      <c r="AE677">
        <v>1</v>
      </c>
      <c r="AF677">
        <v>9</v>
      </c>
      <c r="AG677">
        <v>9</v>
      </c>
      <c r="AJ677">
        <v>28</v>
      </c>
    </row>
    <row r="678" spans="1:36" x14ac:dyDescent="0.35">
      <c r="A678" s="3" t="str">
        <f t="shared" si="10"/>
        <v>Mads Laage</v>
      </c>
      <c r="B678" s="4">
        <v>46082</v>
      </c>
      <c r="C678" t="s">
        <v>1190</v>
      </c>
      <c r="D678" t="s">
        <v>1191</v>
      </c>
      <c r="E678" t="s">
        <v>1192</v>
      </c>
      <c r="F678" t="s">
        <v>1193</v>
      </c>
      <c r="I678" t="s">
        <v>1242</v>
      </c>
      <c r="J678" t="s">
        <v>1243</v>
      </c>
      <c r="K678">
        <v>28</v>
      </c>
      <c r="L678">
        <v>69</v>
      </c>
      <c r="M678">
        <v>67</v>
      </c>
      <c r="N678">
        <v>66</v>
      </c>
      <c r="Q678">
        <v>202</v>
      </c>
      <c r="R678">
        <v>76.06</v>
      </c>
      <c r="S678">
        <v>75.23</v>
      </c>
      <c r="T678">
        <v>74.87</v>
      </c>
      <c r="U678">
        <v>73.569999999999993</v>
      </c>
      <c r="V678">
        <v>73.62</v>
      </c>
      <c r="Y678">
        <v>74.02</v>
      </c>
      <c r="Z678">
        <v>54</v>
      </c>
      <c r="AA678">
        <v>38</v>
      </c>
      <c r="AB678">
        <v>28</v>
      </c>
      <c r="AE678">
        <v>5</v>
      </c>
      <c r="AF678">
        <v>10</v>
      </c>
      <c r="AG678">
        <v>9</v>
      </c>
      <c r="AJ678">
        <v>28</v>
      </c>
    </row>
    <row r="679" spans="1:36" x14ac:dyDescent="0.35">
      <c r="A679" s="3" t="str">
        <f t="shared" si="10"/>
        <v>Dagbjatur Sigurbrandsson</v>
      </c>
      <c r="B679" s="4">
        <v>46082</v>
      </c>
      <c r="C679" t="s">
        <v>1190</v>
      </c>
      <c r="D679" t="s">
        <v>1191</v>
      </c>
      <c r="E679" t="s">
        <v>1192</v>
      </c>
      <c r="F679" t="s">
        <v>1193</v>
      </c>
      <c r="I679" t="s">
        <v>1244</v>
      </c>
      <c r="J679" t="s">
        <v>1245</v>
      </c>
      <c r="K679">
        <v>28</v>
      </c>
      <c r="L679">
        <v>65</v>
      </c>
      <c r="M679">
        <v>68</v>
      </c>
      <c r="N679">
        <v>69</v>
      </c>
      <c r="Q679">
        <v>202</v>
      </c>
      <c r="R679">
        <v>76.06</v>
      </c>
      <c r="S679">
        <v>75.23</v>
      </c>
      <c r="T679">
        <v>70.87</v>
      </c>
      <c r="U679">
        <v>74.569999999999993</v>
      </c>
      <c r="V679">
        <v>76.62</v>
      </c>
      <c r="Y679">
        <v>74.02</v>
      </c>
      <c r="Z679">
        <v>9</v>
      </c>
      <c r="AA679">
        <v>19</v>
      </c>
      <c r="AB679">
        <v>28</v>
      </c>
      <c r="AE679">
        <v>1</v>
      </c>
      <c r="AF679">
        <v>7</v>
      </c>
      <c r="AG679">
        <v>9</v>
      </c>
      <c r="AJ679">
        <v>28</v>
      </c>
    </row>
    <row r="680" spans="1:36" x14ac:dyDescent="0.35">
      <c r="A680" s="3" t="str">
        <f t="shared" si="10"/>
        <v>Logi Sigurdsson</v>
      </c>
      <c r="B680" s="4">
        <v>46082</v>
      </c>
      <c r="C680" t="s">
        <v>1190</v>
      </c>
      <c r="D680" t="s">
        <v>1191</v>
      </c>
      <c r="E680" t="s">
        <v>1192</v>
      </c>
      <c r="F680" t="s">
        <v>1193</v>
      </c>
      <c r="I680" t="s">
        <v>1246</v>
      </c>
      <c r="J680" t="s">
        <v>1247</v>
      </c>
      <c r="K680">
        <v>28</v>
      </c>
      <c r="L680">
        <v>65</v>
      </c>
      <c r="M680">
        <v>69</v>
      </c>
      <c r="N680">
        <v>68</v>
      </c>
      <c r="Q680">
        <v>202</v>
      </c>
      <c r="R680">
        <v>76.06</v>
      </c>
      <c r="S680">
        <v>75.23</v>
      </c>
      <c r="T680">
        <v>70.87</v>
      </c>
      <c r="U680">
        <v>75.569999999999993</v>
      </c>
      <c r="V680">
        <v>75.62</v>
      </c>
      <c r="Y680">
        <v>74.02</v>
      </c>
      <c r="Z680">
        <v>9</v>
      </c>
      <c r="AA680">
        <v>21</v>
      </c>
      <c r="AB680">
        <v>28</v>
      </c>
      <c r="AE680">
        <v>1</v>
      </c>
      <c r="AF680">
        <v>8</v>
      </c>
      <c r="AG680">
        <v>9</v>
      </c>
      <c r="AJ680">
        <v>28</v>
      </c>
    </row>
    <row r="681" spans="1:36" x14ac:dyDescent="0.35">
      <c r="A681" s="3" t="str">
        <f t="shared" si="10"/>
        <v>Sebastian Petersen</v>
      </c>
      <c r="B681" s="4">
        <v>46082</v>
      </c>
      <c r="C681" t="s">
        <v>1190</v>
      </c>
      <c r="D681" t="s">
        <v>1191</v>
      </c>
      <c r="E681" t="s">
        <v>1192</v>
      </c>
      <c r="F681" t="s">
        <v>1193</v>
      </c>
      <c r="I681" t="s">
        <v>1248</v>
      </c>
      <c r="J681" t="s">
        <v>908</v>
      </c>
      <c r="K681">
        <v>33</v>
      </c>
      <c r="L681">
        <v>67</v>
      </c>
      <c r="M681">
        <v>65</v>
      </c>
      <c r="N681">
        <v>71</v>
      </c>
      <c r="Q681">
        <v>203</v>
      </c>
      <c r="R681">
        <v>76.06</v>
      </c>
      <c r="S681">
        <v>75.23</v>
      </c>
      <c r="T681">
        <v>72.87</v>
      </c>
      <c r="U681">
        <v>71.569999999999993</v>
      </c>
      <c r="V681">
        <v>78.62</v>
      </c>
      <c r="Y681">
        <v>74.349999999999994</v>
      </c>
      <c r="Z681">
        <v>31</v>
      </c>
      <c r="AA681">
        <v>13</v>
      </c>
      <c r="AB681">
        <v>33</v>
      </c>
      <c r="AE681">
        <v>3</v>
      </c>
      <c r="AF681">
        <v>6</v>
      </c>
      <c r="AG681">
        <v>10</v>
      </c>
      <c r="AJ681">
        <v>33</v>
      </c>
    </row>
    <row r="682" spans="1:36" x14ac:dyDescent="0.35">
      <c r="A682" s="3" t="str">
        <f t="shared" si="10"/>
        <v>Magnus Pilgaard</v>
      </c>
      <c r="B682" s="4">
        <v>46082</v>
      </c>
      <c r="C682" t="s">
        <v>1190</v>
      </c>
      <c r="D682" t="s">
        <v>1191</v>
      </c>
      <c r="E682" t="s">
        <v>1192</v>
      </c>
      <c r="F682" t="s">
        <v>1193</v>
      </c>
      <c r="I682" t="s">
        <v>1249</v>
      </c>
      <c r="J682" t="s">
        <v>1250</v>
      </c>
      <c r="K682">
        <v>33</v>
      </c>
      <c r="L682">
        <v>68</v>
      </c>
      <c r="M682">
        <v>68</v>
      </c>
      <c r="N682">
        <v>67</v>
      </c>
      <c r="Q682">
        <v>203</v>
      </c>
      <c r="R682">
        <v>76.06</v>
      </c>
      <c r="S682">
        <v>75.23</v>
      </c>
      <c r="T682">
        <v>73.87</v>
      </c>
      <c r="U682">
        <v>74.569999999999993</v>
      </c>
      <c r="V682">
        <v>74.62</v>
      </c>
      <c r="Y682">
        <v>74.349999999999994</v>
      </c>
      <c r="Z682">
        <v>40</v>
      </c>
      <c r="AA682">
        <v>38</v>
      </c>
      <c r="AB682">
        <v>33</v>
      </c>
      <c r="AE682">
        <v>4</v>
      </c>
      <c r="AF682">
        <v>10</v>
      </c>
      <c r="AG682">
        <v>10</v>
      </c>
      <c r="AJ682">
        <v>33</v>
      </c>
    </row>
    <row r="683" spans="1:36" x14ac:dyDescent="0.35">
      <c r="A683" s="3" t="str">
        <f t="shared" si="10"/>
        <v>Gustav Salander</v>
      </c>
      <c r="B683" s="4">
        <v>46082</v>
      </c>
      <c r="C683" t="s">
        <v>1190</v>
      </c>
      <c r="D683" t="s">
        <v>1191</v>
      </c>
      <c r="E683" t="s">
        <v>1192</v>
      </c>
      <c r="F683" t="s">
        <v>1193</v>
      </c>
      <c r="I683" t="s">
        <v>1251</v>
      </c>
      <c r="J683" t="s">
        <v>1252</v>
      </c>
      <c r="K683">
        <v>33</v>
      </c>
      <c r="L683">
        <v>67</v>
      </c>
      <c r="M683">
        <v>69</v>
      </c>
      <c r="N683">
        <v>67</v>
      </c>
      <c r="Q683">
        <v>203</v>
      </c>
      <c r="R683">
        <v>76.06</v>
      </c>
      <c r="S683">
        <v>75.23</v>
      </c>
      <c r="T683">
        <v>72.87</v>
      </c>
      <c r="U683">
        <v>75.569999999999993</v>
      </c>
      <c r="V683">
        <v>74.62</v>
      </c>
      <c r="Y683">
        <v>74.349999999999994</v>
      </c>
      <c r="Z683">
        <v>31</v>
      </c>
      <c r="AA683">
        <v>38</v>
      </c>
      <c r="AB683">
        <v>33</v>
      </c>
      <c r="AE683">
        <v>3</v>
      </c>
      <c r="AF683">
        <v>10</v>
      </c>
      <c r="AG683">
        <v>10</v>
      </c>
      <c r="AJ683">
        <v>33</v>
      </c>
    </row>
    <row r="684" spans="1:36" x14ac:dyDescent="0.35">
      <c r="A684" s="3" t="str">
        <f t="shared" si="10"/>
        <v>Tyko Tuohimaa</v>
      </c>
      <c r="B684" s="4">
        <v>46082</v>
      </c>
      <c r="C684" t="s">
        <v>1190</v>
      </c>
      <c r="D684" t="s">
        <v>1191</v>
      </c>
      <c r="E684" t="s">
        <v>1192</v>
      </c>
      <c r="F684" t="s">
        <v>1193</v>
      </c>
      <c r="I684" t="s">
        <v>1253</v>
      </c>
      <c r="J684" t="s">
        <v>1254</v>
      </c>
      <c r="K684">
        <v>33</v>
      </c>
      <c r="L684">
        <v>66</v>
      </c>
      <c r="M684">
        <v>69</v>
      </c>
      <c r="N684">
        <v>68</v>
      </c>
      <c r="Q684">
        <v>203</v>
      </c>
      <c r="R684">
        <v>76.06</v>
      </c>
      <c r="S684">
        <v>75.23</v>
      </c>
      <c r="T684">
        <v>71.87</v>
      </c>
      <c r="U684">
        <v>75.569999999999993</v>
      </c>
      <c r="V684">
        <v>75.62</v>
      </c>
      <c r="Y684">
        <v>74.349999999999994</v>
      </c>
      <c r="Z684">
        <v>21</v>
      </c>
      <c r="AA684">
        <v>29</v>
      </c>
      <c r="AB684">
        <v>33</v>
      </c>
      <c r="AE684">
        <v>2</v>
      </c>
      <c r="AF684">
        <v>9</v>
      </c>
      <c r="AG684">
        <v>10</v>
      </c>
      <c r="AJ684">
        <v>33</v>
      </c>
    </row>
    <row r="685" spans="1:36" x14ac:dyDescent="0.35">
      <c r="A685" s="3" t="str">
        <f t="shared" si="10"/>
        <v>Ludvig Eriksson (Dec2003)</v>
      </c>
      <c r="B685" s="4">
        <v>46082</v>
      </c>
      <c r="C685" t="s">
        <v>1190</v>
      </c>
      <c r="D685" t="s">
        <v>1191</v>
      </c>
      <c r="E685" t="s">
        <v>1192</v>
      </c>
      <c r="F685" t="s">
        <v>1193</v>
      </c>
      <c r="I685" t="s">
        <v>1255</v>
      </c>
      <c r="J685" t="s">
        <v>1256</v>
      </c>
      <c r="K685">
        <v>37</v>
      </c>
      <c r="L685">
        <v>66</v>
      </c>
      <c r="M685">
        <v>69</v>
      </c>
      <c r="N685">
        <v>69</v>
      </c>
      <c r="Q685">
        <v>204</v>
      </c>
      <c r="R685">
        <v>76.06</v>
      </c>
      <c r="S685">
        <v>75.23</v>
      </c>
      <c r="T685">
        <v>71.87</v>
      </c>
      <c r="U685">
        <v>75.569999999999993</v>
      </c>
      <c r="V685">
        <v>76.62</v>
      </c>
      <c r="Y685">
        <v>74.69</v>
      </c>
      <c r="Z685">
        <v>21</v>
      </c>
      <c r="AA685">
        <v>29</v>
      </c>
      <c r="AB685">
        <v>37</v>
      </c>
      <c r="AE685">
        <v>2</v>
      </c>
      <c r="AF685">
        <v>9</v>
      </c>
      <c r="AG685">
        <v>11</v>
      </c>
      <c r="AJ685">
        <v>37</v>
      </c>
    </row>
    <row r="686" spans="1:36" x14ac:dyDescent="0.35">
      <c r="A686" s="3" t="str">
        <f t="shared" si="10"/>
        <v>Gustav Fransson</v>
      </c>
      <c r="B686" s="4">
        <v>46082</v>
      </c>
      <c r="C686" t="s">
        <v>1190</v>
      </c>
      <c r="D686" t="s">
        <v>1191</v>
      </c>
      <c r="E686" t="s">
        <v>1192</v>
      </c>
      <c r="F686" t="s">
        <v>1193</v>
      </c>
      <c r="I686" t="s">
        <v>1257</v>
      </c>
      <c r="J686" t="s">
        <v>1252</v>
      </c>
      <c r="K686">
        <v>37</v>
      </c>
      <c r="L686">
        <v>68</v>
      </c>
      <c r="M686">
        <v>67</v>
      </c>
      <c r="N686">
        <v>69</v>
      </c>
      <c r="Q686">
        <v>204</v>
      </c>
      <c r="R686">
        <v>76.06</v>
      </c>
      <c r="S686">
        <v>75.23</v>
      </c>
      <c r="T686">
        <v>73.87</v>
      </c>
      <c r="U686">
        <v>73.569999999999993</v>
      </c>
      <c r="V686">
        <v>76.62</v>
      </c>
      <c r="Y686">
        <v>74.69</v>
      </c>
      <c r="Z686">
        <v>40</v>
      </c>
      <c r="AA686">
        <v>29</v>
      </c>
      <c r="AB686">
        <v>37</v>
      </c>
      <c r="AE686">
        <v>4</v>
      </c>
      <c r="AF686">
        <v>9</v>
      </c>
      <c r="AG686">
        <v>11</v>
      </c>
      <c r="AJ686">
        <v>37</v>
      </c>
    </row>
    <row r="687" spans="1:36" x14ac:dyDescent="0.35">
      <c r="A687" s="3" t="str">
        <f t="shared" si="10"/>
        <v>Calum Scott</v>
      </c>
      <c r="B687" s="4">
        <v>46082</v>
      </c>
      <c r="C687" t="s">
        <v>1190</v>
      </c>
      <c r="D687" t="s">
        <v>1191</v>
      </c>
      <c r="E687" t="s">
        <v>1192</v>
      </c>
      <c r="F687" t="s">
        <v>1193</v>
      </c>
      <c r="I687" t="s">
        <v>869</v>
      </c>
      <c r="J687" t="s">
        <v>1258</v>
      </c>
      <c r="K687">
        <v>37</v>
      </c>
      <c r="L687">
        <v>69</v>
      </c>
      <c r="M687">
        <v>66</v>
      </c>
      <c r="N687">
        <v>69</v>
      </c>
      <c r="Q687">
        <v>204</v>
      </c>
      <c r="R687">
        <v>76.06</v>
      </c>
      <c r="S687">
        <v>75.23</v>
      </c>
      <c r="T687">
        <v>74.87</v>
      </c>
      <c r="U687">
        <v>72.569999999999993</v>
      </c>
      <c r="V687">
        <v>76.62</v>
      </c>
      <c r="Y687">
        <v>74.69</v>
      </c>
      <c r="Z687">
        <v>54</v>
      </c>
      <c r="AA687">
        <v>29</v>
      </c>
      <c r="AB687">
        <v>37</v>
      </c>
      <c r="AE687">
        <v>5</v>
      </c>
      <c r="AF687">
        <v>9</v>
      </c>
      <c r="AG687">
        <v>11</v>
      </c>
      <c r="AJ687">
        <v>37</v>
      </c>
    </row>
    <row r="688" spans="1:36" x14ac:dyDescent="0.35">
      <c r="A688" s="3" t="str">
        <f t="shared" si="10"/>
        <v>Adam Andersson</v>
      </c>
      <c r="B688" s="4">
        <v>46082</v>
      </c>
      <c r="C688" t="s">
        <v>1190</v>
      </c>
      <c r="D688" t="s">
        <v>1191</v>
      </c>
      <c r="E688" t="s">
        <v>1192</v>
      </c>
      <c r="F688" t="s">
        <v>1193</v>
      </c>
      <c r="I688" t="s">
        <v>1259</v>
      </c>
      <c r="J688" t="s">
        <v>742</v>
      </c>
      <c r="K688">
        <v>40</v>
      </c>
      <c r="L688">
        <v>69</v>
      </c>
      <c r="M688">
        <v>66</v>
      </c>
      <c r="N688">
        <v>70</v>
      </c>
      <c r="Q688">
        <v>205</v>
      </c>
      <c r="R688">
        <v>76.06</v>
      </c>
      <c r="S688">
        <v>75.23</v>
      </c>
      <c r="T688">
        <v>74.87</v>
      </c>
      <c r="U688">
        <v>72.569999999999993</v>
      </c>
      <c r="V688">
        <v>77.62</v>
      </c>
      <c r="Y688">
        <v>75.02</v>
      </c>
      <c r="Z688">
        <v>54</v>
      </c>
      <c r="AA688">
        <v>29</v>
      </c>
      <c r="AB688">
        <v>40</v>
      </c>
      <c r="AE688">
        <v>5</v>
      </c>
      <c r="AF688">
        <v>9</v>
      </c>
      <c r="AG688">
        <v>12</v>
      </c>
      <c r="AJ688">
        <v>40</v>
      </c>
    </row>
    <row r="689" spans="1:36" x14ac:dyDescent="0.35">
      <c r="A689" s="3" t="str">
        <f t="shared" si="10"/>
        <v>Jesper Hagborg Asp</v>
      </c>
      <c r="B689" s="4">
        <v>46082</v>
      </c>
      <c r="C689" t="s">
        <v>1190</v>
      </c>
      <c r="D689" t="s">
        <v>1191</v>
      </c>
      <c r="E689" t="s">
        <v>1192</v>
      </c>
      <c r="F689" t="s">
        <v>1193</v>
      </c>
      <c r="I689" t="s">
        <v>1260</v>
      </c>
      <c r="J689" t="s">
        <v>1200</v>
      </c>
      <c r="K689">
        <v>40</v>
      </c>
      <c r="L689">
        <v>65</v>
      </c>
      <c r="M689">
        <v>67</v>
      </c>
      <c r="N689">
        <v>73</v>
      </c>
      <c r="Q689">
        <v>205</v>
      </c>
      <c r="R689">
        <v>76.06</v>
      </c>
      <c r="S689">
        <v>75.23</v>
      </c>
      <c r="T689">
        <v>70.87</v>
      </c>
      <c r="U689">
        <v>73.569999999999993</v>
      </c>
      <c r="V689">
        <v>80.62</v>
      </c>
      <c r="Y689">
        <v>75.02</v>
      </c>
      <c r="Z689">
        <v>9</v>
      </c>
      <c r="AA689">
        <v>13</v>
      </c>
      <c r="AB689">
        <v>40</v>
      </c>
      <c r="AE689">
        <v>1</v>
      </c>
      <c r="AF689">
        <v>6</v>
      </c>
      <c r="AG689">
        <v>12</v>
      </c>
      <c r="AJ689">
        <v>40</v>
      </c>
    </row>
    <row r="690" spans="1:36" x14ac:dyDescent="0.35">
      <c r="A690" s="3" t="str">
        <f t="shared" si="10"/>
        <v>Rick Hessing</v>
      </c>
      <c r="B690" s="4">
        <v>46082</v>
      </c>
      <c r="C690" t="s">
        <v>1190</v>
      </c>
      <c r="D690" t="s">
        <v>1191</v>
      </c>
      <c r="E690" t="s">
        <v>1192</v>
      </c>
      <c r="F690" t="s">
        <v>1193</v>
      </c>
      <c r="I690" t="s">
        <v>1261</v>
      </c>
      <c r="J690" t="s">
        <v>980</v>
      </c>
      <c r="K690">
        <v>40</v>
      </c>
      <c r="L690">
        <v>66</v>
      </c>
      <c r="M690">
        <v>66</v>
      </c>
      <c r="N690">
        <v>73</v>
      </c>
      <c r="Q690">
        <v>205</v>
      </c>
      <c r="R690">
        <v>76.06</v>
      </c>
      <c r="S690">
        <v>75.23</v>
      </c>
      <c r="T690">
        <v>71.87</v>
      </c>
      <c r="U690">
        <v>72.569999999999993</v>
      </c>
      <c r="V690">
        <v>80.62</v>
      </c>
      <c r="Y690">
        <v>75.02</v>
      </c>
      <c r="Z690">
        <v>21</v>
      </c>
      <c r="AA690">
        <v>13</v>
      </c>
      <c r="AB690">
        <v>40</v>
      </c>
      <c r="AE690">
        <v>2</v>
      </c>
      <c r="AF690">
        <v>6</v>
      </c>
      <c r="AG690">
        <v>12</v>
      </c>
      <c r="AJ690">
        <v>40</v>
      </c>
    </row>
    <row r="691" spans="1:36" x14ac:dyDescent="0.35">
      <c r="A691" s="3" t="str">
        <f t="shared" si="10"/>
        <v>Juuso Kahlos</v>
      </c>
      <c r="B691" s="4">
        <v>46082</v>
      </c>
      <c r="C691" t="s">
        <v>1190</v>
      </c>
      <c r="D691" t="s">
        <v>1191</v>
      </c>
      <c r="E691" t="s">
        <v>1192</v>
      </c>
      <c r="F691" t="s">
        <v>1193</v>
      </c>
      <c r="I691" t="s">
        <v>1262</v>
      </c>
      <c r="J691" t="s">
        <v>1263</v>
      </c>
      <c r="K691">
        <v>40</v>
      </c>
      <c r="L691">
        <v>69</v>
      </c>
      <c r="M691">
        <v>65</v>
      </c>
      <c r="N691">
        <v>71</v>
      </c>
      <c r="Q691">
        <v>205</v>
      </c>
      <c r="R691">
        <v>76.06</v>
      </c>
      <c r="S691">
        <v>75.23</v>
      </c>
      <c r="T691">
        <v>74.87</v>
      </c>
      <c r="U691">
        <v>71.569999999999993</v>
      </c>
      <c r="V691">
        <v>78.62</v>
      </c>
      <c r="Y691">
        <v>75.02</v>
      </c>
      <c r="Z691">
        <v>54</v>
      </c>
      <c r="AA691">
        <v>21</v>
      </c>
      <c r="AB691">
        <v>40</v>
      </c>
      <c r="AE691">
        <v>5</v>
      </c>
      <c r="AF691">
        <v>8</v>
      </c>
      <c r="AG691">
        <v>12</v>
      </c>
      <c r="AJ691">
        <v>40</v>
      </c>
    </row>
    <row r="692" spans="1:36" x14ac:dyDescent="0.35">
      <c r="A692" s="3" t="str">
        <f t="shared" si="10"/>
        <v>Marcus Svensson</v>
      </c>
      <c r="B692" s="4">
        <v>46082</v>
      </c>
      <c r="C692" t="s">
        <v>1190</v>
      </c>
      <c r="D692" t="s">
        <v>1191</v>
      </c>
      <c r="E692" t="s">
        <v>1192</v>
      </c>
      <c r="F692" t="s">
        <v>1193</v>
      </c>
      <c r="I692" t="s">
        <v>1264</v>
      </c>
      <c r="J692" t="s">
        <v>1172</v>
      </c>
      <c r="K692">
        <v>40</v>
      </c>
      <c r="L692">
        <v>71</v>
      </c>
      <c r="M692">
        <v>63</v>
      </c>
      <c r="N692">
        <v>71</v>
      </c>
      <c r="Q692">
        <v>205</v>
      </c>
      <c r="R692">
        <v>76.06</v>
      </c>
      <c r="S692">
        <v>75.23</v>
      </c>
      <c r="T692">
        <v>76.87</v>
      </c>
      <c r="U692">
        <v>69.569999999999993</v>
      </c>
      <c r="V692">
        <v>78.62</v>
      </c>
      <c r="Y692">
        <v>75.02</v>
      </c>
      <c r="Z692">
        <v>92</v>
      </c>
      <c r="AA692">
        <v>21</v>
      </c>
      <c r="AB692">
        <v>40</v>
      </c>
      <c r="AE692">
        <v>7</v>
      </c>
      <c r="AF692">
        <v>8</v>
      </c>
      <c r="AG692">
        <v>12</v>
      </c>
      <c r="AJ692">
        <v>40</v>
      </c>
    </row>
    <row r="693" spans="1:36" x14ac:dyDescent="0.35">
      <c r="A693" s="3" t="str">
        <f t="shared" si="10"/>
        <v>Saku Halonen</v>
      </c>
      <c r="B693" s="4">
        <v>46082</v>
      </c>
      <c r="C693" t="s">
        <v>1190</v>
      </c>
      <c r="D693" t="s">
        <v>1191</v>
      </c>
      <c r="E693" t="s">
        <v>1192</v>
      </c>
      <c r="F693" t="s">
        <v>1193</v>
      </c>
      <c r="I693" t="s">
        <v>1265</v>
      </c>
      <c r="J693" t="s">
        <v>1266</v>
      </c>
      <c r="K693">
        <v>45</v>
      </c>
      <c r="L693">
        <v>66</v>
      </c>
      <c r="M693">
        <v>70</v>
      </c>
      <c r="N693">
        <v>70</v>
      </c>
      <c r="Q693">
        <v>206</v>
      </c>
      <c r="R693">
        <v>76.06</v>
      </c>
      <c r="S693">
        <v>75.23</v>
      </c>
      <c r="T693">
        <v>71.87</v>
      </c>
      <c r="U693">
        <v>76.569999999999993</v>
      </c>
      <c r="V693">
        <v>77.62</v>
      </c>
      <c r="Y693">
        <v>75.349999999999994</v>
      </c>
      <c r="Z693">
        <v>21</v>
      </c>
      <c r="AA693">
        <v>38</v>
      </c>
      <c r="AB693">
        <v>45</v>
      </c>
      <c r="AE693">
        <v>2</v>
      </c>
      <c r="AF693">
        <v>10</v>
      </c>
      <c r="AG693">
        <v>13</v>
      </c>
      <c r="AJ693">
        <v>45</v>
      </c>
    </row>
    <row r="694" spans="1:36" x14ac:dyDescent="0.35">
      <c r="A694" s="3" t="str">
        <f t="shared" si="10"/>
        <v>Jamie Tofte Nielsen</v>
      </c>
      <c r="B694" s="4">
        <v>46082</v>
      </c>
      <c r="C694" t="s">
        <v>1190</v>
      </c>
      <c r="D694" t="s">
        <v>1191</v>
      </c>
      <c r="E694" t="s">
        <v>1192</v>
      </c>
      <c r="F694" t="s">
        <v>1193</v>
      </c>
      <c r="I694" t="s">
        <v>1267</v>
      </c>
      <c r="J694" t="s">
        <v>1268</v>
      </c>
      <c r="K694">
        <v>45</v>
      </c>
      <c r="L694">
        <v>66</v>
      </c>
      <c r="M694">
        <v>68</v>
      </c>
      <c r="N694">
        <v>72</v>
      </c>
      <c r="Q694">
        <v>206</v>
      </c>
      <c r="R694">
        <v>76.06</v>
      </c>
      <c r="S694">
        <v>75.23</v>
      </c>
      <c r="T694">
        <v>71.87</v>
      </c>
      <c r="U694">
        <v>74.569999999999993</v>
      </c>
      <c r="V694">
        <v>79.62</v>
      </c>
      <c r="Y694">
        <v>75.349999999999994</v>
      </c>
      <c r="Z694">
        <v>21</v>
      </c>
      <c r="AA694">
        <v>21</v>
      </c>
      <c r="AB694">
        <v>45</v>
      </c>
      <c r="AE694">
        <v>2</v>
      </c>
      <c r="AF694">
        <v>8</v>
      </c>
      <c r="AG694">
        <v>13</v>
      </c>
      <c r="AJ694">
        <v>45</v>
      </c>
    </row>
    <row r="695" spans="1:36" x14ac:dyDescent="0.35">
      <c r="A695" s="3" t="str">
        <f t="shared" si="10"/>
        <v>Ilari Saulo</v>
      </c>
      <c r="B695" s="4">
        <v>46082</v>
      </c>
      <c r="C695" t="s">
        <v>1190</v>
      </c>
      <c r="D695" t="s">
        <v>1191</v>
      </c>
      <c r="E695" t="s">
        <v>1192</v>
      </c>
      <c r="F695" t="s">
        <v>1193</v>
      </c>
      <c r="I695" t="s">
        <v>1269</v>
      </c>
      <c r="J695" t="s">
        <v>1270</v>
      </c>
      <c r="K695">
        <v>47</v>
      </c>
      <c r="L695">
        <v>67</v>
      </c>
      <c r="M695">
        <v>67</v>
      </c>
      <c r="N695">
        <v>73</v>
      </c>
      <c r="Q695">
        <v>207</v>
      </c>
      <c r="R695">
        <v>76.06</v>
      </c>
      <c r="S695">
        <v>75.23</v>
      </c>
      <c r="T695">
        <v>72.87</v>
      </c>
      <c r="U695">
        <v>73.569999999999993</v>
      </c>
      <c r="V695">
        <v>80.62</v>
      </c>
      <c r="Y695">
        <v>75.69</v>
      </c>
      <c r="Z695">
        <v>31</v>
      </c>
      <c r="AA695">
        <v>21</v>
      </c>
      <c r="AB695">
        <v>47</v>
      </c>
      <c r="AE695">
        <v>3</v>
      </c>
      <c r="AF695">
        <v>8</v>
      </c>
      <c r="AG695">
        <v>14</v>
      </c>
      <c r="AJ695">
        <v>47</v>
      </c>
    </row>
    <row r="696" spans="1:36" x14ac:dyDescent="0.35">
      <c r="A696" s="3" t="str">
        <f t="shared" si="10"/>
        <v>Hugo Hellman</v>
      </c>
      <c r="B696" s="4">
        <v>46082</v>
      </c>
      <c r="C696" t="s">
        <v>1190</v>
      </c>
      <c r="D696" t="s">
        <v>1191</v>
      </c>
      <c r="E696" t="s">
        <v>1192</v>
      </c>
      <c r="F696" t="s">
        <v>1193</v>
      </c>
      <c r="I696" t="s">
        <v>1271</v>
      </c>
      <c r="J696" t="s">
        <v>424</v>
      </c>
      <c r="K696">
        <v>48</v>
      </c>
      <c r="L696">
        <v>65</v>
      </c>
      <c r="M696">
        <v>71</v>
      </c>
      <c r="N696">
        <v>72</v>
      </c>
      <c r="Q696">
        <v>208</v>
      </c>
      <c r="R696">
        <v>76.06</v>
      </c>
      <c r="S696">
        <v>75.23</v>
      </c>
      <c r="T696">
        <v>70.87</v>
      </c>
      <c r="U696">
        <v>77.569999999999993</v>
      </c>
      <c r="V696">
        <v>79.62</v>
      </c>
      <c r="Y696">
        <v>76.02</v>
      </c>
      <c r="Z696">
        <v>9</v>
      </c>
      <c r="AA696">
        <v>38</v>
      </c>
      <c r="AB696">
        <v>48</v>
      </c>
      <c r="AE696">
        <v>1</v>
      </c>
      <c r="AF696">
        <v>10</v>
      </c>
      <c r="AG696">
        <v>15</v>
      </c>
      <c r="AJ696">
        <v>48</v>
      </c>
    </row>
    <row r="697" spans="1:36" x14ac:dyDescent="0.35">
      <c r="A697" s="3" t="str">
        <f t="shared" si="10"/>
        <v>Jaapo Jamsa</v>
      </c>
      <c r="B697" s="4">
        <v>46082</v>
      </c>
      <c r="C697" t="s">
        <v>1190</v>
      </c>
      <c r="D697" t="s">
        <v>1191</v>
      </c>
      <c r="E697" t="s">
        <v>1192</v>
      </c>
      <c r="F697" t="s">
        <v>1193</v>
      </c>
      <c r="I697" t="s">
        <v>1272</v>
      </c>
      <c r="J697" t="s">
        <v>1273</v>
      </c>
      <c r="K697">
        <v>48</v>
      </c>
      <c r="L697">
        <v>69</v>
      </c>
      <c r="M697">
        <v>67</v>
      </c>
      <c r="N697">
        <v>72</v>
      </c>
      <c r="Q697">
        <v>208</v>
      </c>
      <c r="R697">
        <v>76.06</v>
      </c>
      <c r="S697">
        <v>75.23</v>
      </c>
      <c r="T697">
        <v>74.87</v>
      </c>
      <c r="U697">
        <v>73.569999999999993</v>
      </c>
      <c r="V697">
        <v>79.62</v>
      </c>
      <c r="Y697">
        <v>76.02</v>
      </c>
      <c r="Z697">
        <v>54</v>
      </c>
      <c r="AA697">
        <v>38</v>
      </c>
      <c r="AB697">
        <v>48</v>
      </c>
      <c r="AE697">
        <v>5</v>
      </c>
      <c r="AF697">
        <v>10</v>
      </c>
      <c r="AG697">
        <v>15</v>
      </c>
      <c r="AJ697">
        <v>48</v>
      </c>
    </row>
    <row r="698" spans="1:36" x14ac:dyDescent="0.35">
      <c r="A698" s="3" t="str">
        <f t="shared" si="10"/>
        <v>Mathias Ballard</v>
      </c>
      <c r="B698" s="4">
        <v>46082</v>
      </c>
      <c r="C698" t="s">
        <v>1190</v>
      </c>
      <c r="D698" t="s">
        <v>1191</v>
      </c>
      <c r="E698" t="s">
        <v>1192</v>
      </c>
      <c r="F698" t="s">
        <v>1193</v>
      </c>
      <c r="I698" t="s">
        <v>1274</v>
      </c>
      <c r="J698" t="s">
        <v>1275</v>
      </c>
      <c r="K698" t="s">
        <v>422</v>
      </c>
      <c r="L698">
        <v>69</v>
      </c>
      <c r="M698">
        <v>68</v>
      </c>
      <c r="Q698">
        <v>137</v>
      </c>
      <c r="R698">
        <v>76.06</v>
      </c>
      <c r="S698">
        <v>75.23</v>
      </c>
      <c r="T698">
        <v>74.87</v>
      </c>
      <c r="U698">
        <v>74.569999999999993</v>
      </c>
      <c r="Y698">
        <v>74.72</v>
      </c>
      <c r="Z698">
        <v>54</v>
      </c>
      <c r="AA698">
        <v>50</v>
      </c>
      <c r="AE698">
        <v>5</v>
      </c>
      <c r="AF698">
        <v>11</v>
      </c>
      <c r="AJ698">
        <v>50</v>
      </c>
    </row>
    <row r="699" spans="1:36" x14ac:dyDescent="0.35">
      <c r="A699" s="3" t="str">
        <f t="shared" si="10"/>
        <v>Simon Bjorken</v>
      </c>
      <c r="B699" s="4">
        <v>46082</v>
      </c>
      <c r="C699" t="s">
        <v>1190</v>
      </c>
      <c r="D699" t="s">
        <v>1191</v>
      </c>
      <c r="E699" t="s">
        <v>1192</v>
      </c>
      <c r="F699" t="s">
        <v>1193</v>
      </c>
      <c r="I699" t="s">
        <v>1276</v>
      </c>
      <c r="J699" t="s">
        <v>789</v>
      </c>
      <c r="K699" t="s">
        <v>422</v>
      </c>
      <c r="L699">
        <v>69</v>
      </c>
      <c r="M699">
        <v>68</v>
      </c>
      <c r="Q699">
        <v>137</v>
      </c>
      <c r="R699">
        <v>76.06</v>
      </c>
      <c r="S699">
        <v>75.23</v>
      </c>
      <c r="T699">
        <v>74.87</v>
      </c>
      <c r="U699">
        <v>74.569999999999993</v>
      </c>
      <c r="Y699">
        <v>74.72</v>
      </c>
      <c r="Z699">
        <v>54</v>
      </c>
      <c r="AA699">
        <v>50</v>
      </c>
      <c r="AE699">
        <v>5</v>
      </c>
      <c r="AF699">
        <v>11</v>
      </c>
      <c r="AJ699">
        <v>50</v>
      </c>
    </row>
    <row r="700" spans="1:36" x14ac:dyDescent="0.35">
      <c r="A700" s="3" t="str">
        <f t="shared" si="10"/>
        <v>Victor Bjorlow</v>
      </c>
      <c r="B700" s="4">
        <v>46082</v>
      </c>
      <c r="C700" t="s">
        <v>1190</v>
      </c>
      <c r="D700" t="s">
        <v>1191</v>
      </c>
      <c r="E700" t="s">
        <v>1192</v>
      </c>
      <c r="F700" t="s">
        <v>1193</v>
      </c>
      <c r="I700" t="s">
        <v>1277</v>
      </c>
      <c r="J700" t="s">
        <v>374</v>
      </c>
      <c r="K700" t="s">
        <v>422</v>
      </c>
      <c r="L700">
        <v>70</v>
      </c>
      <c r="M700">
        <v>67</v>
      </c>
      <c r="Q700">
        <v>137</v>
      </c>
      <c r="R700">
        <v>76.06</v>
      </c>
      <c r="S700">
        <v>75.23</v>
      </c>
      <c r="T700">
        <v>75.87</v>
      </c>
      <c r="U700">
        <v>73.569999999999993</v>
      </c>
      <c r="Y700">
        <v>74.72</v>
      </c>
      <c r="Z700">
        <v>77</v>
      </c>
      <c r="AA700">
        <v>50</v>
      </c>
      <c r="AE700">
        <v>6</v>
      </c>
      <c r="AF700">
        <v>11</v>
      </c>
      <c r="AJ700">
        <v>50</v>
      </c>
    </row>
    <row r="701" spans="1:36" x14ac:dyDescent="0.35">
      <c r="A701" s="3" t="str">
        <f t="shared" si="10"/>
        <v>Tiger Christensen</v>
      </c>
      <c r="B701" s="4">
        <v>46082</v>
      </c>
      <c r="C701" t="s">
        <v>1190</v>
      </c>
      <c r="D701" t="s">
        <v>1191</v>
      </c>
      <c r="E701" t="s">
        <v>1192</v>
      </c>
      <c r="F701" t="s">
        <v>1193</v>
      </c>
      <c r="I701" t="s">
        <v>1278</v>
      </c>
      <c r="J701" t="s">
        <v>1279</v>
      </c>
      <c r="K701" t="s">
        <v>422</v>
      </c>
      <c r="L701">
        <v>67</v>
      </c>
      <c r="M701">
        <v>70</v>
      </c>
      <c r="Q701">
        <v>137</v>
      </c>
      <c r="R701">
        <v>76.06</v>
      </c>
      <c r="S701">
        <v>75.23</v>
      </c>
      <c r="T701">
        <v>72.87</v>
      </c>
      <c r="U701">
        <v>76.569999999999993</v>
      </c>
      <c r="Y701">
        <v>74.72</v>
      </c>
      <c r="Z701">
        <v>31</v>
      </c>
      <c r="AA701">
        <v>50</v>
      </c>
      <c r="AE701">
        <v>3</v>
      </c>
      <c r="AF701">
        <v>11</v>
      </c>
      <c r="AJ701">
        <v>50</v>
      </c>
    </row>
    <row r="702" spans="1:36" x14ac:dyDescent="0.35">
      <c r="A702" s="3" t="str">
        <f t="shared" si="10"/>
        <v>Jonathan Hallinger</v>
      </c>
      <c r="B702" s="4">
        <v>46082</v>
      </c>
      <c r="C702" t="s">
        <v>1190</v>
      </c>
      <c r="D702" t="s">
        <v>1191</v>
      </c>
      <c r="E702" t="s">
        <v>1192</v>
      </c>
      <c r="F702" t="s">
        <v>1193</v>
      </c>
      <c r="I702" t="s">
        <v>1280</v>
      </c>
      <c r="J702" t="s">
        <v>986</v>
      </c>
      <c r="K702" t="s">
        <v>422</v>
      </c>
      <c r="L702">
        <v>69</v>
      </c>
      <c r="M702">
        <v>68</v>
      </c>
      <c r="Q702">
        <v>137</v>
      </c>
      <c r="R702">
        <v>76.06</v>
      </c>
      <c r="S702">
        <v>75.23</v>
      </c>
      <c r="T702">
        <v>74.87</v>
      </c>
      <c r="U702">
        <v>74.569999999999993</v>
      </c>
      <c r="Y702">
        <v>74.72</v>
      </c>
      <c r="Z702">
        <v>54</v>
      </c>
      <c r="AA702">
        <v>50</v>
      </c>
      <c r="AE702">
        <v>5</v>
      </c>
      <c r="AF702">
        <v>11</v>
      </c>
      <c r="AJ702">
        <v>50</v>
      </c>
    </row>
    <row r="703" spans="1:36" x14ac:dyDescent="0.35">
      <c r="A703" s="3" t="str">
        <f t="shared" si="10"/>
        <v>Mads Heller</v>
      </c>
      <c r="B703" s="4">
        <v>46082</v>
      </c>
      <c r="C703" t="s">
        <v>1190</v>
      </c>
      <c r="D703" t="s">
        <v>1191</v>
      </c>
      <c r="E703" t="s">
        <v>1192</v>
      </c>
      <c r="F703" t="s">
        <v>1193</v>
      </c>
      <c r="I703" t="s">
        <v>1281</v>
      </c>
      <c r="J703" t="s">
        <v>1243</v>
      </c>
      <c r="K703" t="s">
        <v>422</v>
      </c>
      <c r="L703">
        <v>69</v>
      </c>
      <c r="M703">
        <v>68</v>
      </c>
      <c r="Q703">
        <v>137</v>
      </c>
      <c r="R703">
        <v>76.06</v>
      </c>
      <c r="S703">
        <v>75.23</v>
      </c>
      <c r="T703">
        <v>74.87</v>
      </c>
      <c r="U703">
        <v>74.569999999999993</v>
      </c>
      <c r="Y703">
        <v>74.72</v>
      </c>
      <c r="Z703">
        <v>54</v>
      </c>
      <c r="AA703">
        <v>50</v>
      </c>
      <c r="AE703">
        <v>5</v>
      </c>
      <c r="AF703">
        <v>11</v>
      </c>
      <c r="AJ703">
        <v>50</v>
      </c>
    </row>
    <row r="704" spans="1:36" x14ac:dyDescent="0.35">
      <c r="A704" s="3" t="str">
        <f t="shared" si="10"/>
        <v>Alex Hietala</v>
      </c>
      <c r="B704" s="4">
        <v>46082</v>
      </c>
      <c r="C704" t="s">
        <v>1190</v>
      </c>
      <c r="D704" t="s">
        <v>1191</v>
      </c>
      <c r="E704" t="s">
        <v>1192</v>
      </c>
      <c r="F704" t="s">
        <v>1193</v>
      </c>
      <c r="I704" t="s">
        <v>1282</v>
      </c>
      <c r="J704" t="s">
        <v>1064</v>
      </c>
      <c r="K704" t="s">
        <v>422</v>
      </c>
      <c r="L704">
        <v>72</v>
      </c>
      <c r="M704">
        <v>65</v>
      </c>
      <c r="Q704">
        <v>137</v>
      </c>
      <c r="R704">
        <v>76.06</v>
      </c>
      <c r="S704">
        <v>75.23</v>
      </c>
      <c r="T704">
        <v>77.87</v>
      </c>
      <c r="U704">
        <v>71.569999999999993</v>
      </c>
      <c r="Y704">
        <v>74.72</v>
      </c>
      <c r="Z704">
        <v>100</v>
      </c>
      <c r="AA704">
        <v>50</v>
      </c>
      <c r="AE704">
        <v>8</v>
      </c>
      <c r="AF704">
        <v>11</v>
      </c>
      <c r="AJ704">
        <v>50</v>
      </c>
    </row>
    <row r="705" spans="1:36" x14ac:dyDescent="0.35">
      <c r="A705" s="3" t="str">
        <f t="shared" si="10"/>
        <v>Benjamin Hjort</v>
      </c>
      <c r="B705" s="4">
        <v>46082</v>
      </c>
      <c r="C705" t="s">
        <v>1190</v>
      </c>
      <c r="D705" t="s">
        <v>1191</v>
      </c>
      <c r="E705" t="s">
        <v>1192</v>
      </c>
      <c r="F705" t="s">
        <v>1193</v>
      </c>
      <c r="I705" t="s">
        <v>1283</v>
      </c>
      <c r="J705" t="s">
        <v>336</v>
      </c>
      <c r="K705" t="s">
        <v>422</v>
      </c>
      <c r="L705">
        <v>65</v>
      </c>
      <c r="M705">
        <v>72</v>
      </c>
      <c r="Q705">
        <v>137</v>
      </c>
      <c r="R705">
        <v>76.06</v>
      </c>
      <c r="S705">
        <v>75.23</v>
      </c>
      <c r="T705">
        <v>70.87</v>
      </c>
      <c r="U705">
        <v>78.569999999999993</v>
      </c>
      <c r="Y705">
        <v>74.72</v>
      </c>
      <c r="Z705">
        <v>9</v>
      </c>
      <c r="AA705">
        <v>50</v>
      </c>
      <c r="AE705">
        <v>1</v>
      </c>
      <c r="AF705">
        <v>11</v>
      </c>
      <c r="AJ705">
        <v>50</v>
      </c>
    </row>
    <row r="706" spans="1:36" x14ac:dyDescent="0.35">
      <c r="A706" s="3" t="str">
        <f t="shared" ref="A706:A769" si="11">IF(J706="","",CONCATENATE(J706," ",I706))</f>
        <v>Anton Karlsson</v>
      </c>
      <c r="B706" s="4">
        <v>46082</v>
      </c>
      <c r="C706" t="s">
        <v>1190</v>
      </c>
      <c r="D706" t="s">
        <v>1191</v>
      </c>
      <c r="E706" t="s">
        <v>1192</v>
      </c>
      <c r="F706" t="s">
        <v>1193</v>
      </c>
      <c r="I706" t="s">
        <v>1284</v>
      </c>
      <c r="J706" t="s">
        <v>407</v>
      </c>
      <c r="K706" t="s">
        <v>422</v>
      </c>
      <c r="L706">
        <v>68</v>
      </c>
      <c r="M706">
        <v>69</v>
      </c>
      <c r="Q706">
        <v>137</v>
      </c>
      <c r="R706">
        <v>76.06</v>
      </c>
      <c r="S706">
        <v>75.23</v>
      </c>
      <c r="T706">
        <v>73.87</v>
      </c>
      <c r="U706">
        <v>75.569999999999993</v>
      </c>
      <c r="Y706">
        <v>74.72</v>
      </c>
      <c r="Z706">
        <v>40</v>
      </c>
      <c r="AA706">
        <v>50</v>
      </c>
      <c r="AE706">
        <v>4</v>
      </c>
      <c r="AF706">
        <v>11</v>
      </c>
      <c r="AJ706">
        <v>50</v>
      </c>
    </row>
    <row r="707" spans="1:36" x14ac:dyDescent="0.35">
      <c r="A707" s="3" t="str">
        <f t="shared" si="11"/>
        <v>Kim Koivu</v>
      </c>
      <c r="B707" s="4">
        <v>46082</v>
      </c>
      <c r="C707" t="s">
        <v>1190</v>
      </c>
      <c r="D707" t="s">
        <v>1191</v>
      </c>
      <c r="E707" t="s">
        <v>1192</v>
      </c>
      <c r="F707" t="s">
        <v>1193</v>
      </c>
      <c r="I707" t="s">
        <v>1285</v>
      </c>
      <c r="J707" t="s">
        <v>590</v>
      </c>
      <c r="K707" t="s">
        <v>422</v>
      </c>
      <c r="L707">
        <v>68</v>
      </c>
      <c r="M707">
        <v>69</v>
      </c>
      <c r="Q707">
        <v>137</v>
      </c>
      <c r="R707">
        <v>76.06</v>
      </c>
      <c r="S707">
        <v>75.23</v>
      </c>
      <c r="T707">
        <v>73.87</v>
      </c>
      <c r="U707">
        <v>75.569999999999993</v>
      </c>
      <c r="Y707">
        <v>74.72</v>
      </c>
      <c r="Z707">
        <v>40</v>
      </c>
      <c r="AA707">
        <v>50</v>
      </c>
      <c r="AE707">
        <v>4</v>
      </c>
      <c r="AF707">
        <v>11</v>
      </c>
      <c r="AJ707">
        <v>50</v>
      </c>
    </row>
    <row r="708" spans="1:36" x14ac:dyDescent="0.35">
      <c r="A708" s="3" t="str">
        <f t="shared" si="11"/>
        <v>Mads Viemose Larsen</v>
      </c>
      <c r="B708" s="4">
        <v>46082</v>
      </c>
      <c r="C708" t="s">
        <v>1190</v>
      </c>
      <c r="D708" t="s">
        <v>1191</v>
      </c>
      <c r="E708" t="s">
        <v>1192</v>
      </c>
      <c r="F708" t="s">
        <v>1193</v>
      </c>
      <c r="I708" t="s">
        <v>1286</v>
      </c>
      <c r="J708" t="s">
        <v>1287</v>
      </c>
      <c r="K708" t="s">
        <v>422</v>
      </c>
      <c r="L708">
        <v>70</v>
      </c>
      <c r="M708">
        <v>67</v>
      </c>
      <c r="Q708">
        <v>137</v>
      </c>
      <c r="R708">
        <v>76.06</v>
      </c>
      <c r="S708">
        <v>75.23</v>
      </c>
      <c r="T708">
        <v>75.87</v>
      </c>
      <c r="U708">
        <v>73.569999999999993</v>
      </c>
      <c r="Y708">
        <v>74.72</v>
      </c>
      <c r="Z708">
        <v>77</v>
      </c>
      <c r="AA708">
        <v>50</v>
      </c>
      <c r="AE708">
        <v>6</v>
      </c>
      <c r="AF708">
        <v>11</v>
      </c>
      <c r="AJ708">
        <v>50</v>
      </c>
    </row>
    <row r="709" spans="1:36" x14ac:dyDescent="0.35">
      <c r="A709" s="3" t="str">
        <f t="shared" si="11"/>
        <v>Wesley Monier</v>
      </c>
      <c r="B709" s="4">
        <v>46082</v>
      </c>
      <c r="C709" t="s">
        <v>1190</v>
      </c>
      <c r="D709" t="s">
        <v>1191</v>
      </c>
      <c r="E709" t="s">
        <v>1192</v>
      </c>
      <c r="F709" t="s">
        <v>1193</v>
      </c>
      <c r="I709" t="s">
        <v>1288</v>
      </c>
      <c r="J709" t="s">
        <v>1289</v>
      </c>
      <c r="K709" t="s">
        <v>422</v>
      </c>
      <c r="L709">
        <v>69</v>
      </c>
      <c r="M709">
        <v>68</v>
      </c>
      <c r="Q709">
        <v>137</v>
      </c>
      <c r="R709">
        <v>76.06</v>
      </c>
      <c r="S709">
        <v>75.23</v>
      </c>
      <c r="T709">
        <v>74.87</v>
      </c>
      <c r="U709">
        <v>74.569999999999993</v>
      </c>
      <c r="Y709">
        <v>74.72</v>
      </c>
      <c r="Z709">
        <v>54</v>
      </c>
      <c r="AA709">
        <v>50</v>
      </c>
      <c r="AE709">
        <v>5</v>
      </c>
      <c r="AF709">
        <v>11</v>
      </c>
      <c r="AJ709">
        <v>50</v>
      </c>
    </row>
    <row r="710" spans="1:36" x14ac:dyDescent="0.35">
      <c r="A710" s="3" t="str">
        <f t="shared" si="11"/>
        <v>Mads Fugl Rasmussen</v>
      </c>
      <c r="B710" s="4">
        <v>46082</v>
      </c>
      <c r="C710" t="s">
        <v>1190</v>
      </c>
      <c r="D710" t="s">
        <v>1191</v>
      </c>
      <c r="E710" t="s">
        <v>1192</v>
      </c>
      <c r="F710" t="s">
        <v>1193</v>
      </c>
      <c r="I710" t="s">
        <v>1290</v>
      </c>
      <c r="J710" t="s">
        <v>1291</v>
      </c>
      <c r="K710" t="s">
        <v>422</v>
      </c>
      <c r="L710">
        <v>70</v>
      </c>
      <c r="M710">
        <v>67</v>
      </c>
      <c r="Q710">
        <v>137</v>
      </c>
      <c r="R710">
        <v>76.06</v>
      </c>
      <c r="S710">
        <v>75.23</v>
      </c>
      <c r="T710">
        <v>75.87</v>
      </c>
      <c r="U710">
        <v>73.569999999999993</v>
      </c>
      <c r="Y710">
        <v>74.72</v>
      </c>
      <c r="Z710">
        <v>77</v>
      </c>
      <c r="AA710">
        <v>50</v>
      </c>
      <c r="AE710">
        <v>6</v>
      </c>
      <c r="AF710">
        <v>11</v>
      </c>
      <c r="AJ710">
        <v>50</v>
      </c>
    </row>
    <row r="711" spans="1:36" x14ac:dyDescent="0.35">
      <c r="A711" s="3" t="str">
        <f t="shared" si="11"/>
        <v>Casper Simberg</v>
      </c>
      <c r="B711" s="4">
        <v>46082</v>
      </c>
      <c r="C711" t="s">
        <v>1190</v>
      </c>
      <c r="D711" t="s">
        <v>1191</v>
      </c>
      <c r="E711" t="s">
        <v>1192</v>
      </c>
      <c r="F711" t="s">
        <v>1193</v>
      </c>
      <c r="I711" t="s">
        <v>1292</v>
      </c>
      <c r="J711" t="s">
        <v>1293</v>
      </c>
      <c r="K711" t="s">
        <v>422</v>
      </c>
      <c r="L711">
        <v>68</v>
      </c>
      <c r="M711">
        <v>69</v>
      </c>
      <c r="Q711">
        <v>137</v>
      </c>
      <c r="R711">
        <v>76.06</v>
      </c>
      <c r="S711">
        <v>75.23</v>
      </c>
      <c r="T711">
        <v>73.87</v>
      </c>
      <c r="U711">
        <v>75.569999999999993</v>
      </c>
      <c r="Y711">
        <v>74.72</v>
      </c>
      <c r="Z711">
        <v>40</v>
      </c>
      <c r="AA711">
        <v>50</v>
      </c>
      <c r="AE711">
        <v>4</v>
      </c>
      <c r="AF711">
        <v>11</v>
      </c>
      <c r="AJ711">
        <v>50</v>
      </c>
    </row>
    <row r="712" spans="1:36" x14ac:dyDescent="0.35">
      <c r="A712" s="3" t="str">
        <f t="shared" si="11"/>
        <v>Martin Simonsen</v>
      </c>
      <c r="B712" s="4">
        <v>46082</v>
      </c>
      <c r="C712" t="s">
        <v>1190</v>
      </c>
      <c r="D712" t="s">
        <v>1191</v>
      </c>
      <c r="E712" t="s">
        <v>1192</v>
      </c>
      <c r="F712" t="s">
        <v>1193</v>
      </c>
      <c r="I712" t="s">
        <v>1294</v>
      </c>
      <c r="J712" t="s">
        <v>510</v>
      </c>
      <c r="K712" t="s">
        <v>422</v>
      </c>
      <c r="L712">
        <v>69</v>
      </c>
      <c r="M712">
        <v>68</v>
      </c>
      <c r="Q712">
        <v>137</v>
      </c>
      <c r="R712">
        <v>76.06</v>
      </c>
      <c r="S712">
        <v>75.23</v>
      </c>
      <c r="T712">
        <v>74.87</v>
      </c>
      <c r="U712">
        <v>74.569999999999993</v>
      </c>
      <c r="Y712">
        <v>74.72</v>
      </c>
      <c r="Z712">
        <v>54</v>
      </c>
      <c r="AA712">
        <v>50</v>
      </c>
      <c r="AE712">
        <v>5</v>
      </c>
      <c r="AF712">
        <v>11</v>
      </c>
      <c r="AJ712">
        <v>50</v>
      </c>
    </row>
    <row r="713" spans="1:36" x14ac:dyDescent="0.35">
      <c r="A713" s="3" t="str">
        <f t="shared" si="11"/>
        <v>Jonas Lykke Sorensen</v>
      </c>
      <c r="B713" s="4">
        <v>46082</v>
      </c>
      <c r="C713" t="s">
        <v>1190</v>
      </c>
      <c r="D713" t="s">
        <v>1191</v>
      </c>
      <c r="E713" t="s">
        <v>1192</v>
      </c>
      <c r="F713" t="s">
        <v>1193</v>
      </c>
      <c r="I713" t="s">
        <v>1295</v>
      </c>
      <c r="J713" t="s">
        <v>1296</v>
      </c>
      <c r="K713" t="s">
        <v>422</v>
      </c>
      <c r="L713">
        <v>73</v>
      </c>
      <c r="M713">
        <v>64</v>
      </c>
      <c r="Q713">
        <v>137</v>
      </c>
      <c r="R713">
        <v>76.06</v>
      </c>
      <c r="S713">
        <v>75.23</v>
      </c>
      <c r="T713">
        <v>78.87</v>
      </c>
      <c r="U713">
        <v>70.569999999999993</v>
      </c>
      <c r="Y713">
        <v>74.72</v>
      </c>
      <c r="Z713">
        <v>117</v>
      </c>
      <c r="AA713">
        <v>50</v>
      </c>
      <c r="AE713">
        <v>9</v>
      </c>
      <c r="AF713">
        <v>11</v>
      </c>
      <c r="AJ713">
        <v>50</v>
      </c>
    </row>
    <row r="714" spans="1:36" x14ac:dyDescent="0.35">
      <c r="A714" s="3" t="str">
        <f t="shared" si="11"/>
        <v>Kiet Van Der Weele</v>
      </c>
      <c r="B714" s="4">
        <v>46082</v>
      </c>
      <c r="C714" t="s">
        <v>1190</v>
      </c>
      <c r="D714" t="s">
        <v>1191</v>
      </c>
      <c r="E714" t="s">
        <v>1192</v>
      </c>
      <c r="F714" t="s">
        <v>1193</v>
      </c>
      <c r="I714" t="s">
        <v>1297</v>
      </c>
      <c r="J714" t="s">
        <v>1298</v>
      </c>
      <c r="K714" t="s">
        <v>422</v>
      </c>
      <c r="L714">
        <v>67</v>
      </c>
      <c r="M714">
        <v>70</v>
      </c>
      <c r="Q714">
        <v>137</v>
      </c>
      <c r="R714">
        <v>76.06</v>
      </c>
      <c r="S714">
        <v>75.23</v>
      </c>
      <c r="T714">
        <v>72.87</v>
      </c>
      <c r="U714">
        <v>76.569999999999993</v>
      </c>
      <c r="Y714">
        <v>74.72</v>
      </c>
      <c r="Z714">
        <v>31</v>
      </c>
      <c r="AA714">
        <v>50</v>
      </c>
      <c r="AE714">
        <v>3</v>
      </c>
      <c r="AF714">
        <v>11</v>
      </c>
      <c r="AJ714">
        <v>50</v>
      </c>
    </row>
    <row r="715" spans="1:36" x14ac:dyDescent="0.35">
      <c r="A715" s="3" t="str">
        <f t="shared" si="11"/>
        <v>Walter Waineby</v>
      </c>
      <c r="B715" s="4">
        <v>46082</v>
      </c>
      <c r="C715" t="s">
        <v>1190</v>
      </c>
      <c r="D715" t="s">
        <v>1191</v>
      </c>
      <c r="E715" t="s">
        <v>1192</v>
      </c>
      <c r="F715" t="s">
        <v>1193</v>
      </c>
      <c r="I715" t="s">
        <v>1299</v>
      </c>
      <c r="J715" t="s">
        <v>1300</v>
      </c>
      <c r="K715" t="s">
        <v>422</v>
      </c>
      <c r="L715">
        <v>68</v>
      </c>
      <c r="M715">
        <v>69</v>
      </c>
      <c r="Q715">
        <v>137</v>
      </c>
      <c r="R715">
        <v>76.06</v>
      </c>
      <c r="S715">
        <v>75.23</v>
      </c>
      <c r="T715">
        <v>73.87</v>
      </c>
      <c r="U715">
        <v>75.569999999999993</v>
      </c>
      <c r="Y715">
        <v>74.72</v>
      </c>
      <c r="Z715">
        <v>40</v>
      </c>
      <c r="AA715">
        <v>50</v>
      </c>
      <c r="AE715">
        <v>4</v>
      </c>
      <c r="AF715">
        <v>11</v>
      </c>
      <c r="AJ715">
        <v>50</v>
      </c>
    </row>
    <row r="716" spans="1:36" x14ac:dyDescent="0.35">
      <c r="A716" s="3" t="str">
        <f t="shared" si="11"/>
        <v>Marcus Wochner</v>
      </c>
      <c r="B716" s="4">
        <v>46082</v>
      </c>
      <c r="C716" t="s">
        <v>1190</v>
      </c>
      <c r="D716" t="s">
        <v>1191</v>
      </c>
      <c r="E716" t="s">
        <v>1192</v>
      </c>
      <c r="F716" t="s">
        <v>1193</v>
      </c>
      <c r="I716" t="s">
        <v>1301</v>
      </c>
      <c r="J716" t="s">
        <v>1172</v>
      </c>
      <c r="K716" t="s">
        <v>422</v>
      </c>
      <c r="L716">
        <v>70</v>
      </c>
      <c r="M716">
        <v>67</v>
      </c>
      <c r="Q716">
        <v>137</v>
      </c>
      <c r="R716">
        <v>76.06</v>
      </c>
      <c r="S716">
        <v>75.23</v>
      </c>
      <c r="T716">
        <v>75.87</v>
      </c>
      <c r="U716">
        <v>73.569999999999993</v>
      </c>
      <c r="Y716">
        <v>74.72</v>
      </c>
      <c r="Z716">
        <v>77</v>
      </c>
      <c r="AA716">
        <v>50</v>
      </c>
      <c r="AE716">
        <v>6</v>
      </c>
      <c r="AF716">
        <v>11</v>
      </c>
      <c r="AJ716">
        <v>50</v>
      </c>
    </row>
    <row r="717" spans="1:36" x14ac:dyDescent="0.35">
      <c r="A717" s="3" t="str">
        <f t="shared" si="11"/>
        <v>Johannes Axell</v>
      </c>
      <c r="B717" s="4">
        <v>46082</v>
      </c>
      <c r="C717" t="s">
        <v>1190</v>
      </c>
      <c r="D717" t="s">
        <v>1191</v>
      </c>
      <c r="E717" t="s">
        <v>1192</v>
      </c>
      <c r="F717" t="s">
        <v>1193</v>
      </c>
      <c r="I717" t="s">
        <v>1302</v>
      </c>
      <c r="J717" t="s">
        <v>1303</v>
      </c>
      <c r="K717" t="s">
        <v>422</v>
      </c>
      <c r="L717">
        <v>68</v>
      </c>
      <c r="M717">
        <v>70</v>
      </c>
      <c r="Q717">
        <v>138</v>
      </c>
      <c r="R717">
        <v>76.06</v>
      </c>
      <c r="S717">
        <v>75.23</v>
      </c>
      <c r="T717">
        <v>73.87</v>
      </c>
      <c r="U717">
        <v>76.569999999999993</v>
      </c>
      <c r="Y717">
        <v>75.22</v>
      </c>
      <c r="Z717">
        <v>40</v>
      </c>
      <c r="AA717">
        <v>69</v>
      </c>
      <c r="AE717">
        <v>4</v>
      </c>
      <c r="AF717">
        <v>12</v>
      </c>
      <c r="AJ717">
        <v>69</v>
      </c>
    </row>
    <row r="718" spans="1:36" x14ac:dyDescent="0.35">
      <c r="A718" s="3" t="str">
        <f t="shared" si="11"/>
        <v>William Goth-Rasmussen</v>
      </c>
      <c r="B718" s="4">
        <v>46082</v>
      </c>
      <c r="C718" t="s">
        <v>1190</v>
      </c>
      <c r="D718" t="s">
        <v>1191</v>
      </c>
      <c r="E718" t="s">
        <v>1192</v>
      </c>
      <c r="F718" t="s">
        <v>1193</v>
      </c>
      <c r="I718" t="s">
        <v>1304</v>
      </c>
      <c r="J718" t="s">
        <v>693</v>
      </c>
      <c r="K718" t="s">
        <v>422</v>
      </c>
      <c r="L718">
        <v>68</v>
      </c>
      <c r="M718">
        <v>70</v>
      </c>
      <c r="Q718">
        <v>138</v>
      </c>
      <c r="R718">
        <v>76.06</v>
      </c>
      <c r="S718">
        <v>75.23</v>
      </c>
      <c r="T718">
        <v>73.87</v>
      </c>
      <c r="U718">
        <v>76.569999999999993</v>
      </c>
      <c r="Y718">
        <v>75.22</v>
      </c>
      <c r="Z718">
        <v>40</v>
      </c>
      <c r="AA718">
        <v>69</v>
      </c>
      <c r="AE718">
        <v>4</v>
      </c>
      <c r="AF718">
        <v>12</v>
      </c>
      <c r="AJ718">
        <v>69</v>
      </c>
    </row>
    <row r="719" spans="1:36" x14ac:dyDescent="0.35">
      <c r="A719" s="3" t="str">
        <f t="shared" si="11"/>
        <v>Mads Roddik</v>
      </c>
      <c r="B719" s="4">
        <v>46082</v>
      </c>
      <c r="C719" t="s">
        <v>1190</v>
      </c>
      <c r="D719" t="s">
        <v>1191</v>
      </c>
      <c r="E719" t="s">
        <v>1192</v>
      </c>
      <c r="F719" t="s">
        <v>1193</v>
      </c>
      <c r="I719" t="s">
        <v>1305</v>
      </c>
      <c r="J719" t="s">
        <v>1243</v>
      </c>
      <c r="K719" t="s">
        <v>422</v>
      </c>
      <c r="L719">
        <v>71</v>
      </c>
      <c r="M719">
        <v>67</v>
      </c>
      <c r="Q719">
        <v>138</v>
      </c>
      <c r="R719">
        <v>76.06</v>
      </c>
      <c r="S719">
        <v>75.23</v>
      </c>
      <c r="T719">
        <v>76.87</v>
      </c>
      <c r="U719">
        <v>73.569999999999993</v>
      </c>
      <c r="Y719">
        <v>75.22</v>
      </c>
      <c r="Z719">
        <v>92</v>
      </c>
      <c r="AA719">
        <v>69</v>
      </c>
      <c r="AE719">
        <v>7</v>
      </c>
      <c r="AF719">
        <v>12</v>
      </c>
      <c r="AJ719">
        <v>69</v>
      </c>
    </row>
    <row r="720" spans="1:36" x14ac:dyDescent="0.35">
      <c r="A720" s="3" t="str">
        <f t="shared" si="11"/>
        <v>Oliver Suhr</v>
      </c>
      <c r="B720" s="4">
        <v>46082</v>
      </c>
      <c r="C720" t="s">
        <v>1190</v>
      </c>
      <c r="D720" t="s">
        <v>1191</v>
      </c>
      <c r="E720" t="s">
        <v>1192</v>
      </c>
      <c r="F720" t="s">
        <v>1193</v>
      </c>
      <c r="I720" t="s">
        <v>1306</v>
      </c>
      <c r="J720" t="s">
        <v>1088</v>
      </c>
      <c r="K720" t="s">
        <v>422</v>
      </c>
      <c r="L720">
        <v>72</v>
      </c>
      <c r="M720">
        <v>66</v>
      </c>
      <c r="Q720">
        <v>138</v>
      </c>
      <c r="R720">
        <v>76.06</v>
      </c>
      <c r="S720">
        <v>75.23</v>
      </c>
      <c r="T720">
        <v>77.87</v>
      </c>
      <c r="U720">
        <v>72.569999999999993</v>
      </c>
      <c r="Y720">
        <v>75.22</v>
      </c>
      <c r="Z720">
        <v>100</v>
      </c>
      <c r="AA720">
        <v>69</v>
      </c>
      <c r="AE720">
        <v>8</v>
      </c>
      <c r="AF720">
        <v>12</v>
      </c>
      <c r="AJ720">
        <v>69</v>
      </c>
    </row>
    <row r="721" spans="1:36" x14ac:dyDescent="0.35">
      <c r="A721" s="3" t="str">
        <f t="shared" si="11"/>
        <v>August H. Sidal Svendsen</v>
      </c>
      <c r="B721" s="4">
        <v>46082</v>
      </c>
      <c r="C721" t="s">
        <v>1190</v>
      </c>
      <c r="D721" t="s">
        <v>1191</v>
      </c>
      <c r="E721" t="s">
        <v>1192</v>
      </c>
      <c r="F721" t="s">
        <v>1193</v>
      </c>
      <c r="I721" t="s">
        <v>1307</v>
      </c>
      <c r="J721" t="s">
        <v>1308</v>
      </c>
      <c r="K721" t="s">
        <v>422</v>
      </c>
      <c r="L721">
        <v>69</v>
      </c>
      <c r="M721">
        <v>69</v>
      </c>
      <c r="Q721">
        <v>138</v>
      </c>
      <c r="R721">
        <v>76.06</v>
      </c>
      <c r="S721">
        <v>75.23</v>
      </c>
      <c r="T721">
        <v>74.87</v>
      </c>
      <c r="U721">
        <v>75.569999999999993</v>
      </c>
      <c r="Y721">
        <v>75.22</v>
      </c>
      <c r="Z721">
        <v>54</v>
      </c>
      <c r="AA721">
        <v>69</v>
      </c>
      <c r="AE721">
        <v>5</v>
      </c>
      <c r="AF721">
        <v>12</v>
      </c>
      <c r="AJ721">
        <v>69</v>
      </c>
    </row>
    <row r="722" spans="1:36" x14ac:dyDescent="0.35">
      <c r="A722" s="3" t="str">
        <f t="shared" si="11"/>
        <v>Nikolas Tyminski</v>
      </c>
      <c r="B722" s="4">
        <v>46082</v>
      </c>
      <c r="C722" t="s">
        <v>1190</v>
      </c>
      <c r="D722" t="s">
        <v>1191</v>
      </c>
      <c r="E722" t="s">
        <v>1192</v>
      </c>
      <c r="F722" t="s">
        <v>1193</v>
      </c>
      <c r="I722" t="s">
        <v>1309</v>
      </c>
      <c r="J722" t="s">
        <v>1310</v>
      </c>
      <c r="K722" t="s">
        <v>422</v>
      </c>
      <c r="L722">
        <v>67</v>
      </c>
      <c r="M722">
        <v>71</v>
      </c>
      <c r="Q722">
        <v>138</v>
      </c>
      <c r="R722">
        <v>76.06</v>
      </c>
      <c r="S722">
        <v>75.23</v>
      </c>
      <c r="T722">
        <v>72.87</v>
      </c>
      <c r="U722">
        <v>77.569999999999993</v>
      </c>
      <c r="Y722">
        <v>75.22</v>
      </c>
      <c r="Z722">
        <v>31</v>
      </c>
      <c r="AA722">
        <v>69</v>
      </c>
      <c r="AE722">
        <v>3</v>
      </c>
      <c r="AF722">
        <v>12</v>
      </c>
      <c r="AJ722">
        <v>69</v>
      </c>
    </row>
    <row r="723" spans="1:36" x14ac:dyDescent="0.35">
      <c r="A723" s="3" t="str">
        <f t="shared" si="11"/>
        <v>Taner Yamac</v>
      </c>
      <c r="B723" s="4">
        <v>46082</v>
      </c>
      <c r="C723" t="s">
        <v>1190</v>
      </c>
      <c r="D723" t="s">
        <v>1191</v>
      </c>
      <c r="E723" t="s">
        <v>1192</v>
      </c>
      <c r="F723" t="s">
        <v>1193</v>
      </c>
      <c r="I723" t="s">
        <v>1311</v>
      </c>
      <c r="J723" t="s">
        <v>1312</v>
      </c>
      <c r="K723" t="s">
        <v>422</v>
      </c>
      <c r="L723">
        <v>72</v>
      </c>
      <c r="M723">
        <v>66</v>
      </c>
      <c r="Q723">
        <v>138</v>
      </c>
      <c r="R723">
        <v>76.06</v>
      </c>
      <c r="S723">
        <v>75.23</v>
      </c>
      <c r="T723">
        <v>77.87</v>
      </c>
      <c r="U723">
        <v>72.569999999999993</v>
      </c>
      <c r="Y723">
        <v>75.22</v>
      </c>
      <c r="Z723">
        <v>100</v>
      </c>
      <c r="AA723">
        <v>69</v>
      </c>
      <c r="AE723">
        <v>8</v>
      </c>
      <c r="AF723">
        <v>12</v>
      </c>
      <c r="AJ723">
        <v>69</v>
      </c>
    </row>
    <row r="724" spans="1:36" x14ac:dyDescent="0.35">
      <c r="A724" s="3" t="str">
        <f t="shared" si="11"/>
        <v>Wilhelm Ahlgren</v>
      </c>
      <c r="B724" s="4">
        <v>46082</v>
      </c>
      <c r="C724" t="s">
        <v>1190</v>
      </c>
      <c r="D724" t="s">
        <v>1191</v>
      </c>
      <c r="E724" t="s">
        <v>1192</v>
      </c>
      <c r="F724" t="s">
        <v>1193</v>
      </c>
      <c r="I724" t="s">
        <v>1313</v>
      </c>
      <c r="J724" t="s">
        <v>1314</v>
      </c>
      <c r="K724" t="s">
        <v>422</v>
      </c>
      <c r="L724">
        <v>66</v>
      </c>
      <c r="M724">
        <v>73</v>
      </c>
      <c r="Q724">
        <v>139</v>
      </c>
      <c r="R724">
        <v>76.06</v>
      </c>
      <c r="S724">
        <v>75.23</v>
      </c>
      <c r="T724">
        <v>71.87</v>
      </c>
      <c r="U724">
        <v>79.569999999999993</v>
      </c>
      <c r="Y724">
        <v>75.72</v>
      </c>
      <c r="Z724">
        <v>21</v>
      </c>
      <c r="AA724">
        <v>76</v>
      </c>
      <c r="AE724">
        <v>2</v>
      </c>
      <c r="AF724">
        <v>13</v>
      </c>
      <c r="AJ724">
        <v>76</v>
      </c>
    </row>
    <row r="725" spans="1:36" x14ac:dyDescent="0.35">
      <c r="A725" s="3" t="str">
        <f t="shared" si="11"/>
        <v>Filip Bendix</v>
      </c>
      <c r="B725" s="4">
        <v>46082</v>
      </c>
      <c r="C725" t="s">
        <v>1190</v>
      </c>
      <c r="D725" t="s">
        <v>1191</v>
      </c>
      <c r="E725" t="s">
        <v>1192</v>
      </c>
      <c r="F725" t="s">
        <v>1193</v>
      </c>
      <c r="I725" t="s">
        <v>1315</v>
      </c>
      <c r="J725" t="s">
        <v>1316</v>
      </c>
      <c r="K725" t="s">
        <v>422</v>
      </c>
      <c r="L725">
        <v>66</v>
      </c>
      <c r="M725">
        <v>73</v>
      </c>
      <c r="Q725">
        <v>139</v>
      </c>
      <c r="R725">
        <v>76.06</v>
      </c>
      <c r="S725">
        <v>75.23</v>
      </c>
      <c r="T725">
        <v>71.87</v>
      </c>
      <c r="U725">
        <v>79.569999999999993</v>
      </c>
      <c r="Y725">
        <v>75.72</v>
      </c>
      <c r="Z725">
        <v>21</v>
      </c>
      <c r="AA725">
        <v>76</v>
      </c>
      <c r="AE725">
        <v>2</v>
      </c>
      <c r="AF725">
        <v>13</v>
      </c>
      <c r="AJ725">
        <v>76</v>
      </c>
    </row>
    <row r="726" spans="1:36" x14ac:dyDescent="0.35">
      <c r="A726" s="3" t="str">
        <f t="shared" si="11"/>
        <v>Erik Blomqvist</v>
      </c>
      <c r="B726" s="4">
        <v>46082</v>
      </c>
      <c r="C726" t="s">
        <v>1190</v>
      </c>
      <c r="D726" t="s">
        <v>1191</v>
      </c>
      <c r="E726" t="s">
        <v>1192</v>
      </c>
      <c r="F726" t="s">
        <v>1193</v>
      </c>
      <c r="I726" t="s">
        <v>1317</v>
      </c>
      <c r="J726" t="s">
        <v>1158</v>
      </c>
      <c r="K726" t="s">
        <v>422</v>
      </c>
      <c r="L726">
        <v>69</v>
      </c>
      <c r="M726">
        <v>70</v>
      </c>
      <c r="Q726">
        <v>139</v>
      </c>
      <c r="R726">
        <v>76.06</v>
      </c>
      <c r="S726">
        <v>75.23</v>
      </c>
      <c r="T726">
        <v>74.87</v>
      </c>
      <c r="U726">
        <v>76.569999999999993</v>
      </c>
      <c r="Y726">
        <v>75.72</v>
      </c>
      <c r="Z726">
        <v>54</v>
      </c>
      <c r="AA726">
        <v>76</v>
      </c>
      <c r="AE726">
        <v>5</v>
      </c>
      <c r="AF726">
        <v>13</v>
      </c>
      <c r="AJ726">
        <v>76</v>
      </c>
    </row>
    <row r="727" spans="1:36" x14ac:dyDescent="0.35">
      <c r="A727" s="3" t="str">
        <f t="shared" si="11"/>
        <v>Kristian Hjort Bressum</v>
      </c>
      <c r="B727" s="4">
        <v>46082</v>
      </c>
      <c r="C727" t="s">
        <v>1190</v>
      </c>
      <c r="D727" t="s">
        <v>1191</v>
      </c>
      <c r="E727" t="s">
        <v>1192</v>
      </c>
      <c r="F727" t="s">
        <v>1193</v>
      </c>
      <c r="I727" t="s">
        <v>1318</v>
      </c>
      <c r="J727" t="s">
        <v>1319</v>
      </c>
      <c r="K727" t="s">
        <v>422</v>
      </c>
      <c r="L727">
        <v>69</v>
      </c>
      <c r="M727">
        <v>70</v>
      </c>
      <c r="Q727">
        <v>139</v>
      </c>
      <c r="R727">
        <v>76.06</v>
      </c>
      <c r="S727">
        <v>75.23</v>
      </c>
      <c r="T727">
        <v>74.87</v>
      </c>
      <c r="U727">
        <v>76.569999999999993</v>
      </c>
      <c r="Y727">
        <v>75.72</v>
      </c>
      <c r="Z727">
        <v>54</v>
      </c>
      <c r="AA727">
        <v>76</v>
      </c>
      <c r="AE727">
        <v>5</v>
      </c>
      <c r="AF727">
        <v>13</v>
      </c>
      <c r="AJ727">
        <v>76</v>
      </c>
    </row>
    <row r="728" spans="1:36" x14ac:dyDescent="0.35">
      <c r="A728" s="3" t="str">
        <f t="shared" si="11"/>
        <v>Tobias Eden</v>
      </c>
      <c r="B728" s="4">
        <v>46082</v>
      </c>
      <c r="C728" t="s">
        <v>1190</v>
      </c>
      <c r="D728" t="s">
        <v>1191</v>
      </c>
      <c r="E728" t="s">
        <v>1192</v>
      </c>
      <c r="F728" t="s">
        <v>1193</v>
      </c>
      <c r="I728" t="s">
        <v>1320</v>
      </c>
      <c r="J728" t="s">
        <v>1321</v>
      </c>
      <c r="K728" t="s">
        <v>422</v>
      </c>
      <c r="L728">
        <v>71</v>
      </c>
      <c r="M728">
        <v>68</v>
      </c>
      <c r="Q728">
        <v>139</v>
      </c>
      <c r="R728">
        <v>76.06</v>
      </c>
      <c r="S728">
        <v>75.23</v>
      </c>
      <c r="T728">
        <v>76.87</v>
      </c>
      <c r="U728">
        <v>74.569999999999993</v>
      </c>
      <c r="Y728">
        <v>75.72</v>
      </c>
      <c r="Z728">
        <v>92</v>
      </c>
      <c r="AA728">
        <v>76</v>
      </c>
      <c r="AE728">
        <v>7</v>
      </c>
      <c r="AF728">
        <v>13</v>
      </c>
      <c r="AJ728">
        <v>76</v>
      </c>
    </row>
    <row r="729" spans="1:36" x14ac:dyDescent="0.35">
      <c r="A729" s="3" t="str">
        <f t="shared" si="11"/>
        <v>Christopher Feldborg</v>
      </c>
      <c r="B729" s="4">
        <v>46082</v>
      </c>
      <c r="C729" t="s">
        <v>1190</v>
      </c>
      <c r="D729" t="s">
        <v>1191</v>
      </c>
      <c r="E729" t="s">
        <v>1192</v>
      </c>
      <c r="F729" t="s">
        <v>1193</v>
      </c>
      <c r="I729" t="s">
        <v>1322</v>
      </c>
      <c r="J729" t="s">
        <v>758</v>
      </c>
      <c r="K729" t="s">
        <v>422</v>
      </c>
      <c r="L729">
        <v>65</v>
      </c>
      <c r="M729">
        <v>74</v>
      </c>
      <c r="Q729">
        <v>139</v>
      </c>
      <c r="R729">
        <v>76.06</v>
      </c>
      <c r="S729">
        <v>75.23</v>
      </c>
      <c r="T729">
        <v>70.87</v>
      </c>
      <c r="U729">
        <v>80.569999999999993</v>
      </c>
      <c r="Y729">
        <v>75.72</v>
      </c>
      <c r="Z729">
        <v>9</v>
      </c>
      <c r="AA729">
        <v>76</v>
      </c>
      <c r="AE729">
        <v>1</v>
      </c>
      <c r="AF729">
        <v>13</v>
      </c>
      <c r="AJ729">
        <v>76</v>
      </c>
    </row>
    <row r="730" spans="1:36" x14ac:dyDescent="0.35">
      <c r="A730" s="3" t="str">
        <f t="shared" si="11"/>
        <v>Erik Fogel</v>
      </c>
      <c r="B730" s="4">
        <v>46082</v>
      </c>
      <c r="C730" t="s">
        <v>1190</v>
      </c>
      <c r="D730" t="s">
        <v>1191</v>
      </c>
      <c r="E730" t="s">
        <v>1192</v>
      </c>
      <c r="F730" t="s">
        <v>1193</v>
      </c>
      <c r="I730" t="s">
        <v>1323</v>
      </c>
      <c r="J730" t="s">
        <v>1158</v>
      </c>
      <c r="K730" t="s">
        <v>422</v>
      </c>
      <c r="L730">
        <v>70</v>
      </c>
      <c r="M730">
        <v>69</v>
      </c>
      <c r="Q730">
        <v>139</v>
      </c>
      <c r="R730">
        <v>76.06</v>
      </c>
      <c r="S730">
        <v>75.23</v>
      </c>
      <c r="T730">
        <v>75.87</v>
      </c>
      <c r="U730">
        <v>75.569999999999993</v>
      </c>
      <c r="Y730">
        <v>75.72</v>
      </c>
      <c r="Z730">
        <v>77</v>
      </c>
      <c r="AA730">
        <v>76</v>
      </c>
      <c r="AE730">
        <v>6</v>
      </c>
      <c r="AF730">
        <v>13</v>
      </c>
      <c r="AJ730">
        <v>76</v>
      </c>
    </row>
    <row r="731" spans="1:36" x14ac:dyDescent="0.35">
      <c r="A731" s="3" t="str">
        <f t="shared" si="11"/>
        <v>Gustav Frimodt</v>
      </c>
      <c r="B731" s="4">
        <v>46082</v>
      </c>
      <c r="C731" t="s">
        <v>1190</v>
      </c>
      <c r="D731" t="s">
        <v>1191</v>
      </c>
      <c r="E731" t="s">
        <v>1192</v>
      </c>
      <c r="F731" t="s">
        <v>1193</v>
      </c>
      <c r="I731" t="s">
        <v>1324</v>
      </c>
      <c r="J731" t="s">
        <v>1252</v>
      </c>
      <c r="K731" t="s">
        <v>422</v>
      </c>
      <c r="L731">
        <v>72</v>
      </c>
      <c r="M731">
        <v>67</v>
      </c>
      <c r="Q731">
        <v>139</v>
      </c>
      <c r="R731">
        <v>76.06</v>
      </c>
      <c r="S731">
        <v>75.23</v>
      </c>
      <c r="T731">
        <v>77.87</v>
      </c>
      <c r="U731">
        <v>73.569999999999993</v>
      </c>
      <c r="Y731">
        <v>75.72</v>
      </c>
      <c r="Z731">
        <v>100</v>
      </c>
      <c r="AA731">
        <v>76</v>
      </c>
      <c r="AE731">
        <v>8</v>
      </c>
      <c r="AF731">
        <v>13</v>
      </c>
      <c r="AJ731">
        <v>76</v>
      </c>
    </row>
    <row r="732" spans="1:36" x14ac:dyDescent="0.35">
      <c r="A732" s="3" t="str">
        <f t="shared" si="11"/>
        <v>Tom Roed Karlsen</v>
      </c>
      <c r="B732" s="4">
        <v>46082</v>
      </c>
      <c r="C732" t="s">
        <v>1190</v>
      </c>
      <c r="D732" t="s">
        <v>1191</v>
      </c>
      <c r="E732" t="s">
        <v>1192</v>
      </c>
      <c r="F732" t="s">
        <v>1193</v>
      </c>
      <c r="I732" t="s">
        <v>1325</v>
      </c>
      <c r="J732" t="s">
        <v>1326</v>
      </c>
      <c r="K732" t="s">
        <v>422</v>
      </c>
      <c r="L732">
        <v>68</v>
      </c>
      <c r="M732">
        <v>71</v>
      </c>
      <c r="Q732">
        <v>139</v>
      </c>
      <c r="R732">
        <v>76.06</v>
      </c>
      <c r="S732">
        <v>75.23</v>
      </c>
      <c r="T732">
        <v>73.87</v>
      </c>
      <c r="U732">
        <v>77.569999999999993</v>
      </c>
      <c r="Y732">
        <v>75.72</v>
      </c>
      <c r="Z732">
        <v>40</v>
      </c>
      <c r="AA732">
        <v>76</v>
      </c>
      <c r="AE732">
        <v>4</v>
      </c>
      <c r="AF732">
        <v>13</v>
      </c>
      <c r="AJ732">
        <v>76</v>
      </c>
    </row>
    <row r="733" spans="1:36" x14ac:dyDescent="0.35">
      <c r="A733" s="3" t="str">
        <f t="shared" si="11"/>
        <v>Oskari Nikku</v>
      </c>
      <c r="B733" s="4">
        <v>46082</v>
      </c>
      <c r="C733" t="s">
        <v>1190</v>
      </c>
      <c r="D733" t="s">
        <v>1191</v>
      </c>
      <c r="E733" t="s">
        <v>1192</v>
      </c>
      <c r="F733" t="s">
        <v>1193</v>
      </c>
      <c r="I733" t="s">
        <v>1327</v>
      </c>
      <c r="J733" t="s">
        <v>1328</v>
      </c>
      <c r="K733" t="s">
        <v>422</v>
      </c>
      <c r="L733">
        <v>71</v>
      </c>
      <c r="M733">
        <v>68</v>
      </c>
      <c r="Q733">
        <v>139</v>
      </c>
      <c r="R733">
        <v>76.06</v>
      </c>
      <c r="S733">
        <v>75.23</v>
      </c>
      <c r="T733">
        <v>76.87</v>
      </c>
      <c r="U733">
        <v>74.569999999999993</v>
      </c>
      <c r="Y733">
        <v>75.72</v>
      </c>
      <c r="Z733">
        <v>92</v>
      </c>
      <c r="AA733">
        <v>76</v>
      </c>
      <c r="AE733">
        <v>7</v>
      </c>
      <c r="AF733">
        <v>13</v>
      </c>
      <c r="AJ733">
        <v>76</v>
      </c>
    </row>
    <row r="734" spans="1:36" x14ac:dyDescent="0.35">
      <c r="A734" s="3" t="str">
        <f t="shared" si="11"/>
        <v>Magnus A. Ostergaard</v>
      </c>
      <c r="B734" s="4">
        <v>46082</v>
      </c>
      <c r="C734" t="s">
        <v>1190</v>
      </c>
      <c r="D734" t="s">
        <v>1191</v>
      </c>
      <c r="E734" t="s">
        <v>1192</v>
      </c>
      <c r="F734" t="s">
        <v>1193</v>
      </c>
      <c r="I734" t="s">
        <v>1329</v>
      </c>
      <c r="J734" t="s">
        <v>1330</v>
      </c>
      <c r="K734" t="s">
        <v>422</v>
      </c>
      <c r="L734">
        <v>69</v>
      </c>
      <c r="M734">
        <v>70</v>
      </c>
      <c r="Q734">
        <v>139</v>
      </c>
      <c r="R734">
        <v>76.06</v>
      </c>
      <c r="S734">
        <v>75.23</v>
      </c>
      <c r="T734">
        <v>74.87</v>
      </c>
      <c r="U734">
        <v>76.569999999999993</v>
      </c>
      <c r="Y734">
        <v>75.72</v>
      </c>
      <c r="Z734">
        <v>54</v>
      </c>
      <c r="AA734">
        <v>76</v>
      </c>
      <c r="AE734">
        <v>5</v>
      </c>
      <c r="AF734">
        <v>13</v>
      </c>
      <c r="AJ734">
        <v>76</v>
      </c>
    </row>
    <row r="735" spans="1:36" x14ac:dyDescent="0.35">
      <c r="A735" s="3" t="str">
        <f t="shared" si="11"/>
        <v>Theis Poulsen</v>
      </c>
      <c r="B735" s="4">
        <v>46082</v>
      </c>
      <c r="C735" t="s">
        <v>1190</v>
      </c>
      <c r="D735" t="s">
        <v>1191</v>
      </c>
      <c r="E735" t="s">
        <v>1192</v>
      </c>
      <c r="F735" t="s">
        <v>1193</v>
      </c>
      <c r="I735" t="s">
        <v>1331</v>
      </c>
      <c r="J735" t="s">
        <v>1332</v>
      </c>
      <c r="K735" t="s">
        <v>422</v>
      </c>
      <c r="L735">
        <v>65</v>
      </c>
      <c r="M735">
        <v>74</v>
      </c>
      <c r="Q735">
        <v>139</v>
      </c>
      <c r="R735">
        <v>76.06</v>
      </c>
      <c r="S735">
        <v>75.23</v>
      </c>
      <c r="T735">
        <v>70.87</v>
      </c>
      <c r="U735">
        <v>80.569999999999993</v>
      </c>
      <c r="Y735">
        <v>75.72</v>
      </c>
      <c r="Z735">
        <v>9</v>
      </c>
      <c r="AA735">
        <v>76</v>
      </c>
      <c r="AE735">
        <v>1</v>
      </c>
      <c r="AF735">
        <v>13</v>
      </c>
      <c r="AJ735">
        <v>76</v>
      </c>
    </row>
    <row r="736" spans="1:36" x14ac:dyDescent="0.35">
      <c r="A736" s="3" t="str">
        <f t="shared" si="11"/>
        <v>Lauri Rosendahl</v>
      </c>
      <c r="B736" s="4">
        <v>46082</v>
      </c>
      <c r="C736" t="s">
        <v>1190</v>
      </c>
      <c r="D736" t="s">
        <v>1191</v>
      </c>
      <c r="E736" t="s">
        <v>1192</v>
      </c>
      <c r="F736" t="s">
        <v>1193</v>
      </c>
      <c r="I736" t="s">
        <v>1333</v>
      </c>
      <c r="J736" t="s">
        <v>1237</v>
      </c>
      <c r="K736" t="s">
        <v>422</v>
      </c>
      <c r="L736">
        <v>70</v>
      </c>
      <c r="M736">
        <v>69</v>
      </c>
      <c r="Q736">
        <v>139</v>
      </c>
      <c r="R736">
        <v>76.06</v>
      </c>
      <c r="S736">
        <v>75.23</v>
      </c>
      <c r="T736">
        <v>75.87</v>
      </c>
      <c r="U736">
        <v>75.569999999999993</v>
      </c>
      <c r="Y736">
        <v>75.72</v>
      </c>
      <c r="Z736">
        <v>77</v>
      </c>
      <c r="AA736">
        <v>76</v>
      </c>
      <c r="AE736">
        <v>6</v>
      </c>
      <c r="AF736">
        <v>13</v>
      </c>
      <c r="AJ736">
        <v>76</v>
      </c>
    </row>
    <row r="737" spans="1:36" x14ac:dyDescent="0.35">
      <c r="A737" s="3" t="str">
        <f t="shared" si="11"/>
        <v>Jens Kristian Thysted</v>
      </c>
      <c r="B737" s="4">
        <v>46082</v>
      </c>
      <c r="C737" t="s">
        <v>1190</v>
      </c>
      <c r="D737" t="s">
        <v>1191</v>
      </c>
      <c r="E737" t="s">
        <v>1192</v>
      </c>
      <c r="F737" t="s">
        <v>1193</v>
      </c>
      <c r="I737" t="s">
        <v>1334</v>
      </c>
      <c r="J737" t="s">
        <v>1335</v>
      </c>
      <c r="K737" t="s">
        <v>422</v>
      </c>
      <c r="L737">
        <v>70</v>
      </c>
      <c r="M737">
        <v>69</v>
      </c>
      <c r="Q737">
        <v>139</v>
      </c>
      <c r="R737">
        <v>76.06</v>
      </c>
      <c r="S737">
        <v>75.23</v>
      </c>
      <c r="T737">
        <v>75.87</v>
      </c>
      <c r="U737">
        <v>75.569999999999993</v>
      </c>
      <c r="Y737">
        <v>75.72</v>
      </c>
      <c r="Z737">
        <v>77</v>
      </c>
      <c r="AA737">
        <v>76</v>
      </c>
      <c r="AE737">
        <v>6</v>
      </c>
      <c r="AF737">
        <v>13</v>
      </c>
      <c r="AJ737">
        <v>76</v>
      </c>
    </row>
    <row r="738" spans="1:36" x14ac:dyDescent="0.35">
      <c r="A738" s="3" t="str">
        <f t="shared" si="11"/>
        <v>Emil Tingsted Blum</v>
      </c>
      <c r="B738" s="4">
        <v>46082</v>
      </c>
      <c r="C738" t="s">
        <v>1190</v>
      </c>
      <c r="D738" t="s">
        <v>1191</v>
      </c>
      <c r="E738" t="s">
        <v>1192</v>
      </c>
      <c r="F738" t="s">
        <v>1193</v>
      </c>
      <c r="I738" t="s">
        <v>1336</v>
      </c>
      <c r="J738" t="s">
        <v>1337</v>
      </c>
      <c r="K738" t="s">
        <v>422</v>
      </c>
      <c r="L738">
        <v>72</v>
      </c>
      <c r="M738">
        <v>67</v>
      </c>
      <c r="Q738">
        <v>139</v>
      </c>
      <c r="R738">
        <v>76.06</v>
      </c>
      <c r="S738">
        <v>75.23</v>
      </c>
      <c r="T738">
        <v>77.87</v>
      </c>
      <c r="U738">
        <v>73.569999999999993</v>
      </c>
      <c r="Y738">
        <v>75.72</v>
      </c>
      <c r="Z738">
        <v>100</v>
      </c>
      <c r="AA738">
        <v>76</v>
      </c>
      <c r="AE738">
        <v>8</v>
      </c>
      <c r="AF738">
        <v>13</v>
      </c>
      <c r="AJ738">
        <v>76</v>
      </c>
    </row>
    <row r="739" spans="1:36" x14ac:dyDescent="0.35">
      <c r="A739" s="3" t="str">
        <f t="shared" si="11"/>
        <v>Isac Wallin</v>
      </c>
      <c r="B739" s="4">
        <v>46082</v>
      </c>
      <c r="C739" t="s">
        <v>1190</v>
      </c>
      <c r="D739" t="s">
        <v>1191</v>
      </c>
      <c r="E739" t="s">
        <v>1192</v>
      </c>
      <c r="F739" t="s">
        <v>1193</v>
      </c>
      <c r="I739" t="s">
        <v>1338</v>
      </c>
      <c r="J739" t="s">
        <v>1339</v>
      </c>
      <c r="K739" t="s">
        <v>422</v>
      </c>
      <c r="L739">
        <v>72</v>
      </c>
      <c r="M739">
        <v>67</v>
      </c>
      <c r="Q739">
        <v>139</v>
      </c>
      <c r="R739">
        <v>76.06</v>
      </c>
      <c r="S739">
        <v>75.23</v>
      </c>
      <c r="T739">
        <v>77.87</v>
      </c>
      <c r="U739">
        <v>73.569999999999993</v>
      </c>
      <c r="Y739">
        <v>75.72</v>
      </c>
      <c r="Z739">
        <v>100</v>
      </c>
      <c r="AA739">
        <v>76</v>
      </c>
      <c r="AE739">
        <v>8</v>
      </c>
      <c r="AF739">
        <v>13</v>
      </c>
      <c r="AJ739">
        <v>76</v>
      </c>
    </row>
    <row r="740" spans="1:36" x14ac:dyDescent="0.35">
      <c r="A740" s="3" t="str">
        <f t="shared" si="11"/>
        <v>Alexander Wennstam</v>
      </c>
      <c r="B740" s="4">
        <v>46082</v>
      </c>
      <c r="C740" t="s">
        <v>1190</v>
      </c>
      <c r="D740" t="s">
        <v>1191</v>
      </c>
      <c r="E740" t="s">
        <v>1192</v>
      </c>
      <c r="F740" t="s">
        <v>1193</v>
      </c>
      <c r="I740" t="s">
        <v>1340</v>
      </c>
      <c r="J740" t="s">
        <v>459</v>
      </c>
      <c r="K740" t="s">
        <v>422</v>
      </c>
      <c r="L740">
        <v>70</v>
      </c>
      <c r="M740">
        <v>69</v>
      </c>
      <c r="Q740">
        <v>139</v>
      </c>
      <c r="R740">
        <v>76.06</v>
      </c>
      <c r="S740">
        <v>75.23</v>
      </c>
      <c r="T740">
        <v>75.87</v>
      </c>
      <c r="U740">
        <v>75.569999999999993</v>
      </c>
      <c r="Y740">
        <v>75.72</v>
      </c>
      <c r="Z740">
        <v>77</v>
      </c>
      <c r="AA740">
        <v>76</v>
      </c>
      <c r="AE740">
        <v>6</v>
      </c>
      <c r="AF740">
        <v>13</v>
      </c>
      <c r="AJ740">
        <v>76</v>
      </c>
    </row>
    <row r="741" spans="1:36" x14ac:dyDescent="0.35">
      <c r="A741" s="3" t="str">
        <f t="shared" si="11"/>
        <v>Oskar Ambrosius</v>
      </c>
      <c r="B741" s="4">
        <v>46082</v>
      </c>
      <c r="C741" t="s">
        <v>1190</v>
      </c>
      <c r="D741" t="s">
        <v>1191</v>
      </c>
      <c r="E741" t="s">
        <v>1192</v>
      </c>
      <c r="F741" t="s">
        <v>1193</v>
      </c>
      <c r="I741" t="s">
        <v>1341</v>
      </c>
      <c r="J741" t="s">
        <v>1342</v>
      </c>
      <c r="K741" t="s">
        <v>422</v>
      </c>
      <c r="L741">
        <v>71</v>
      </c>
      <c r="M741">
        <v>69</v>
      </c>
      <c r="Q741">
        <v>140</v>
      </c>
      <c r="R741">
        <v>76.06</v>
      </c>
      <c r="S741">
        <v>75.23</v>
      </c>
      <c r="T741">
        <v>76.87</v>
      </c>
      <c r="U741">
        <v>75.569999999999993</v>
      </c>
      <c r="Y741">
        <v>76.22</v>
      </c>
      <c r="Z741">
        <v>92</v>
      </c>
      <c r="AA741">
        <v>93</v>
      </c>
      <c r="AE741">
        <v>7</v>
      </c>
      <c r="AF741">
        <v>14</v>
      </c>
      <c r="AJ741">
        <v>93</v>
      </c>
    </row>
    <row r="742" spans="1:36" x14ac:dyDescent="0.35">
      <c r="A742" s="3" t="str">
        <f t="shared" si="11"/>
        <v>Gustav Andersson (Jun2001)</v>
      </c>
      <c r="B742" s="4">
        <v>46082</v>
      </c>
      <c r="C742" t="s">
        <v>1190</v>
      </c>
      <c r="D742" t="s">
        <v>1191</v>
      </c>
      <c r="E742" t="s">
        <v>1192</v>
      </c>
      <c r="F742" t="s">
        <v>1193</v>
      </c>
      <c r="I742" t="s">
        <v>1343</v>
      </c>
      <c r="J742" t="s">
        <v>1252</v>
      </c>
      <c r="K742" t="s">
        <v>422</v>
      </c>
      <c r="L742">
        <v>72</v>
      </c>
      <c r="M742">
        <v>68</v>
      </c>
      <c r="Q742">
        <v>140</v>
      </c>
      <c r="R742">
        <v>76.06</v>
      </c>
      <c r="S742">
        <v>75.23</v>
      </c>
      <c r="T742">
        <v>77.87</v>
      </c>
      <c r="U742">
        <v>74.569999999999993</v>
      </c>
      <c r="Y742">
        <v>76.22</v>
      </c>
      <c r="Z742">
        <v>100</v>
      </c>
      <c r="AA742">
        <v>93</v>
      </c>
      <c r="AE742">
        <v>8</v>
      </c>
      <c r="AF742">
        <v>14</v>
      </c>
      <c r="AJ742">
        <v>93</v>
      </c>
    </row>
    <row r="743" spans="1:36" x14ac:dyDescent="0.35">
      <c r="A743" s="3" t="str">
        <f t="shared" si="11"/>
        <v>Joachim B. Hansen</v>
      </c>
      <c r="B743" s="4">
        <v>46082</v>
      </c>
      <c r="C743" t="s">
        <v>1190</v>
      </c>
      <c r="D743" t="s">
        <v>1191</v>
      </c>
      <c r="E743" t="s">
        <v>1192</v>
      </c>
      <c r="F743" t="s">
        <v>1193</v>
      </c>
      <c r="I743" t="s">
        <v>1344</v>
      </c>
      <c r="J743" t="s">
        <v>1345</v>
      </c>
      <c r="K743" t="s">
        <v>422</v>
      </c>
      <c r="L743">
        <v>68</v>
      </c>
      <c r="M743">
        <v>72</v>
      </c>
      <c r="Q743">
        <v>140</v>
      </c>
      <c r="R743">
        <v>76.06</v>
      </c>
      <c r="S743">
        <v>75.23</v>
      </c>
      <c r="T743">
        <v>73.87</v>
      </c>
      <c r="U743">
        <v>78.569999999999993</v>
      </c>
      <c r="Y743">
        <v>76.22</v>
      </c>
      <c r="Z743">
        <v>40</v>
      </c>
      <c r="AA743">
        <v>93</v>
      </c>
      <c r="AE743">
        <v>4</v>
      </c>
      <c r="AF743">
        <v>14</v>
      </c>
      <c r="AJ743">
        <v>93</v>
      </c>
    </row>
    <row r="744" spans="1:36" x14ac:dyDescent="0.35">
      <c r="A744" s="3" t="str">
        <f t="shared" si="11"/>
        <v>Aron Snaer Juliusson</v>
      </c>
      <c r="B744" s="4">
        <v>46082</v>
      </c>
      <c r="C744" t="s">
        <v>1190</v>
      </c>
      <c r="D744" t="s">
        <v>1191</v>
      </c>
      <c r="E744" t="s">
        <v>1192</v>
      </c>
      <c r="F744" t="s">
        <v>1193</v>
      </c>
      <c r="I744" t="s">
        <v>1346</v>
      </c>
      <c r="J744" t="s">
        <v>1347</v>
      </c>
      <c r="K744" t="s">
        <v>422</v>
      </c>
      <c r="L744">
        <v>72</v>
      </c>
      <c r="M744">
        <v>68</v>
      </c>
      <c r="Q744">
        <v>140</v>
      </c>
      <c r="R744">
        <v>76.06</v>
      </c>
      <c r="S744">
        <v>75.23</v>
      </c>
      <c r="T744">
        <v>77.87</v>
      </c>
      <c r="U744">
        <v>74.569999999999993</v>
      </c>
      <c r="Y744">
        <v>76.22</v>
      </c>
      <c r="Z744">
        <v>100</v>
      </c>
      <c r="AA744">
        <v>93</v>
      </c>
      <c r="AE744">
        <v>8</v>
      </c>
      <c r="AF744">
        <v>14</v>
      </c>
      <c r="AJ744">
        <v>93</v>
      </c>
    </row>
    <row r="745" spans="1:36" x14ac:dyDescent="0.35">
      <c r="A745" s="3" t="str">
        <f t="shared" si="11"/>
        <v>Brandon Kewalramani</v>
      </c>
      <c r="B745" s="4">
        <v>46082</v>
      </c>
      <c r="C745" t="s">
        <v>1190</v>
      </c>
      <c r="D745" t="s">
        <v>1191</v>
      </c>
      <c r="E745" t="s">
        <v>1192</v>
      </c>
      <c r="F745" t="s">
        <v>1193</v>
      </c>
      <c r="I745" t="s">
        <v>1348</v>
      </c>
      <c r="J745" t="s">
        <v>414</v>
      </c>
      <c r="K745" t="s">
        <v>422</v>
      </c>
      <c r="L745">
        <v>70</v>
      </c>
      <c r="M745">
        <v>70</v>
      </c>
      <c r="Q745">
        <v>140</v>
      </c>
      <c r="R745">
        <v>76.06</v>
      </c>
      <c r="S745">
        <v>75.23</v>
      </c>
      <c r="T745">
        <v>75.87</v>
      </c>
      <c r="U745">
        <v>76.569999999999993</v>
      </c>
      <c r="Y745">
        <v>76.22</v>
      </c>
      <c r="Z745">
        <v>77</v>
      </c>
      <c r="AA745">
        <v>93</v>
      </c>
      <c r="AE745">
        <v>6</v>
      </c>
      <c r="AF745">
        <v>14</v>
      </c>
      <c r="AJ745">
        <v>93</v>
      </c>
    </row>
    <row r="746" spans="1:36" x14ac:dyDescent="0.35">
      <c r="A746" s="3" t="str">
        <f t="shared" si="11"/>
        <v>Valdemar Vater</v>
      </c>
      <c r="B746" s="4">
        <v>46082</v>
      </c>
      <c r="C746" t="s">
        <v>1190</v>
      </c>
      <c r="D746" t="s">
        <v>1191</v>
      </c>
      <c r="E746" t="s">
        <v>1192</v>
      </c>
      <c r="F746" t="s">
        <v>1193</v>
      </c>
      <c r="I746" t="s">
        <v>1349</v>
      </c>
      <c r="J746" t="s">
        <v>1350</v>
      </c>
      <c r="K746" t="s">
        <v>422</v>
      </c>
      <c r="L746">
        <v>69</v>
      </c>
      <c r="M746">
        <v>71</v>
      </c>
      <c r="Q746">
        <v>140</v>
      </c>
      <c r="R746">
        <v>76.06</v>
      </c>
      <c r="S746">
        <v>75.23</v>
      </c>
      <c r="T746">
        <v>74.87</v>
      </c>
      <c r="U746">
        <v>77.569999999999993</v>
      </c>
      <c r="Y746">
        <v>76.22</v>
      </c>
      <c r="Z746">
        <v>54</v>
      </c>
      <c r="AA746">
        <v>93</v>
      </c>
      <c r="AE746">
        <v>5</v>
      </c>
      <c r="AF746">
        <v>14</v>
      </c>
      <c r="AJ746">
        <v>93</v>
      </c>
    </row>
    <row r="747" spans="1:36" x14ac:dyDescent="0.35">
      <c r="A747" s="3" t="str">
        <f t="shared" si="11"/>
        <v>Jesper Von Reedtz</v>
      </c>
      <c r="B747" s="4">
        <v>46082</v>
      </c>
      <c r="C747" t="s">
        <v>1190</v>
      </c>
      <c r="D747" t="s">
        <v>1191</v>
      </c>
      <c r="E747" t="s">
        <v>1192</v>
      </c>
      <c r="F747" t="s">
        <v>1193</v>
      </c>
      <c r="I747" t="s">
        <v>1351</v>
      </c>
      <c r="J747" t="s">
        <v>1200</v>
      </c>
      <c r="K747" t="s">
        <v>422</v>
      </c>
      <c r="L747">
        <v>70</v>
      </c>
      <c r="M747">
        <v>70</v>
      </c>
      <c r="Q747">
        <v>140</v>
      </c>
      <c r="R747">
        <v>76.06</v>
      </c>
      <c r="S747">
        <v>75.23</v>
      </c>
      <c r="T747">
        <v>75.87</v>
      </c>
      <c r="U747">
        <v>76.569999999999993</v>
      </c>
      <c r="Y747">
        <v>76.22</v>
      </c>
      <c r="Z747">
        <v>77</v>
      </c>
      <c r="AA747">
        <v>93</v>
      </c>
      <c r="AE747">
        <v>6</v>
      </c>
      <c r="AF747">
        <v>14</v>
      </c>
      <c r="AJ747">
        <v>93</v>
      </c>
    </row>
    <row r="748" spans="1:36" x14ac:dyDescent="0.35">
      <c r="A748" s="3" t="str">
        <f t="shared" si="11"/>
        <v>Frederik Birkelund</v>
      </c>
      <c r="B748" s="4">
        <v>46082</v>
      </c>
      <c r="C748" t="s">
        <v>1190</v>
      </c>
      <c r="D748" t="s">
        <v>1191</v>
      </c>
      <c r="E748" t="s">
        <v>1192</v>
      </c>
      <c r="F748" t="s">
        <v>1193</v>
      </c>
      <c r="I748" t="s">
        <v>1352</v>
      </c>
      <c r="J748" t="s">
        <v>1353</v>
      </c>
      <c r="K748" t="s">
        <v>422</v>
      </c>
      <c r="L748">
        <v>72</v>
      </c>
      <c r="M748">
        <v>69</v>
      </c>
      <c r="Q748">
        <v>141</v>
      </c>
      <c r="R748">
        <v>76.06</v>
      </c>
      <c r="S748">
        <v>75.23</v>
      </c>
      <c r="T748">
        <v>77.87</v>
      </c>
      <c r="U748">
        <v>75.569999999999993</v>
      </c>
      <c r="Y748">
        <v>76.72</v>
      </c>
      <c r="Z748">
        <v>100</v>
      </c>
      <c r="AA748">
        <v>100</v>
      </c>
      <c r="AE748">
        <v>8</v>
      </c>
      <c r="AF748">
        <v>15</v>
      </c>
      <c r="AJ748">
        <v>100</v>
      </c>
    </row>
    <row r="749" spans="1:36" x14ac:dyDescent="0.35">
      <c r="A749" s="3" t="str">
        <f t="shared" si="11"/>
        <v>Junes Jeremias Chirband</v>
      </c>
      <c r="B749" s="4">
        <v>46082</v>
      </c>
      <c r="C749" t="s">
        <v>1190</v>
      </c>
      <c r="D749" t="s">
        <v>1191</v>
      </c>
      <c r="E749" t="s">
        <v>1192</v>
      </c>
      <c r="F749" t="s">
        <v>1193</v>
      </c>
      <c r="I749" t="s">
        <v>1354</v>
      </c>
      <c r="J749" t="s">
        <v>1355</v>
      </c>
      <c r="K749" t="s">
        <v>422</v>
      </c>
      <c r="L749">
        <v>72</v>
      </c>
      <c r="M749">
        <v>69</v>
      </c>
      <c r="Q749">
        <v>141</v>
      </c>
      <c r="R749">
        <v>76.06</v>
      </c>
      <c r="S749">
        <v>75.23</v>
      </c>
      <c r="T749">
        <v>77.87</v>
      </c>
      <c r="U749">
        <v>75.569999999999993</v>
      </c>
      <c r="Y749">
        <v>76.72</v>
      </c>
      <c r="Z749">
        <v>100</v>
      </c>
      <c r="AA749">
        <v>100</v>
      </c>
      <c r="AE749">
        <v>8</v>
      </c>
      <c r="AF749">
        <v>15</v>
      </c>
      <c r="AJ749">
        <v>100</v>
      </c>
    </row>
    <row r="750" spans="1:36" x14ac:dyDescent="0.35">
      <c r="A750" s="3" t="str">
        <f t="shared" si="11"/>
        <v>Gaston Edberg</v>
      </c>
      <c r="B750" s="4">
        <v>46082</v>
      </c>
      <c r="C750" t="s">
        <v>1190</v>
      </c>
      <c r="D750" t="s">
        <v>1191</v>
      </c>
      <c r="E750" t="s">
        <v>1192</v>
      </c>
      <c r="F750" t="s">
        <v>1193</v>
      </c>
      <c r="I750" t="s">
        <v>1356</v>
      </c>
      <c r="J750" t="s">
        <v>1118</v>
      </c>
      <c r="K750" t="s">
        <v>422</v>
      </c>
      <c r="L750">
        <v>75</v>
      </c>
      <c r="M750">
        <v>66</v>
      </c>
      <c r="Q750">
        <v>141</v>
      </c>
      <c r="R750">
        <v>76.06</v>
      </c>
      <c r="S750">
        <v>75.23</v>
      </c>
      <c r="T750">
        <v>80.87</v>
      </c>
      <c r="U750">
        <v>72.569999999999993</v>
      </c>
      <c r="Y750">
        <v>76.72</v>
      </c>
      <c r="Z750">
        <v>136</v>
      </c>
      <c r="AA750">
        <v>100</v>
      </c>
      <c r="AE750">
        <v>11</v>
      </c>
      <c r="AF750">
        <v>15</v>
      </c>
      <c r="AJ750">
        <v>100</v>
      </c>
    </row>
    <row r="751" spans="1:36" x14ac:dyDescent="0.35">
      <c r="A751" s="3" t="str">
        <f t="shared" si="11"/>
        <v>Carl Didrik M. Fosaas</v>
      </c>
      <c r="B751" s="4">
        <v>46082</v>
      </c>
      <c r="C751" t="s">
        <v>1190</v>
      </c>
      <c r="D751" t="s">
        <v>1191</v>
      </c>
      <c r="E751" t="s">
        <v>1192</v>
      </c>
      <c r="F751" t="s">
        <v>1193</v>
      </c>
      <c r="I751" t="s">
        <v>1357</v>
      </c>
      <c r="J751" t="s">
        <v>1358</v>
      </c>
      <c r="K751" t="s">
        <v>422</v>
      </c>
      <c r="L751">
        <v>72</v>
      </c>
      <c r="M751">
        <v>69</v>
      </c>
      <c r="Q751">
        <v>141</v>
      </c>
      <c r="R751">
        <v>76.06</v>
      </c>
      <c r="S751">
        <v>75.23</v>
      </c>
      <c r="T751">
        <v>77.87</v>
      </c>
      <c r="U751">
        <v>75.569999999999993</v>
      </c>
      <c r="Y751">
        <v>76.72</v>
      </c>
      <c r="Z751">
        <v>100</v>
      </c>
      <c r="AA751">
        <v>100</v>
      </c>
      <c r="AE751">
        <v>8</v>
      </c>
      <c r="AF751">
        <v>15</v>
      </c>
      <c r="AJ751">
        <v>100</v>
      </c>
    </row>
    <row r="752" spans="1:36" x14ac:dyDescent="0.35">
      <c r="A752" s="3" t="str">
        <f t="shared" si="11"/>
        <v>Stephen Grant</v>
      </c>
      <c r="B752" s="4">
        <v>46082</v>
      </c>
      <c r="C752" t="s">
        <v>1190</v>
      </c>
      <c r="D752" t="s">
        <v>1191</v>
      </c>
      <c r="E752" t="s">
        <v>1192</v>
      </c>
      <c r="F752" t="s">
        <v>1193</v>
      </c>
      <c r="I752" t="s">
        <v>1359</v>
      </c>
      <c r="J752" t="s">
        <v>1360</v>
      </c>
      <c r="K752" t="s">
        <v>422</v>
      </c>
      <c r="L752">
        <v>75</v>
      </c>
      <c r="M752">
        <v>66</v>
      </c>
      <c r="Q752">
        <v>141</v>
      </c>
      <c r="R752">
        <v>76.06</v>
      </c>
      <c r="S752">
        <v>75.23</v>
      </c>
      <c r="T752">
        <v>80.87</v>
      </c>
      <c r="U752">
        <v>72.569999999999993</v>
      </c>
      <c r="Y752">
        <v>76.72</v>
      </c>
      <c r="Z752">
        <v>136</v>
      </c>
      <c r="AA752">
        <v>100</v>
      </c>
      <c r="AE752">
        <v>11</v>
      </c>
      <c r="AF752">
        <v>15</v>
      </c>
      <c r="AJ752">
        <v>100</v>
      </c>
    </row>
    <row r="753" spans="1:45" x14ac:dyDescent="0.35">
      <c r="A753" s="3" t="str">
        <f t="shared" si="11"/>
        <v>Rasmus Holmberg</v>
      </c>
      <c r="B753" s="4">
        <v>46082</v>
      </c>
      <c r="C753" t="s">
        <v>1190</v>
      </c>
      <c r="D753" t="s">
        <v>1191</v>
      </c>
      <c r="E753" t="s">
        <v>1192</v>
      </c>
      <c r="F753" t="s">
        <v>1193</v>
      </c>
      <c r="I753" t="s">
        <v>1361</v>
      </c>
      <c r="J753" t="s">
        <v>1362</v>
      </c>
      <c r="K753" t="s">
        <v>422</v>
      </c>
      <c r="L753">
        <v>73</v>
      </c>
      <c r="M753">
        <v>68</v>
      </c>
      <c r="Q753">
        <v>141</v>
      </c>
      <c r="R753">
        <v>76.06</v>
      </c>
      <c r="S753">
        <v>75.23</v>
      </c>
      <c r="T753">
        <v>78.87</v>
      </c>
      <c r="U753">
        <v>74.569999999999993</v>
      </c>
      <c r="Y753">
        <v>76.72</v>
      </c>
      <c r="Z753">
        <v>117</v>
      </c>
      <c r="AA753">
        <v>100</v>
      </c>
      <c r="AE753">
        <v>9</v>
      </c>
      <c r="AF753">
        <v>15</v>
      </c>
      <c r="AJ753">
        <v>100</v>
      </c>
    </row>
    <row r="754" spans="1:45" x14ac:dyDescent="0.35">
      <c r="A754" s="3" t="str">
        <f t="shared" si="11"/>
        <v>Arttu Kulmala</v>
      </c>
      <c r="B754" s="4">
        <v>46082</v>
      </c>
      <c r="C754" t="s">
        <v>1190</v>
      </c>
      <c r="D754" t="s">
        <v>1191</v>
      </c>
      <c r="E754" t="s">
        <v>1192</v>
      </c>
      <c r="F754" t="s">
        <v>1193</v>
      </c>
      <c r="I754" t="s">
        <v>1363</v>
      </c>
      <c r="J754" t="s">
        <v>1364</v>
      </c>
      <c r="K754" t="s">
        <v>422</v>
      </c>
      <c r="L754">
        <v>68</v>
      </c>
      <c r="M754">
        <v>73</v>
      </c>
      <c r="Q754">
        <v>141</v>
      </c>
      <c r="R754">
        <v>76.06</v>
      </c>
      <c r="S754">
        <v>75.23</v>
      </c>
      <c r="T754">
        <v>73.87</v>
      </c>
      <c r="U754">
        <v>79.569999999999993</v>
      </c>
      <c r="Y754">
        <v>76.72</v>
      </c>
      <c r="Z754">
        <v>40</v>
      </c>
      <c r="AA754">
        <v>100</v>
      </c>
      <c r="AE754">
        <v>4</v>
      </c>
      <c r="AF754">
        <v>15</v>
      </c>
      <c r="AJ754">
        <v>100</v>
      </c>
    </row>
    <row r="755" spans="1:45" x14ac:dyDescent="0.35">
      <c r="A755" s="3" t="str">
        <f t="shared" si="11"/>
        <v>Jakob Baha Nordstrom</v>
      </c>
      <c r="B755" s="4">
        <v>46082</v>
      </c>
      <c r="C755" t="s">
        <v>1190</v>
      </c>
      <c r="D755" t="s">
        <v>1191</v>
      </c>
      <c r="E755" t="s">
        <v>1192</v>
      </c>
      <c r="F755" t="s">
        <v>1193</v>
      </c>
      <c r="I755" t="s">
        <v>1365</v>
      </c>
      <c r="J755" t="s">
        <v>1366</v>
      </c>
      <c r="K755" t="s">
        <v>422</v>
      </c>
      <c r="L755">
        <v>72</v>
      </c>
      <c r="M755">
        <v>69</v>
      </c>
      <c r="Q755">
        <v>141</v>
      </c>
      <c r="R755">
        <v>76.06</v>
      </c>
      <c r="S755">
        <v>75.23</v>
      </c>
      <c r="T755">
        <v>77.87</v>
      </c>
      <c r="U755">
        <v>75.569999999999993</v>
      </c>
      <c r="Y755">
        <v>76.72</v>
      </c>
      <c r="Z755">
        <v>100</v>
      </c>
      <c r="AA755">
        <v>100</v>
      </c>
      <c r="AE755">
        <v>8</v>
      </c>
      <c r="AF755">
        <v>15</v>
      </c>
      <c r="AJ755">
        <v>100</v>
      </c>
    </row>
    <row r="756" spans="1:45" x14ac:dyDescent="0.35">
      <c r="A756" s="3" t="str">
        <f t="shared" si="11"/>
        <v>Sebastian Eidsaether Syr</v>
      </c>
      <c r="B756" s="4">
        <v>46082</v>
      </c>
      <c r="C756" t="s">
        <v>1190</v>
      </c>
      <c r="D756" t="s">
        <v>1191</v>
      </c>
      <c r="E756" t="s">
        <v>1192</v>
      </c>
      <c r="F756" t="s">
        <v>1193</v>
      </c>
      <c r="I756" t="s">
        <v>1367</v>
      </c>
      <c r="J756" t="s">
        <v>1368</v>
      </c>
      <c r="K756" t="s">
        <v>422</v>
      </c>
      <c r="L756">
        <v>72</v>
      </c>
      <c r="M756">
        <v>69</v>
      </c>
      <c r="Q756">
        <v>141</v>
      </c>
      <c r="R756">
        <v>76.06</v>
      </c>
      <c r="S756">
        <v>75.23</v>
      </c>
      <c r="T756">
        <v>77.87</v>
      </c>
      <c r="U756">
        <v>75.569999999999993</v>
      </c>
      <c r="Y756">
        <v>76.72</v>
      </c>
      <c r="Z756">
        <v>100</v>
      </c>
      <c r="AA756">
        <v>100</v>
      </c>
      <c r="AE756">
        <v>8</v>
      </c>
      <c r="AF756">
        <v>15</v>
      </c>
      <c r="AJ756">
        <v>100</v>
      </c>
    </row>
    <row r="757" spans="1:45" x14ac:dyDescent="0.35">
      <c r="A757" s="3" t="str">
        <f t="shared" si="11"/>
        <v>Carl Hardin</v>
      </c>
      <c r="B757" s="4">
        <v>46082</v>
      </c>
      <c r="C757" t="s">
        <v>1190</v>
      </c>
      <c r="D757" t="s">
        <v>1191</v>
      </c>
      <c r="E757" t="s">
        <v>1192</v>
      </c>
      <c r="F757" t="s">
        <v>1193</v>
      </c>
      <c r="I757" t="s">
        <v>1369</v>
      </c>
      <c r="J757" t="s">
        <v>890</v>
      </c>
      <c r="K757" t="s">
        <v>422</v>
      </c>
      <c r="L757">
        <v>73</v>
      </c>
      <c r="M757">
        <v>69</v>
      </c>
      <c r="Q757">
        <v>142</v>
      </c>
      <c r="R757">
        <v>76.06</v>
      </c>
      <c r="S757">
        <v>75.23</v>
      </c>
      <c r="T757">
        <v>78.87</v>
      </c>
      <c r="U757">
        <v>75.569999999999993</v>
      </c>
      <c r="Y757">
        <v>77.22</v>
      </c>
      <c r="Z757">
        <v>117</v>
      </c>
      <c r="AA757">
        <v>109</v>
      </c>
      <c r="AE757">
        <v>9</v>
      </c>
      <c r="AF757">
        <v>16</v>
      </c>
      <c r="AJ757">
        <v>109</v>
      </c>
    </row>
    <row r="758" spans="1:45" x14ac:dyDescent="0.35">
      <c r="A758" s="3" t="str">
        <f t="shared" si="11"/>
        <v>Jesper Karlsson</v>
      </c>
      <c r="B758" s="4">
        <v>46082</v>
      </c>
      <c r="C758" t="s">
        <v>1190</v>
      </c>
      <c r="D758" t="s">
        <v>1191</v>
      </c>
      <c r="E758" t="s">
        <v>1192</v>
      </c>
      <c r="F758" t="s">
        <v>1193</v>
      </c>
      <c r="I758" t="s">
        <v>1284</v>
      </c>
      <c r="J758" t="s">
        <v>1200</v>
      </c>
      <c r="K758" t="s">
        <v>422</v>
      </c>
      <c r="L758">
        <v>69</v>
      </c>
      <c r="M758">
        <v>73</v>
      </c>
      <c r="Q758">
        <v>142</v>
      </c>
      <c r="R758">
        <v>76.06</v>
      </c>
      <c r="S758">
        <v>75.23</v>
      </c>
      <c r="T758">
        <v>74.87</v>
      </c>
      <c r="U758">
        <v>79.569999999999993</v>
      </c>
      <c r="Y758">
        <v>77.22</v>
      </c>
      <c r="Z758">
        <v>54</v>
      </c>
      <c r="AA758">
        <v>109</v>
      </c>
      <c r="AE758">
        <v>5</v>
      </c>
      <c r="AF758">
        <v>16</v>
      </c>
      <c r="AJ758">
        <v>109</v>
      </c>
    </row>
    <row r="759" spans="1:45" x14ac:dyDescent="0.35">
      <c r="A759" s="3" t="str">
        <f t="shared" si="11"/>
        <v>Rasmus Karlsson</v>
      </c>
      <c r="B759" s="4">
        <v>46082</v>
      </c>
      <c r="C759" t="s">
        <v>1190</v>
      </c>
      <c r="D759" t="s">
        <v>1191</v>
      </c>
      <c r="E759" t="s">
        <v>1192</v>
      </c>
      <c r="F759" t="s">
        <v>1193</v>
      </c>
      <c r="I759" t="s">
        <v>1284</v>
      </c>
      <c r="J759" t="s">
        <v>1362</v>
      </c>
      <c r="K759" t="s">
        <v>422</v>
      </c>
      <c r="L759">
        <v>70</v>
      </c>
      <c r="M759">
        <v>72</v>
      </c>
      <c r="Q759">
        <v>142</v>
      </c>
      <c r="R759">
        <v>76.06</v>
      </c>
      <c r="S759">
        <v>75.23</v>
      </c>
      <c r="T759">
        <v>75.87</v>
      </c>
      <c r="U759">
        <v>78.569999999999993</v>
      </c>
      <c r="Y759">
        <v>77.22</v>
      </c>
      <c r="Z759">
        <v>77</v>
      </c>
      <c r="AA759">
        <v>109</v>
      </c>
      <c r="AE759">
        <v>6</v>
      </c>
      <c r="AF759">
        <v>16</v>
      </c>
      <c r="AJ759">
        <v>109</v>
      </c>
      <c r="AM759" s="5"/>
      <c r="AO759" s="5"/>
      <c r="AQ759" s="5"/>
      <c r="AS759" s="5"/>
    </row>
    <row r="760" spans="1:45" x14ac:dyDescent="0.35">
      <c r="A760" s="3" t="str">
        <f t="shared" si="11"/>
        <v>Marc Sabria</v>
      </c>
      <c r="B760" s="4">
        <v>46082</v>
      </c>
      <c r="C760" t="s">
        <v>1190</v>
      </c>
      <c r="D760" t="s">
        <v>1191</v>
      </c>
      <c r="E760" t="s">
        <v>1192</v>
      </c>
      <c r="F760" t="s">
        <v>1193</v>
      </c>
      <c r="I760" t="s">
        <v>1370</v>
      </c>
      <c r="J760" t="s">
        <v>1120</v>
      </c>
      <c r="K760" t="s">
        <v>422</v>
      </c>
      <c r="L760">
        <v>75</v>
      </c>
      <c r="M760">
        <v>67</v>
      </c>
      <c r="Q760">
        <v>142</v>
      </c>
      <c r="R760">
        <v>76.06</v>
      </c>
      <c r="S760">
        <v>75.23</v>
      </c>
      <c r="T760">
        <v>80.87</v>
      </c>
      <c r="U760">
        <v>73.569999999999993</v>
      </c>
      <c r="Y760">
        <v>77.22</v>
      </c>
      <c r="Z760">
        <v>136</v>
      </c>
      <c r="AA760">
        <v>109</v>
      </c>
      <c r="AE760">
        <v>11</v>
      </c>
      <c r="AF760">
        <v>16</v>
      </c>
      <c r="AJ760">
        <v>109</v>
      </c>
      <c r="AM760" s="5"/>
      <c r="AO760" s="5"/>
      <c r="AQ760" s="5"/>
      <c r="AS760" s="5"/>
    </row>
    <row r="761" spans="1:45" x14ac:dyDescent="0.35">
      <c r="A761" s="3" t="str">
        <f t="shared" si="11"/>
        <v>Bob Geurts</v>
      </c>
      <c r="B761" s="4">
        <v>46082</v>
      </c>
      <c r="C761" t="s">
        <v>1190</v>
      </c>
      <c r="D761" t="s">
        <v>1191</v>
      </c>
      <c r="E761" t="s">
        <v>1192</v>
      </c>
      <c r="F761" t="s">
        <v>1193</v>
      </c>
      <c r="I761" t="s">
        <v>1371</v>
      </c>
      <c r="J761" t="s">
        <v>1372</v>
      </c>
      <c r="K761" t="s">
        <v>422</v>
      </c>
      <c r="L761">
        <v>75</v>
      </c>
      <c r="M761">
        <v>68</v>
      </c>
      <c r="Q761">
        <v>143</v>
      </c>
      <c r="R761">
        <v>76.06</v>
      </c>
      <c r="S761">
        <v>75.23</v>
      </c>
      <c r="T761">
        <v>80.87</v>
      </c>
      <c r="U761">
        <v>74.569999999999993</v>
      </c>
      <c r="Y761">
        <v>77.72</v>
      </c>
      <c r="Z761">
        <v>136</v>
      </c>
      <c r="AA761">
        <v>113</v>
      </c>
      <c r="AE761">
        <v>11</v>
      </c>
      <c r="AF761">
        <v>17</v>
      </c>
      <c r="AJ761">
        <v>113</v>
      </c>
      <c r="AM761" s="5"/>
      <c r="AO761" s="5"/>
      <c r="AQ761" s="5"/>
      <c r="AS761" s="5"/>
    </row>
    <row r="762" spans="1:45" x14ac:dyDescent="0.35">
      <c r="A762" s="3" t="str">
        <f t="shared" si="11"/>
        <v>Nicolai Kipling</v>
      </c>
      <c r="B762" s="4">
        <v>46082</v>
      </c>
      <c r="C762" t="s">
        <v>1190</v>
      </c>
      <c r="D762" t="s">
        <v>1191</v>
      </c>
      <c r="E762" t="s">
        <v>1192</v>
      </c>
      <c r="F762" t="s">
        <v>1193</v>
      </c>
      <c r="I762" t="s">
        <v>1373</v>
      </c>
      <c r="J762" t="s">
        <v>1374</v>
      </c>
      <c r="K762" t="s">
        <v>422</v>
      </c>
      <c r="L762">
        <v>72</v>
      </c>
      <c r="M762">
        <v>71</v>
      </c>
      <c r="Q762">
        <v>143</v>
      </c>
      <c r="R762">
        <v>76.06</v>
      </c>
      <c r="S762">
        <v>75.23</v>
      </c>
      <c r="T762">
        <v>77.87</v>
      </c>
      <c r="U762">
        <v>77.569999999999993</v>
      </c>
      <c r="Y762">
        <v>77.72</v>
      </c>
      <c r="Z762">
        <v>100</v>
      </c>
      <c r="AA762">
        <v>113</v>
      </c>
      <c r="AE762">
        <v>8</v>
      </c>
      <c r="AF762">
        <v>17</v>
      </c>
      <c r="AJ762">
        <v>113</v>
      </c>
      <c r="AM762" s="5"/>
      <c r="AO762" s="5"/>
      <c r="AQ762" s="5"/>
      <c r="AS762" s="5"/>
    </row>
    <row r="763" spans="1:45" x14ac:dyDescent="0.35">
      <c r="A763" s="3" t="str">
        <f t="shared" si="11"/>
        <v>Kristoffer Max</v>
      </c>
      <c r="B763" s="4">
        <v>46082</v>
      </c>
      <c r="C763" t="s">
        <v>1190</v>
      </c>
      <c r="D763" t="s">
        <v>1191</v>
      </c>
      <c r="E763" t="s">
        <v>1192</v>
      </c>
      <c r="F763" t="s">
        <v>1193</v>
      </c>
      <c r="I763" t="s">
        <v>1375</v>
      </c>
      <c r="J763" t="s">
        <v>1376</v>
      </c>
      <c r="K763" t="s">
        <v>422</v>
      </c>
      <c r="L763">
        <v>72</v>
      </c>
      <c r="M763">
        <v>71</v>
      </c>
      <c r="Q763">
        <v>143</v>
      </c>
      <c r="R763">
        <v>76.06</v>
      </c>
      <c r="S763">
        <v>75.23</v>
      </c>
      <c r="T763">
        <v>77.87</v>
      </c>
      <c r="U763">
        <v>77.569999999999993</v>
      </c>
      <c r="Y763">
        <v>77.72</v>
      </c>
      <c r="Z763">
        <v>100</v>
      </c>
      <c r="AA763">
        <v>113</v>
      </c>
      <c r="AE763">
        <v>8</v>
      </c>
      <c r="AF763">
        <v>17</v>
      </c>
      <c r="AJ763">
        <v>113</v>
      </c>
      <c r="AM763" s="5"/>
      <c r="AO763" s="5"/>
      <c r="AQ763" s="5"/>
      <c r="AS763" s="5"/>
    </row>
    <row r="764" spans="1:45" x14ac:dyDescent="0.35">
      <c r="A764" s="3" t="str">
        <f t="shared" si="11"/>
        <v>Anton Mostrom</v>
      </c>
      <c r="B764" s="4">
        <v>46082</v>
      </c>
      <c r="C764" t="s">
        <v>1190</v>
      </c>
      <c r="D764" t="s">
        <v>1191</v>
      </c>
      <c r="E764" t="s">
        <v>1192</v>
      </c>
      <c r="F764" t="s">
        <v>1193</v>
      </c>
      <c r="I764" t="s">
        <v>1377</v>
      </c>
      <c r="J764" t="s">
        <v>407</v>
      </c>
      <c r="K764" t="s">
        <v>422</v>
      </c>
      <c r="L764">
        <v>69</v>
      </c>
      <c r="M764">
        <v>74</v>
      </c>
      <c r="Q764">
        <v>143</v>
      </c>
      <c r="R764">
        <v>76.06</v>
      </c>
      <c r="S764">
        <v>75.23</v>
      </c>
      <c r="T764">
        <v>74.87</v>
      </c>
      <c r="U764">
        <v>80.569999999999993</v>
      </c>
      <c r="Y764">
        <v>77.72</v>
      </c>
      <c r="Z764">
        <v>54</v>
      </c>
      <c r="AA764">
        <v>113</v>
      </c>
      <c r="AE764">
        <v>5</v>
      </c>
      <c r="AF764">
        <v>17</v>
      </c>
      <c r="AJ764">
        <v>113</v>
      </c>
      <c r="AM764" s="5"/>
      <c r="AO764" s="5"/>
      <c r="AQ764" s="5"/>
      <c r="AS764" s="5"/>
    </row>
    <row r="765" spans="1:45" x14ac:dyDescent="0.35">
      <c r="A765" s="3" t="str">
        <f t="shared" si="11"/>
        <v>Franco Scorzato</v>
      </c>
      <c r="B765" s="4">
        <v>46082</v>
      </c>
      <c r="C765" t="s">
        <v>1190</v>
      </c>
      <c r="D765" t="s">
        <v>1191</v>
      </c>
      <c r="E765" t="s">
        <v>1192</v>
      </c>
      <c r="F765" t="s">
        <v>1193</v>
      </c>
      <c r="I765" t="s">
        <v>1378</v>
      </c>
      <c r="J765" t="s">
        <v>1031</v>
      </c>
      <c r="K765" t="s">
        <v>422</v>
      </c>
      <c r="L765">
        <v>74</v>
      </c>
      <c r="M765">
        <v>69</v>
      </c>
      <c r="Q765">
        <v>143</v>
      </c>
      <c r="R765">
        <v>76.06</v>
      </c>
      <c r="S765">
        <v>75.23</v>
      </c>
      <c r="T765">
        <v>79.87</v>
      </c>
      <c r="U765">
        <v>75.569999999999993</v>
      </c>
      <c r="Y765">
        <v>77.72</v>
      </c>
      <c r="Z765">
        <v>128</v>
      </c>
      <c r="AA765">
        <v>113</v>
      </c>
      <c r="AE765">
        <v>10</v>
      </c>
      <c r="AF765">
        <v>17</v>
      </c>
      <c r="AJ765">
        <v>113</v>
      </c>
      <c r="AM765" s="5"/>
      <c r="AO765" s="5"/>
      <c r="AQ765" s="5"/>
      <c r="AS765" s="5"/>
    </row>
    <row r="766" spans="1:45" x14ac:dyDescent="0.35">
      <c r="A766" s="3" t="str">
        <f t="shared" si="11"/>
        <v>Nikke Tyry</v>
      </c>
      <c r="B766" s="4">
        <v>46082</v>
      </c>
      <c r="C766" t="s">
        <v>1190</v>
      </c>
      <c r="D766" t="s">
        <v>1191</v>
      </c>
      <c r="E766" t="s">
        <v>1192</v>
      </c>
      <c r="F766" t="s">
        <v>1193</v>
      </c>
      <c r="I766" t="s">
        <v>1379</v>
      </c>
      <c r="J766" t="s">
        <v>1380</v>
      </c>
      <c r="K766" t="s">
        <v>422</v>
      </c>
      <c r="L766">
        <v>70</v>
      </c>
      <c r="M766">
        <v>73</v>
      </c>
      <c r="Q766">
        <v>143</v>
      </c>
      <c r="R766">
        <v>76.06</v>
      </c>
      <c r="S766">
        <v>75.23</v>
      </c>
      <c r="T766">
        <v>75.87</v>
      </c>
      <c r="U766">
        <v>79.569999999999993</v>
      </c>
      <c r="Y766">
        <v>77.72</v>
      </c>
      <c r="Z766">
        <v>77</v>
      </c>
      <c r="AA766">
        <v>113</v>
      </c>
      <c r="AE766">
        <v>6</v>
      </c>
      <c r="AF766">
        <v>17</v>
      </c>
      <c r="AJ766">
        <v>113</v>
      </c>
      <c r="AM766" s="5"/>
      <c r="AO766" s="5"/>
      <c r="AQ766" s="5"/>
      <c r="AS766" s="5"/>
    </row>
    <row r="767" spans="1:45" x14ac:dyDescent="0.35">
      <c r="A767" s="3" t="str">
        <f t="shared" si="11"/>
        <v>Benjamin Lund-Ravn</v>
      </c>
      <c r="B767" s="4">
        <v>46082</v>
      </c>
      <c r="C767" t="s">
        <v>1190</v>
      </c>
      <c r="D767" t="s">
        <v>1191</v>
      </c>
      <c r="E767" t="s">
        <v>1192</v>
      </c>
      <c r="F767" t="s">
        <v>1193</v>
      </c>
      <c r="I767" t="s">
        <v>1381</v>
      </c>
      <c r="J767" t="s">
        <v>336</v>
      </c>
      <c r="K767" t="s">
        <v>422</v>
      </c>
      <c r="L767">
        <v>72</v>
      </c>
      <c r="M767">
        <v>72</v>
      </c>
      <c r="Q767">
        <v>144</v>
      </c>
      <c r="R767">
        <v>76.06</v>
      </c>
      <c r="S767">
        <v>75.23</v>
      </c>
      <c r="T767">
        <v>77.87</v>
      </c>
      <c r="U767">
        <v>78.569999999999993</v>
      </c>
      <c r="Y767">
        <v>78.22</v>
      </c>
      <c r="Z767">
        <v>100</v>
      </c>
      <c r="AA767">
        <v>119</v>
      </c>
      <c r="AE767">
        <v>8</v>
      </c>
      <c r="AF767">
        <v>18</v>
      </c>
      <c r="AJ767">
        <v>119</v>
      </c>
      <c r="AM767" s="5"/>
      <c r="AO767" s="5"/>
      <c r="AQ767" s="5"/>
      <c r="AS767" s="5"/>
    </row>
    <row r="768" spans="1:45" x14ac:dyDescent="0.35">
      <c r="A768" s="3" t="str">
        <f t="shared" si="11"/>
        <v>Lukas Magnusson</v>
      </c>
      <c r="B768" s="4">
        <v>46082</v>
      </c>
      <c r="C768" t="s">
        <v>1190</v>
      </c>
      <c r="D768" t="s">
        <v>1191</v>
      </c>
      <c r="E768" t="s">
        <v>1192</v>
      </c>
      <c r="F768" t="s">
        <v>1193</v>
      </c>
      <c r="I768" t="s">
        <v>1382</v>
      </c>
      <c r="J768" t="s">
        <v>1383</v>
      </c>
      <c r="K768" t="s">
        <v>422</v>
      </c>
      <c r="L768">
        <v>71</v>
      </c>
      <c r="M768">
        <v>73</v>
      </c>
      <c r="Q768">
        <v>144</v>
      </c>
      <c r="R768">
        <v>76.06</v>
      </c>
      <c r="S768">
        <v>75.23</v>
      </c>
      <c r="T768">
        <v>76.87</v>
      </c>
      <c r="U768">
        <v>79.569999999999993</v>
      </c>
      <c r="Y768">
        <v>78.22</v>
      </c>
      <c r="Z768">
        <v>92</v>
      </c>
      <c r="AA768">
        <v>119</v>
      </c>
      <c r="AE768">
        <v>7</v>
      </c>
      <c r="AF768">
        <v>18</v>
      </c>
      <c r="AJ768">
        <v>119</v>
      </c>
      <c r="AM768" s="5"/>
      <c r="AO768" s="5"/>
      <c r="AQ768" s="5"/>
      <c r="AS768" s="5"/>
    </row>
    <row r="769" spans="1:45" x14ac:dyDescent="0.35">
      <c r="A769" s="3" t="str">
        <f t="shared" si="11"/>
        <v>Johan Norman</v>
      </c>
      <c r="B769" s="4">
        <v>46082</v>
      </c>
      <c r="C769" t="s">
        <v>1190</v>
      </c>
      <c r="D769" t="s">
        <v>1191</v>
      </c>
      <c r="E769" t="s">
        <v>1192</v>
      </c>
      <c r="F769" t="s">
        <v>1193</v>
      </c>
      <c r="I769" t="s">
        <v>971</v>
      </c>
      <c r="J769" t="s">
        <v>1384</v>
      </c>
      <c r="K769" t="s">
        <v>422</v>
      </c>
      <c r="L769">
        <v>73</v>
      </c>
      <c r="M769">
        <v>71</v>
      </c>
      <c r="Q769">
        <v>144</v>
      </c>
      <c r="R769">
        <v>76.06</v>
      </c>
      <c r="S769">
        <v>75.23</v>
      </c>
      <c r="T769">
        <v>78.87</v>
      </c>
      <c r="U769">
        <v>77.569999999999993</v>
      </c>
      <c r="Y769">
        <v>78.22</v>
      </c>
      <c r="Z769">
        <v>117</v>
      </c>
      <c r="AA769">
        <v>119</v>
      </c>
      <c r="AE769">
        <v>9</v>
      </c>
      <c r="AF769">
        <v>18</v>
      </c>
      <c r="AJ769">
        <v>119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Jonas Lykke Petersen</v>
      </c>
      <c r="B770" s="4">
        <v>46082</v>
      </c>
      <c r="C770" t="s">
        <v>1190</v>
      </c>
      <c r="D770" t="s">
        <v>1191</v>
      </c>
      <c r="E770" t="s">
        <v>1192</v>
      </c>
      <c r="F770" t="s">
        <v>1193</v>
      </c>
      <c r="I770" t="s">
        <v>1248</v>
      </c>
      <c r="J770" t="s">
        <v>1296</v>
      </c>
      <c r="K770" t="s">
        <v>422</v>
      </c>
      <c r="L770">
        <v>73</v>
      </c>
      <c r="M770">
        <v>71</v>
      </c>
      <c r="Q770">
        <v>144</v>
      </c>
      <c r="R770">
        <v>76.06</v>
      </c>
      <c r="S770">
        <v>75.23</v>
      </c>
      <c r="T770">
        <v>78.87</v>
      </c>
      <c r="U770">
        <v>77.569999999999993</v>
      </c>
      <c r="Y770">
        <v>78.22</v>
      </c>
      <c r="Z770">
        <v>117</v>
      </c>
      <c r="AA770">
        <v>119</v>
      </c>
      <c r="AE770">
        <v>9</v>
      </c>
      <c r="AF770">
        <v>18</v>
      </c>
      <c r="AJ770">
        <v>119</v>
      </c>
      <c r="AM770" s="5"/>
      <c r="AO770" s="5"/>
      <c r="AQ770" s="5"/>
      <c r="AS770" s="5"/>
    </row>
    <row r="771" spans="1:45" x14ac:dyDescent="0.35">
      <c r="A771" s="3" t="str">
        <f t="shared" si="12"/>
        <v>Julien Bohnet</v>
      </c>
      <c r="B771" s="4">
        <v>46082</v>
      </c>
      <c r="C771" t="s">
        <v>1190</v>
      </c>
      <c r="D771" t="s">
        <v>1191</v>
      </c>
      <c r="E771" t="s">
        <v>1192</v>
      </c>
      <c r="F771" t="s">
        <v>1193</v>
      </c>
      <c r="I771" t="s">
        <v>1385</v>
      </c>
      <c r="J771" t="s">
        <v>1386</v>
      </c>
      <c r="K771" t="s">
        <v>422</v>
      </c>
      <c r="L771">
        <v>69</v>
      </c>
      <c r="M771">
        <v>76</v>
      </c>
      <c r="Q771">
        <v>145</v>
      </c>
      <c r="R771">
        <v>76.06</v>
      </c>
      <c r="S771">
        <v>75.23</v>
      </c>
      <c r="T771">
        <v>74.87</v>
      </c>
      <c r="U771">
        <v>82.57</v>
      </c>
      <c r="Y771">
        <v>78.72</v>
      </c>
      <c r="Z771">
        <v>54</v>
      </c>
      <c r="AA771">
        <v>123</v>
      </c>
      <c r="AE771">
        <v>5</v>
      </c>
      <c r="AF771">
        <v>19</v>
      </c>
      <c r="AJ771">
        <v>123</v>
      </c>
      <c r="AM771" s="5"/>
      <c r="AO771" s="5"/>
      <c r="AQ771" s="5"/>
      <c r="AS771" s="5"/>
    </row>
    <row r="772" spans="1:45" x14ac:dyDescent="0.35">
      <c r="A772" s="3" t="str">
        <f t="shared" si="12"/>
        <v>Christoffer Bring</v>
      </c>
      <c r="B772" s="4">
        <v>46082</v>
      </c>
      <c r="C772" t="s">
        <v>1190</v>
      </c>
      <c r="D772" t="s">
        <v>1191</v>
      </c>
      <c r="E772" t="s">
        <v>1192</v>
      </c>
      <c r="F772" t="s">
        <v>1193</v>
      </c>
      <c r="I772" t="s">
        <v>1387</v>
      </c>
      <c r="J772" t="s">
        <v>1388</v>
      </c>
      <c r="K772" t="s">
        <v>422</v>
      </c>
      <c r="L772">
        <v>72</v>
      </c>
      <c r="M772">
        <v>73</v>
      </c>
      <c r="Q772">
        <v>145</v>
      </c>
      <c r="R772">
        <v>76.06</v>
      </c>
      <c r="S772">
        <v>75.23</v>
      </c>
      <c r="T772">
        <v>77.87</v>
      </c>
      <c r="U772">
        <v>79.569999999999993</v>
      </c>
      <c r="Y772">
        <v>78.72</v>
      </c>
      <c r="Z772">
        <v>100</v>
      </c>
      <c r="AA772">
        <v>123</v>
      </c>
      <c r="AE772">
        <v>8</v>
      </c>
      <c r="AF772">
        <v>19</v>
      </c>
      <c r="AJ772">
        <v>123</v>
      </c>
      <c r="AM772" s="5"/>
      <c r="AO772" s="5"/>
      <c r="AQ772" s="5"/>
      <c r="AS772" s="5"/>
    </row>
    <row r="773" spans="1:45" x14ac:dyDescent="0.35">
      <c r="A773" s="3" t="str">
        <f t="shared" si="12"/>
        <v>Ludvig Eriksson (Jan2001)</v>
      </c>
      <c r="B773" s="4">
        <v>46082</v>
      </c>
      <c r="C773" t="s">
        <v>1190</v>
      </c>
      <c r="D773" t="s">
        <v>1191</v>
      </c>
      <c r="E773" t="s">
        <v>1192</v>
      </c>
      <c r="F773" t="s">
        <v>1193</v>
      </c>
      <c r="I773" t="s">
        <v>1389</v>
      </c>
      <c r="J773" t="s">
        <v>1256</v>
      </c>
      <c r="K773" t="s">
        <v>422</v>
      </c>
      <c r="L773">
        <v>77</v>
      </c>
      <c r="M773">
        <v>68</v>
      </c>
      <c r="Q773">
        <v>145</v>
      </c>
      <c r="R773">
        <v>76.06</v>
      </c>
      <c r="S773">
        <v>75.23</v>
      </c>
      <c r="T773">
        <v>82.87</v>
      </c>
      <c r="U773">
        <v>74.569999999999993</v>
      </c>
      <c r="Y773">
        <v>78.72</v>
      </c>
      <c r="Z773">
        <v>145</v>
      </c>
      <c r="AA773">
        <v>123</v>
      </c>
      <c r="AE773">
        <v>13</v>
      </c>
      <c r="AF773">
        <v>19</v>
      </c>
      <c r="AJ773">
        <v>123</v>
      </c>
      <c r="AM773" s="5"/>
      <c r="AO773" s="5"/>
      <c r="AQ773" s="5"/>
      <c r="AS773" s="5"/>
    </row>
    <row r="774" spans="1:45" x14ac:dyDescent="0.35">
      <c r="A774" s="3" t="str">
        <f t="shared" si="12"/>
        <v>Roope Kakko</v>
      </c>
      <c r="B774" s="4">
        <v>46082</v>
      </c>
      <c r="C774" t="s">
        <v>1190</v>
      </c>
      <c r="D774" t="s">
        <v>1191</v>
      </c>
      <c r="E774" t="s">
        <v>1192</v>
      </c>
      <c r="F774" t="s">
        <v>1193</v>
      </c>
      <c r="I774" t="s">
        <v>1390</v>
      </c>
      <c r="J774" t="s">
        <v>1391</v>
      </c>
      <c r="K774" t="s">
        <v>422</v>
      </c>
      <c r="L774">
        <v>68</v>
      </c>
      <c r="M774">
        <v>77</v>
      </c>
      <c r="Q774">
        <v>145</v>
      </c>
      <c r="R774">
        <v>76.06</v>
      </c>
      <c r="S774">
        <v>75.23</v>
      </c>
      <c r="T774">
        <v>73.87</v>
      </c>
      <c r="U774">
        <v>83.57</v>
      </c>
      <c r="Y774">
        <v>78.72</v>
      </c>
      <c r="Z774">
        <v>40</v>
      </c>
      <c r="AA774">
        <v>123</v>
      </c>
      <c r="AE774">
        <v>4</v>
      </c>
      <c r="AF774">
        <v>19</v>
      </c>
      <c r="AJ774">
        <v>123</v>
      </c>
      <c r="AM774" s="5"/>
      <c r="AO774" s="5"/>
      <c r="AQ774" s="5"/>
      <c r="AS774" s="5"/>
    </row>
    <row r="775" spans="1:45" x14ac:dyDescent="0.35">
      <c r="A775" s="3" t="str">
        <f t="shared" si="12"/>
        <v>Jacob Worm Agerschou</v>
      </c>
      <c r="B775" s="4">
        <v>46082</v>
      </c>
      <c r="C775" t="s">
        <v>1190</v>
      </c>
      <c r="D775" t="s">
        <v>1191</v>
      </c>
      <c r="E775" t="s">
        <v>1192</v>
      </c>
      <c r="F775" t="s">
        <v>1193</v>
      </c>
      <c r="I775" t="s">
        <v>1392</v>
      </c>
      <c r="J775" t="s">
        <v>1393</v>
      </c>
      <c r="K775" t="s">
        <v>422</v>
      </c>
      <c r="L775">
        <v>73</v>
      </c>
      <c r="M775">
        <v>73</v>
      </c>
      <c r="Q775">
        <v>146</v>
      </c>
      <c r="R775">
        <v>76.06</v>
      </c>
      <c r="S775">
        <v>75.23</v>
      </c>
      <c r="T775">
        <v>78.87</v>
      </c>
      <c r="U775">
        <v>79.569999999999993</v>
      </c>
      <c r="Y775">
        <v>79.22</v>
      </c>
      <c r="Z775">
        <v>117</v>
      </c>
      <c r="AA775">
        <v>127</v>
      </c>
      <c r="AE775">
        <v>9</v>
      </c>
      <c r="AF775">
        <v>20</v>
      </c>
      <c r="AJ775">
        <v>127</v>
      </c>
      <c r="AM775" s="5"/>
      <c r="AO775" s="5"/>
      <c r="AQ775" s="5"/>
      <c r="AS775" s="5"/>
    </row>
    <row r="776" spans="1:45" x14ac:dyDescent="0.35">
      <c r="A776" s="3" t="str">
        <f t="shared" si="12"/>
        <v>Vihtori Eskola</v>
      </c>
      <c r="B776" s="4">
        <v>46082</v>
      </c>
      <c r="C776" t="s">
        <v>1190</v>
      </c>
      <c r="D776" t="s">
        <v>1191</v>
      </c>
      <c r="E776" t="s">
        <v>1192</v>
      </c>
      <c r="F776" t="s">
        <v>1193</v>
      </c>
      <c r="I776" t="s">
        <v>1394</v>
      </c>
      <c r="J776" t="s">
        <v>1395</v>
      </c>
      <c r="K776" t="s">
        <v>422</v>
      </c>
      <c r="L776">
        <v>73</v>
      </c>
      <c r="M776">
        <v>73</v>
      </c>
      <c r="Q776">
        <v>146</v>
      </c>
      <c r="R776">
        <v>76.06</v>
      </c>
      <c r="S776">
        <v>75.23</v>
      </c>
      <c r="T776">
        <v>78.87</v>
      </c>
      <c r="U776">
        <v>79.569999999999993</v>
      </c>
      <c r="Y776">
        <v>79.22</v>
      </c>
      <c r="Z776">
        <v>117</v>
      </c>
      <c r="AA776">
        <v>127</v>
      </c>
      <c r="AE776">
        <v>9</v>
      </c>
      <c r="AF776">
        <v>20</v>
      </c>
      <c r="AJ776">
        <v>127</v>
      </c>
      <c r="AM776" s="5"/>
      <c r="AO776" s="5"/>
      <c r="AQ776" s="5"/>
      <c r="AS776" s="5"/>
    </row>
    <row r="777" spans="1:45" x14ac:dyDescent="0.35">
      <c r="A777" s="3" t="str">
        <f t="shared" si="12"/>
        <v>Bertil Johan Lykkeberg</v>
      </c>
      <c r="B777" s="4">
        <v>46082</v>
      </c>
      <c r="C777" t="s">
        <v>1190</v>
      </c>
      <c r="D777" t="s">
        <v>1191</v>
      </c>
      <c r="E777" t="s">
        <v>1192</v>
      </c>
      <c r="F777" t="s">
        <v>1193</v>
      </c>
      <c r="I777" t="s">
        <v>1396</v>
      </c>
      <c r="J777" t="s">
        <v>1397</v>
      </c>
      <c r="K777" t="s">
        <v>422</v>
      </c>
      <c r="L777">
        <v>74</v>
      </c>
      <c r="M777">
        <v>72</v>
      </c>
      <c r="Q777">
        <v>146</v>
      </c>
      <c r="R777">
        <v>76.06</v>
      </c>
      <c r="S777">
        <v>75.23</v>
      </c>
      <c r="T777">
        <v>79.87</v>
      </c>
      <c r="U777">
        <v>78.569999999999993</v>
      </c>
      <c r="Y777">
        <v>79.22</v>
      </c>
      <c r="Z777">
        <v>128</v>
      </c>
      <c r="AA777">
        <v>127</v>
      </c>
      <c r="AE777">
        <v>10</v>
      </c>
      <c r="AF777">
        <v>20</v>
      </c>
      <c r="AJ777">
        <v>127</v>
      </c>
      <c r="AM777" s="5"/>
      <c r="AO777" s="5"/>
      <c r="AQ777" s="5"/>
      <c r="AS777" s="5"/>
    </row>
    <row r="778" spans="1:45" x14ac:dyDescent="0.35">
      <c r="A778" s="3" t="str">
        <f t="shared" si="12"/>
        <v>Svanberg Stefansson</v>
      </c>
      <c r="B778" s="4">
        <v>46082</v>
      </c>
      <c r="C778" t="s">
        <v>1190</v>
      </c>
      <c r="D778" t="s">
        <v>1191</v>
      </c>
      <c r="E778" t="s">
        <v>1192</v>
      </c>
      <c r="F778" t="s">
        <v>1193</v>
      </c>
      <c r="I778" t="s">
        <v>1398</v>
      </c>
      <c r="J778" t="s">
        <v>1399</v>
      </c>
      <c r="K778" t="s">
        <v>422</v>
      </c>
      <c r="L778">
        <v>73</v>
      </c>
      <c r="M778">
        <v>73</v>
      </c>
      <c r="Q778">
        <v>146</v>
      </c>
      <c r="R778">
        <v>76.06</v>
      </c>
      <c r="S778">
        <v>75.23</v>
      </c>
      <c r="T778">
        <v>78.87</v>
      </c>
      <c r="U778">
        <v>79.569999999999993</v>
      </c>
      <c r="Y778">
        <v>79.22</v>
      </c>
      <c r="Z778">
        <v>117</v>
      </c>
      <c r="AA778">
        <v>127</v>
      </c>
      <c r="AE778">
        <v>9</v>
      </c>
      <c r="AF778">
        <v>20</v>
      </c>
      <c r="AJ778">
        <v>127</v>
      </c>
      <c r="AM778" s="5"/>
      <c r="AO778" s="5"/>
      <c r="AQ778" s="5"/>
      <c r="AS778" s="5"/>
    </row>
    <row r="779" spans="1:45" x14ac:dyDescent="0.35">
      <c r="A779" s="3" t="str">
        <f t="shared" si="12"/>
        <v>Daniel Isak Steinarsson</v>
      </c>
      <c r="B779" s="4">
        <v>46082</v>
      </c>
      <c r="C779" t="s">
        <v>1190</v>
      </c>
      <c r="D779" t="s">
        <v>1191</v>
      </c>
      <c r="E779" t="s">
        <v>1192</v>
      </c>
      <c r="F779" t="s">
        <v>1193</v>
      </c>
      <c r="I779" t="s">
        <v>1400</v>
      </c>
      <c r="J779" t="s">
        <v>1401</v>
      </c>
      <c r="K779" t="s">
        <v>422</v>
      </c>
      <c r="L779">
        <v>74</v>
      </c>
      <c r="M779">
        <v>72</v>
      </c>
      <c r="Q779">
        <v>146</v>
      </c>
      <c r="R779">
        <v>76.06</v>
      </c>
      <c r="S779">
        <v>75.23</v>
      </c>
      <c r="T779">
        <v>79.87</v>
      </c>
      <c r="U779">
        <v>78.569999999999993</v>
      </c>
      <c r="Y779">
        <v>79.22</v>
      </c>
      <c r="Z779">
        <v>128</v>
      </c>
      <c r="AA779">
        <v>127</v>
      </c>
      <c r="AE779">
        <v>10</v>
      </c>
      <c r="AF779">
        <v>20</v>
      </c>
      <c r="AJ779">
        <v>127</v>
      </c>
      <c r="AM779" s="5"/>
      <c r="AO779" s="5"/>
      <c r="AQ779" s="5"/>
      <c r="AS779" s="5"/>
    </row>
    <row r="780" spans="1:45" x14ac:dyDescent="0.35">
      <c r="A780" s="3" t="str">
        <f t="shared" si="12"/>
        <v>Saku Ellila</v>
      </c>
      <c r="B780" s="4">
        <v>46082</v>
      </c>
      <c r="C780" t="s">
        <v>1190</v>
      </c>
      <c r="D780" t="s">
        <v>1191</v>
      </c>
      <c r="E780" t="s">
        <v>1192</v>
      </c>
      <c r="F780" t="s">
        <v>1193</v>
      </c>
      <c r="I780" t="s">
        <v>1402</v>
      </c>
      <c r="J780" t="s">
        <v>1266</v>
      </c>
      <c r="K780" t="s">
        <v>422</v>
      </c>
      <c r="L780">
        <v>77</v>
      </c>
      <c r="M780">
        <v>70</v>
      </c>
      <c r="Q780">
        <v>147</v>
      </c>
      <c r="R780">
        <v>76.06</v>
      </c>
      <c r="S780">
        <v>75.23</v>
      </c>
      <c r="T780">
        <v>82.87</v>
      </c>
      <c r="U780">
        <v>76.569999999999993</v>
      </c>
      <c r="Y780">
        <v>79.72</v>
      </c>
      <c r="Z780">
        <v>145</v>
      </c>
      <c r="AA780">
        <v>132</v>
      </c>
      <c r="AE780">
        <v>13</v>
      </c>
      <c r="AF780">
        <v>21</v>
      </c>
      <c r="AJ780">
        <v>132</v>
      </c>
      <c r="AM780" s="5"/>
      <c r="AO780" s="5"/>
      <c r="AQ780" s="5"/>
      <c r="AS780" s="5"/>
    </row>
    <row r="781" spans="1:45" x14ac:dyDescent="0.35">
      <c r="A781" s="3" t="str">
        <f t="shared" si="12"/>
        <v>Miikka Makinen</v>
      </c>
      <c r="B781" s="4">
        <v>46082</v>
      </c>
      <c r="C781" t="s">
        <v>1190</v>
      </c>
      <c r="D781" t="s">
        <v>1191</v>
      </c>
      <c r="E781" t="s">
        <v>1192</v>
      </c>
      <c r="F781" t="s">
        <v>1193</v>
      </c>
      <c r="I781" t="s">
        <v>1403</v>
      </c>
      <c r="J781" t="s">
        <v>1404</v>
      </c>
      <c r="K781" t="s">
        <v>422</v>
      </c>
      <c r="L781">
        <v>74</v>
      </c>
      <c r="M781">
        <v>73</v>
      </c>
      <c r="Q781">
        <v>147</v>
      </c>
      <c r="R781">
        <v>76.06</v>
      </c>
      <c r="S781">
        <v>75.23</v>
      </c>
      <c r="T781">
        <v>79.87</v>
      </c>
      <c r="U781">
        <v>79.569999999999993</v>
      </c>
      <c r="Y781">
        <v>79.72</v>
      </c>
      <c r="Z781">
        <v>128</v>
      </c>
      <c r="AA781">
        <v>132</v>
      </c>
      <c r="AE781">
        <v>10</v>
      </c>
      <c r="AF781">
        <v>21</v>
      </c>
      <c r="AJ781">
        <v>132</v>
      </c>
      <c r="AM781" s="5"/>
      <c r="AO781" s="5"/>
      <c r="AQ781" s="5"/>
      <c r="AS781" s="5"/>
    </row>
    <row r="782" spans="1:45" x14ac:dyDescent="0.35">
      <c r="A782" s="3" t="str">
        <f t="shared" si="12"/>
        <v>Stanley Richardson</v>
      </c>
      <c r="B782" s="4">
        <v>46082</v>
      </c>
      <c r="C782" t="s">
        <v>1190</v>
      </c>
      <c r="D782" t="s">
        <v>1191</v>
      </c>
      <c r="E782" t="s">
        <v>1192</v>
      </c>
      <c r="F782" t="s">
        <v>1193</v>
      </c>
      <c r="I782" t="s">
        <v>1405</v>
      </c>
      <c r="J782" t="s">
        <v>780</v>
      </c>
      <c r="K782" t="s">
        <v>422</v>
      </c>
      <c r="L782">
        <v>73</v>
      </c>
      <c r="M782">
        <v>74</v>
      </c>
      <c r="Q782">
        <v>147</v>
      </c>
      <c r="R782">
        <v>76.06</v>
      </c>
      <c r="S782">
        <v>75.23</v>
      </c>
      <c r="T782">
        <v>78.87</v>
      </c>
      <c r="U782">
        <v>80.569999999999993</v>
      </c>
      <c r="Y782">
        <v>79.72</v>
      </c>
      <c r="Z782">
        <v>117</v>
      </c>
      <c r="AA782">
        <v>132</v>
      </c>
      <c r="AE782">
        <v>9</v>
      </c>
      <c r="AF782">
        <v>21</v>
      </c>
      <c r="AJ782">
        <v>132</v>
      </c>
      <c r="AM782" s="5"/>
      <c r="AO782" s="5"/>
      <c r="AQ782" s="5"/>
      <c r="AS782" s="5"/>
    </row>
    <row r="783" spans="1:45" x14ac:dyDescent="0.35">
      <c r="A783" s="3" t="str">
        <f t="shared" si="12"/>
        <v>Joachim Altonen</v>
      </c>
      <c r="B783" s="4">
        <v>46082</v>
      </c>
      <c r="C783" t="s">
        <v>1190</v>
      </c>
      <c r="D783" t="s">
        <v>1191</v>
      </c>
      <c r="E783" t="s">
        <v>1192</v>
      </c>
      <c r="F783" t="s">
        <v>1193</v>
      </c>
      <c r="I783" t="s">
        <v>1406</v>
      </c>
      <c r="J783" t="s">
        <v>1407</v>
      </c>
      <c r="K783" t="s">
        <v>422</v>
      </c>
      <c r="L783">
        <v>71</v>
      </c>
      <c r="M783">
        <v>77</v>
      </c>
      <c r="Q783">
        <v>148</v>
      </c>
      <c r="R783">
        <v>76.06</v>
      </c>
      <c r="S783">
        <v>75.23</v>
      </c>
      <c r="T783">
        <v>76.87</v>
      </c>
      <c r="U783">
        <v>83.57</v>
      </c>
      <c r="Y783">
        <v>80.22</v>
      </c>
      <c r="Z783">
        <v>92</v>
      </c>
      <c r="AA783">
        <v>135</v>
      </c>
      <c r="AE783">
        <v>7</v>
      </c>
      <c r="AF783">
        <v>22</v>
      </c>
      <c r="AJ783">
        <v>135</v>
      </c>
      <c r="AM783" s="5"/>
      <c r="AO783" s="5"/>
      <c r="AQ783" s="5"/>
      <c r="AS783" s="5"/>
    </row>
    <row r="784" spans="1:45" x14ac:dyDescent="0.35">
      <c r="A784" s="3" t="str">
        <f t="shared" si="12"/>
        <v>Christian Arly Photin Hansen</v>
      </c>
      <c r="B784" s="4">
        <v>46082</v>
      </c>
      <c r="C784" t="s">
        <v>1190</v>
      </c>
      <c r="D784" t="s">
        <v>1191</v>
      </c>
      <c r="E784" t="s">
        <v>1192</v>
      </c>
      <c r="F784" t="s">
        <v>1193</v>
      </c>
      <c r="I784" t="s">
        <v>1408</v>
      </c>
      <c r="J784" t="s">
        <v>1409</v>
      </c>
      <c r="K784" t="s">
        <v>422</v>
      </c>
      <c r="L784">
        <v>74</v>
      </c>
      <c r="M784">
        <v>74</v>
      </c>
      <c r="Q784">
        <v>148</v>
      </c>
      <c r="R784">
        <v>76.06</v>
      </c>
      <c r="S784">
        <v>75.23</v>
      </c>
      <c r="T784">
        <v>79.87</v>
      </c>
      <c r="U784">
        <v>80.569999999999993</v>
      </c>
      <c r="Y784">
        <v>80.22</v>
      </c>
      <c r="Z784">
        <v>128</v>
      </c>
      <c r="AA784">
        <v>135</v>
      </c>
      <c r="AE784">
        <v>10</v>
      </c>
      <c r="AF784">
        <v>22</v>
      </c>
      <c r="AJ784">
        <v>135</v>
      </c>
      <c r="AM784" s="5"/>
      <c r="AO784" s="5"/>
      <c r="AQ784" s="5"/>
      <c r="AS784" s="5"/>
    </row>
    <row r="785" spans="1:45" x14ac:dyDescent="0.35">
      <c r="A785" s="3" t="str">
        <f t="shared" si="12"/>
        <v>Sander Vallestad</v>
      </c>
      <c r="B785" s="4">
        <v>46082</v>
      </c>
      <c r="C785" t="s">
        <v>1190</v>
      </c>
      <c r="D785" t="s">
        <v>1191</v>
      </c>
      <c r="E785" t="s">
        <v>1192</v>
      </c>
      <c r="F785" t="s">
        <v>1193</v>
      </c>
      <c r="I785" t="s">
        <v>1410</v>
      </c>
      <c r="J785" t="s">
        <v>1411</v>
      </c>
      <c r="K785" t="s">
        <v>422</v>
      </c>
      <c r="L785">
        <v>73</v>
      </c>
      <c r="M785">
        <v>75</v>
      </c>
      <c r="Q785">
        <v>148</v>
      </c>
      <c r="R785">
        <v>76.06</v>
      </c>
      <c r="S785">
        <v>75.23</v>
      </c>
      <c r="T785">
        <v>78.87</v>
      </c>
      <c r="U785">
        <v>81.569999999999993</v>
      </c>
      <c r="Y785">
        <v>80.22</v>
      </c>
      <c r="Z785">
        <v>117</v>
      </c>
      <c r="AA785">
        <v>135</v>
      </c>
      <c r="AE785">
        <v>9</v>
      </c>
      <c r="AF785">
        <v>22</v>
      </c>
      <c r="AJ785">
        <v>135</v>
      </c>
      <c r="AM785" s="5"/>
      <c r="AO785" s="5"/>
      <c r="AQ785" s="5"/>
      <c r="AS785" s="5"/>
    </row>
    <row r="786" spans="1:45" x14ac:dyDescent="0.35">
      <c r="A786" s="3" t="str">
        <f t="shared" si="12"/>
        <v>Mads Back Christiansen</v>
      </c>
      <c r="B786" s="4">
        <v>46082</v>
      </c>
      <c r="C786" t="s">
        <v>1190</v>
      </c>
      <c r="D786" t="s">
        <v>1191</v>
      </c>
      <c r="E786" t="s">
        <v>1192</v>
      </c>
      <c r="F786" t="s">
        <v>1193</v>
      </c>
      <c r="I786" t="s">
        <v>1412</v>
      </c>
      <c r="J786" t="s">
        <v>1243</v>
      </c>
      <c r="K786" t="s">
        <v>422</v>
      </c>
      <c r="L786">
        <v>74</v>
      </c>
      <c r="M786">
        <v>75</v>
      </c>
      <c r="Q786">
        <v>149</v>
      </c>
      <c r="R786">
        <v>76.06</v>
      </c>
      <c r="S786">
        <v>75.23</v>
      </c>
      <c r="T786">
        <v>79.87</v>
      </c>
      <c r="U786">
        <v>81.569999999999993</v>
      </c>
      <c r="Y786">
        <v>80.72</v>
      </c>
      <c r="Z786">
        <v>128</v>
      </c>
      <c r="AA786">
        <v>138</v>
      </c>
      <c r="AE786">
        <v>10</v>
      </c>
      <c r="AF786">
        <v>23</v>
      </c>
      <c r="AJ786">
        <v>138</v>
      </c>
      <c r="AM786" s="5"/>
      <c r="AO786" s="5"/>
      <c r="AQ786" s="5"/>
      <c r="AS786" s="5"/>
    </row>
    <row r="787" spans="1:45" x14ac:dyDescent="0.35">
      <c r="A787" s="3" t="str">
        <f t="shared" si="12"/>
        <v>Pelle Edberg</v>
      </c>
      <c r="B787" s="4">
        <v>46082</v>
      </c>
      <c r="C787" t="s">
        <v>1190</v>
      </c>
      <c r="D787" t="s">
        <v>1191</v>
      </c>
      <c r="E787" t="s">
        <v>1192</v>
      </c>
      <c r="F787" t="s">
        <v>1193</v>
      </c>
      <c r="I787" t="s">
        <v>1356</v>
      </c>
      <c r="J787" t="s">
        <v>1413</v>
      </c>
      <c r="K787" t="s">
        <v>422</v>
      </c>
      <c r="L787">
        <v>75</v>
      </c>
      <c r="M787">
        <v>74</v>
      </c>
      <c r="Q787">
        <v>149</v>
      </c>
      <c r="R787">
        <v>76.06</v>
      </c>
      <c r="S787">
        <v>75.23</v>
      </c>
      <c r="T787">
        <v>80.87</v>
      </c>
      <c r="U787">
        <v>80.569999999999993</v>
      </c>
      <c r="Y787">
        <v>80.72</v>
      </c>
      <c r="Z787">
        <v>136</v>
      </c>
      <c r="AA787">
        <v>138</v>
      </c>
      <c r="AE787">
        <v>11</v>
      </c>
      <c r="AF787">
        <v>23</v>
      </c>
      <c r="AJ787">
        <v>138</v>
      </c>
      <c r="AM787" s="5"/>
      <c r="AO787" s="5"/>
      <c r="AQ787" s="5"/>
      <c r="AS787" s="5"/>
    </row>
    <row r="788" spans="1:45" x14ac:dyDescent="0.35">
      <c r="A788" s="3" t="str">
        <f t="shared" si="12"/>
        <v>Erik Ulvang</v>
      </c>
      <c r="B788" s="4">
        <v>46082</v>
      </c>
      <c r="C788" t="s">
        <v>1190</v>
      </c>
      <c r="D788" t="s">
        <v>1191</v>
      </c>
      <c r="E788" t="s">
        <v>1192</v>
      </c>
      <c r="F788" t="s">
        <v>1193</v>
      </c>
      <c r="I788" t="s">
        <v>1414</v>
      </c>
      <c r="J788" t="s">
        <v>1158</v>
      </c>
      <c r="K788" t="s">
        <v>422</v>
      </c>
      <c r="L788">
        <v>75</v>
      </c>
      <c r="M788">
        <v>74</v>
      </c>
      <c r="Q788">
        <v>149</v>
      </c>
      <c r="R788">
        <v>76.06</v>
      </c>
      <c r="S788">
        <v>75.23</v>
      </c>
      <c r="T788">
        <v>80.87</v>
      </c>
      <c r="U788">
        <v>80.569999999999993</v>
      </c>
      <c r="Y788">
        <v>80.72</v>
      </c>
      <c r="Z788">
        <v>136</v>
      </c>
      <c r="AA788">
        <v>138</v>
      </c>
      <c r="AE788">
        <v>11</v>
      </c>
      <c r="AF788">
        <v>23</v>
      </c>
      <c r="AJ788">
        <v>138</v>
      </c>
      <c r="AM788" s="5"/>
      <c r="AO788" s="5"/>
      <c r="AQ788" s="5"/>
      <c r="AS788" s="5"/>
    </row>
    <row r="789" spans="1:45" x14ac:dyDescent="0.35">
      <c r="A789" s="3" t="str">
        <f t="shared" si="12"/>
        <v>Marcus Wahlund</v>
      </c>
      <c r="B789" s="4">
        <v>46082</v>
      </c>
      <c r="C789" t="s">
        <v>1190</v>
      </c>
      <c r="D789" t="s">
        <v>1191</v>
      </c>
      <c r="E789" t="s">
        <v>1192</v>
      </c>
      <c r="F789" t="s">
        <v>1193</v>
      </c>
      <c r="I789" t="s">
        <v>1415</v>
      </c>
      <c r="J789" t="s">
        <v>1172</v>
      </c>
      <c r="K789" t="s">
        <v>422</v>
      </c>
      <c r="L789">
        <v>76</v>
      </c>
      <c r="M789">
        <v>73</v>
      </c>
      <c r="Q789">
        <v>149</v>
      </c>
      <c r="R789">
        <v>76.06</v>
      </c>
      <c r="S789">
        <v>75.23</v>
      </c>
      <c r="T789">
        <v>81.87</v>
      </c>
      <c r="U789">
        <v>79.569999999999993</v>
      </c>
      <c r="Y789">
        <v>80.72</v>
      </c>
      <c r="Z789">
        <v>143</v>
      </c>
      <c r="AA789">
        <v>138</v>
      </c>
      <c r="AE789">
        <v>12</v>
      </c>
      <c r="AF789">
        <v>23</v>
      </c>
      <c r="AJ789">
        <v>138</v>
      </c>
      <c r="AM789" s="5"/>
      <c r="AO789" s="5"/>
      <c r="AQ789" s="5"/>
      <c r="AS789" s="5"/>
    </row>
    <row r="790" spans="1:45" x14ac:dyDescent="0.35">
      <c r="A790" s="3" t="str">
        <f t="shared" si="12"/>
        <v>Peter Guldahl Clausen</v>
      </c>
      <c r="B790" s="4">
        <v>46082</v>
      </c>
      <c r="C790" t="s">
        <v>1190</v>
      </c>
      <c r="D790" t="s">
        <v>1191</v>
      </c>
      <c r="E790" t="s">
        <v>1192</v>
      </c>
      <c r="F790" t="s">
        <v>1193</v>
      </c>
      <c r="I790" t="s">
        <v>1416</v>
      </c>
      <c r="J790" t="s">
        <v>1417</v>
      </c>
      <c r="K790" t="s">
        <v>422</v>
      </c>
      <c r="L790">
        <v>78</v>
      </c>
      <c r="M790">
        <v>72</v>
      </c>
      <c r="Q790">
        <v>150</v>
      </c>
      <c r="R790">
        <v>76.06</v>
      </c>
      <c r="S790">
        <v>75.23</v>
      </c>
      <c r="T790">
        <v>83.87</v>
      </c>
      <c r="U790">
        <v>78.569999999999993</v>
      </c>
      <c r="Y790">
        <v>81.22</v>
      </c>
      <c r="Z790">
        <v>150</v>
      </c>
      <c r="AA790">
        <v>142</v>
      </c>
      <c r="AE790">
        <v>14</v>
      </c>
      <c r="AF790">
        <v>24</v>
      </c>
      <c r="AJ790">
        <v>142</v>
      </c>
      <c r="AM790" s="5"/>
      <c r="AO790" s="5"/>
      <c r="AQ790" s="5"/>
      <c r="AS790" s="5"/>
    </row>
    <row r="791" spans="1:45" x14ac:dyDescent="0.35">
      <c r="A791" s="3" t="str">
        <f t="shared" si="12"/>
        <v>Florian Riedel</v>
      </c>
      <c r="B791" s="4">
        <v>46082</v>
      </c>
      <c r="C791" t="s">
        <v>1190</v>
      </c>
      <c r="D791" t="s">
        <v>1191</v>
      </c>
      <c r="E791" t="s">
        <v>1192</v>
      </c>
      <c r="F791" t="s">
        <v>1193</v>
      </c>
      <c r="I791" t="s">
        <v>1046</v>
      </c>
      <c r="J791" t="s">
        <v>543</v>
      </c>
      <c r="K791" t="s">
        <v>422</v>
      </c>
      <c r="L791">
        <v>80</v>
      </c>
      <c r="M791">
        <v>70</v>
      </c>
      <c r="Q791">
        <v>150</v>
      </c>
      <c r="R791">
        <v>76.06</v>
      </c>
      <c r="S791">
        <v>75.23</v>
      </c>
      <c r="T791">
        <v>85.87</v>
      </c>
      <c r="U791">
        <v>76.569999999999993</v>
      </c>
      <c r="Y791">
        <v>81.22</v>
      </c>
      <c r="Z791">
        <v>153</v>
      </c>
      <c r="AA791">
        <v>142</v>
      </c>
      <c r="AE791">
        <v>16</v>
      </c>
      <c r="AF791">
        <v>24</v>
      </c>
      <c r="AJ791">
        <v>142</v>
      </c>
      <c r="AM791" s="5"/>
      <c r="AO791" s="5"/>
      <c r="AQ791" s="5"/>
      <c r="AS791" s="5"/>
    </row>
    <row r="792" spans="1:45" x14ac:dyDescent="0.35">
      <c r="A792" s="3" t="str">
        <f t="shared" si="12"/>
        <v>Olafur Marel Arnason</v>
      </c>
      <c r="B792" s="4">
        <v>46082</v>
      </c>
      <c r="C792" t="s">
        <v>1190</v>
      </c>
      <c r="D792" t="s">
        <v>1191</v>
      </c>
      <c r="E792" t="s">
        <v>1192</v>
      </c>
      <c r="F792" t="s">
        <v>1193</v>
      </c>
      <c r="I792" t="s">
        <v>1418</v>
      </c>
      <c r="J792" t="s">
        <v>1419</v>
      </c>
      <c r="K792" t="s">
        <v>422</v>
      </c>
      <c r="L792">
        <v>75</v>
      </c>
      <c r="M792">
        <v>76</v>
      </c>
      <c r="Q792">
        <v>151</v>
      </c>
      <c r="R792">
        <v>76.06</v>
      </c>
      <c r="S792">
        <v>75.23</v>
      </c>
      <c r="T792">
        <v>80.87</v>
      </c>
      <c r="U792">
        <v>82.57</v>
      </c>
      <c r="Y792">
        <v>81.72</v>
      </c>
      <c r="Z792">
        <v>136</v>
      </c>
      <c r="AA792">
        <v>144</v>
      </c>
      <c r="AE792">
        <v>11</v>
      </c>
      <c r="AF792">
        <v>25</v>
      </c>
      <c r="AJ792">
        <v>144</v>
      </c>
      <c r="AM792" s="5"/>
      <c r="AO792" s="5"/>
      <c r="AQ792" s="5"/>
      <c r="AS792" s="5"/>
    </row>
    <row r="793" spans="1:45" x14ac:dyDescent="0.35">
      <c r="A793" s="3" t="str">
        <f t="shared" si="12"/>
        <v>Benjamin Pedersen</v>
      </c>
      <c r="B793" s="4">
        <v>46082</v>
      </c>
      <c r="C793" t="s">
        <v>1190</v>
      </c>
      <c r="D793" t="s">
        <v>1191</v>
      </c>
      <c r="E793" t="s">
        <v>1192</v>
      </c>
      <c r="F793" t="s">
        <v>1193</v>
      </c>
      <c r="I793" t="s">
        <v>1420</v>
      </c>
      <c r="J793" t="s">
        <v>336</v>
      </c>
      <c r="K793" t="s">
        <v>422</v>
      </c>
      <c r="L793">
        <v>76</v>
      </c>
      <c r="M793">
        <v>75</v>
      </c>
      <c r="Q793">
        <v>151</v>
      </c>
      <c r="R793">
        <v>76.06</v>
      </c>
      <c r="S793">
        <v>75.23</v>
      </c>
      <c r="T793">
        <v>81.87</v>
      </c>
      <c r="U793">
        <v>81.569999999999993</v>
      </c>
      <c r="Y793">
        <v>81.72</v>
      </c>
      <c r="Z793">
        <v>143</v>
      </c>
      <c r="AA793">
        <v>144</v>
      </c>
      <c r="AE793">
        <v>12</v>
      </c>
      <c r="AF793">
        <v>25</v>
      </c>
      <c r="AJ793">
        <v>144</v>
      </c>
      <c r="AM793" s="5"/>
      <c r="AO793" s="5"/>
      <c r="AQ793" s="5"/>
    </row>
    <row r="794" spans="1:45" x14ac:dyDescent="0.35">
      <c r="A794" s="3" t="str">
        <f t="shared" si="12"/>
        <v>Max Hellstrom</v>
      </c>
      <c r="B794" s="4">
        <v>46082</v>
      </c>
      <c r="C794" t="s">
        <v>1190</v>
      </c>
      <c r="D794" t="s">
        <v>1191</v>
      </c>
      <c r="E794" t="s">
        <v>1192</v>
      </c>
      <c r="F794" t="s">
        <v>1193</v>
      </c>
      <c r="I794" t="s">
        <v>1421</v>
      </c>
      <c r="J794" t="s">
        <v>1375</v>
      </c>
      <c r="K794" t="s">
        <v>422</v>
      </c>
      <c r="L794">
        <v>74</v>
      </c>
      <c r="M794">
        <v>78</v>
      </c>
      <c r="Q794">
        <v>152</v>
      </c>
      <c r="R794">
        <v>76.06</v>
      </c>
      <c r="S794">
        <v>75.23</v>
      </c>
      <c r="T794">
        <v>79.87</v>
      </c>
      <c r="U794">
        <v>84.57</v>
      </c>
      <c r="Y794">
        <v>82.22</v>
      </c>
      <c r="Z794">
        <v>128</v>
      </c>
      <c r="AA794">
        <v>146</v>
      </c>
      <c r="AE794">
        <v>10</v>
      </c>
      <c r="AF794">
        <v>26</v>
      </c>
      <c r="AJ794">
        <v>146</v>
      </c>
    </row>
    <row r="795" spans="1:45" x14ac:dyDescent="0.35">
      <c r="A795" s="3" t="str">
        <f t="shared" si="12"/>
        <v>Noa Holmberg</v>
      </c>
      <c r="B795" s="4">
        <v>46082</v>
      </c>
      <c r="C795" t="s">
        <v>1190</v>
      </c>
      <c r="D795" t="s">
        <v>1191</v>
      </c>
      <c r="E795" t="s">
        <v>1192</v>
      </c>
      <c r="F795" t="s">
        <v>1193</v>
      </c>
      <c r="I795" t="s">
        <v>1361</v>
      </c>
      <c r="J795" t="s">
        <v>1422</v>
      </c>
      <c r="K795" t="s">
        <v>422</v>
      </c>
      <c r="L795">
        <v>73</v>
      </c>
      <c r="M795">
        <v>79</v>
      </c>
      <c r="Q795">
        <v>152</v>
      </c>
      <c r="R795">
        <v>76.06</v>
      </c>
      <c r="S795">
        <v>75.23</v>
      </c>
      <c r="T795">
        <v>78.87</v>
      </c>
      <c r="U795">
        <v>85.57</v>
      </c>
      <c r="Y795">
        <v>82.22</v>
      </c>
      <c r="Z795">
        <v>117</v>
      </c>
      <c r="AA795">
        <v>146</v>
      </c>
      <c r="AE795">
        <v>9</v>
      </c>
      <c r="AF795">
        <v>26</v>
      </c>
      <c r="AJ795">
        <v>146</v>
      </c>
    </row>
    <row r="796" spans="1:45" x14ac:dyDescent="0.35">
      <c r="A796" s="3" t="str">
        <f t="shared" si="12"/>
        <v>Zach Lambros</v>
      </c>
      <c r="B796" s="4">
        <v>46082</v>
      </c>
      <c r="C796" t="s">
        <v>1190</v>
      </c>
      <c r="D796" t="s">
        <v>1191</v>
      </c>
      <c r="E796" t="s">
        <v>1192</v>
      </c>
      <c r="F796" t="s">
        <v>1193</v>
      </c>
      <c r="I796" t="s">
        <v>1423</v>
      </c>
      <c r="J796" t="s">
        <v>777</v>
      </c>
      <c r="K796" t="s">
        <v>422</v>
      </c>
      <c r="L796">
        <v>77</v>
      </c>
      <c r="M796">
        <v>77</v>
      </c>
      <c r="Q796">
        <v>154</v>
      </c>
      <c r="R796">
        <v>76.06</v>
      </c>
      <c r="S796">
        <v>75.23</v>
      </c>
      <c r="T796">
        <v>82.87</v>
      </c>
      <c r="U796">
        <v>83.57</v>
      </c>
      <c r="Y796">
        <v>83.22</v>
      </c>
      <c r="Z796">
        <v>145</v>
      </c>
      <c r="AA796">
        <v>148</v>
      </c>
      <c r="AE796">
        <v>13</v>
      </c>
      <c r="AF796">
        <v>28</v>
      </c>
      <c r="AJ796">
        <v>148</v>
      </c>
    </row>
    <row r="797" spans="1:45" x14ac:dyDescent="0.35">
      <c r="A797" s="3" t="str">
        <f t="shared" si="12"/>
        <v>Cornelius Sejer Olsen</v>
      </c>
      <c r="B797" s="4">
        <v>46082</v>
      </c>
      <c r="C797" t="s">
        <v>1190</v>
      </c>
      <c r="D797" t="s">
        <v>1191</v>
      </c>
      <c r="E797" t="s">
        <v>1192</v>
      </c>
      <c r="F797" t="s">
        <v>1193</v>
      </c>
      <c r="I797" t="s">
        <v>1424</v>
      </c>
      <c r="J797" t="s">
        <v>1425</v>
      </c>
      <c r="K797" t="s">
        <v>422</v>
      </c>
      <c r="L797">
        <v>77</v>
      </c>
      <c r="M797">
        <v>77</v>
      </c>
      <c r="Q797">
        <v>154</v>
      </c>
      <c r="R797">
        <v>76.06</v>
      </c>
      <c r="S797">
        <v>75.23</v>
      </c>
      <c r="T797">
        <v>82.87</v>
      </c>
      <c r="U797">
        <v>83.57</v>
      </c>
      <c r="Y797">
        <v>83.22</v>
      </c>
      <c r="Z797">
        <v>145</v>
      </c>
      <c r="AA797">
        <v>148</v>
      </c>
      <c r="AE797">
        <v>13</v>
      </c>
      <c r="AF797">
        <v>28</v>
      </c>
      <c r="AJ797">
        <v>148</v>
      </c>
    </row>
    <row r="798" spans="1:45" x14ac:dyDescent="0.35">
      <c r="A798" s="3" t="str">
        <f t="shared" si="12"/>
        <v>Rasmus Pietila</v>
      </c>
      <c r="B798" s="4">
        <v>46082</v>
      </c>
      <c r="C798" t="s">
        <v>1190</v>
      </c>
      <c r="D798" t="s">
        <v>1191</v>
      </c>
      <c r="E798" t="s">
        <v>1192</v>
      </c>
      <c r="F798" t="s">
        <v>1193</v>
      </c>
      <c r="I798" t="s">
        <v>1426</v>
      </c>
      <c r="J798" t="s">
        <v>1362</v>
      </c>
      <c r="K798" t="s">
        <v>422</v>
      </c>
      <c r="L798">
        <v>80</v>
      </c>
      <c r="M798">
        <v>74</v>
      </c>
      <c r="Q798">
        <v>154</v>
      </c>
      <c r="R798">
        <v>76.06</v>
      </c>
      <c r="S798">
        <v>75.23</v>
      </c>
      <c r="T798">
        <v>85.87</v>
      </c>
      <c r="U798">
        <v>80.569999999999993</v>
      </c>
      <c r="Y798">
        <v>83.22</v>
      </c>
      <c r="Z798">
        <v>153</v>
      </c>
      <c r="AA798">
        <v>148</v>
      </c>
      <c r="AE798">
        <v>16</v>
      </c>
      <c r="AF798">
        <v>28</v>
      </c>
      <c r="AJ798">
        <v>148</v>
      </c>
    </row>
    <row r="799" spans="1:45" x14ac:dyDescent="0.35">
      <c r="A799" s="3" t="str">
        <f t="shared" si="12"/>
        <v>Mika Schepp</v>
      </c>
      <c r="B799" s="4">
        <v>46082</v>
      </c>
      <c r="C799" t="s">
        <v>1190</v>
      </c>
      <c r="D799" t="s">
        <v>1191</v>
      </c>
      <c r="E799" t="s">
        <v>1192</v>
      </c>
      <c r="F799" t="s">
        <v>1193</v>
      </c>
      <c r="I799" t="s">
        <v>1427</v>
      </c>
      <c r="J799" t="s">
        <v>1428</v>
      </c>
      <c r="K799" t="s">
        <v>422</v>
      </c>
      <c r="L799">
        <v>74</v>
      </c>
      <c r="M799">
        <v>80</v>
      </c>
      <c r="Q799">
        <v>154</v>
      </c>
      <c r="R799">
        <v>76.06</v>
      </c>
      <c r="S799">
        <v>75.23</v>
      </c>
      <c r="T799">
        <v>79.87</v>
      </c>
      <c r="U799">
        <v>86.57</v>
      </c>
      <c r="Y799">
        <v>83.22</v>
      </c>
      <c r="Z799">
        <v>128</v>
      </c>
      <c r="AA799">
        <v>148</v>
      </c>
      <c r="AE799">
        <v>10</v>
      </c>
      <c r="AF799">
        <v>28</v>
      </c>
      <c r="AJ799">
        <v>148</v>
      </c>
    </row>
    <row r="800" spans="1:45" x14ac:dyDescent="0.35">
      <c r="A800" s="3" t="str">
        <f t="shared" si="12"/>
        <v>Dersim Yilmaz</v>
      </c>
      <c r="B800" s="4">
        <v>46082</v>
      </c>
      <c r="C800" t="s">
        <v>1190</v>
      </c>
      <c r="D800" t="s">
        <v>1191</v>
      </c>
      <c r="E800" t="s">
        <v>1192</v>
      </c>
      <c r="F800" t="s">
        <v>1193</v>
      </c>
      <c r="I800" t="s">
        <v>1429</v>
      </c>
      <c r="J800" t="s">
        <v>1430</v>
      </c>
      <c r="K800" t="s">
        <v>422</v>
      </c>
      <c r="L800">
        <v>77</v>
      </c>
      <c r="M800">
        <v>77</v>
      </c>
      <c r="Q800">
        <v>154</v>
      </c>
      <c r="R800">
        <v>76.06</v>
      </c>
      <c r="S800">
        <v>75.23</v>
      </c>
      <c r="T800">
        <v>82.87</v>
      </c>
      <c r="U800">
        <v>83.57</v>
      </c>
      <c r="Y800">
        <v>83.22</v>
      </c>
      <c r="Z800">
        <v>145</v>
      </c>
      <c r="AA800">
        <v>148</v>
      </c>
      <c r="AE800">
        <v>13</v>
      </c>
      <c r="AF800">
        <v>28</v>
      </c>
      <c r="AJ800">
        <v>148</v>
      </c>
    </row>
    <row r="801" spans="1:36" x14ac:dyDescent="0.35">
      <c r="A801" s="3" t="str">
        <f t="shared" si="12"/>
        <v>Luis Kolle</v>
      </c>
      <c r="B801" s="4">
        <v>46082</v>
      </c>
      <c r="C801" t="s">
        <v>1190</v>
      </c>
      <c r="D801" t="s">
        <v>1191</v>
      </c>
      <c r="E801" t="s">
        <v>1192</v>
      </c>
      <c r="F801" t="s">
        <v>1193</v>
      </c>
      <c r="I801" t="s">
        <v>1431</v>
      </c>
      <c r="J801" t="s">
        <v>1432</v>
      </c>
      <c r="K801" t="s">
        <v>422</v>
      </c>
      <c r="L801">
        <v>78</v>
      </c>
      <c r="M801">
        <v>77</v>
      </c>
      <c r="Q801">
        <v>155</v>
      </c>
      <c r="R801">
        <v>76.06</v>
      </c>
      <c r="S801">
        <v>75.23</v>
      </c>
      <c r="T801">
        <v>83.87</v>
      </c>
      <c r="U801">
        <v>83.57</v>
      </c>
      <c r="Y801">
        <v>83.72</v>
      </c>
      <c r="Z801">
        <v>150</v>
      </c>
      <c r="AA801">
        <v>153</v>
      </c>
      <c r="AE801">
        <v>14</v>
      </c>
      <c r="AF801">
        <v>29</v>
      </c>
      <c r="AJ801">
        <v>153</v>
      </c>
    </row>
    <row r="802" spans="1:36" x14ac:dyDescent="0.35">
      <c r="A802" s="3" t="str">
        <f t="shared" si="12"/>
        <v>August Van Hauen Hillersborg</v>
      </c>
      <c r="B802" s="4">
        <v>46082</v>
      </c>
      <c r="C802" t="s">
        <v>1190</v>
      </c>
      <c r="D802" t="s">
        <v>1191</v>
      </c>
      <c r="E802" t="s">
        <v>1192</v>
      </c>
      <c r="F802" t="s">
        <v>1193</v>
      </c>
      <c r="I802" t="s">
        <v>1433</v>
      </c>
      <c r="J802" t="s">
        <v>1434</v>
      </c>
      <c r="K802" t="s">
        <v>422</v>
      </c>
      <c r="L802">
        <v>79</v>
      </c>
      <c r="M802">
        <v>79</v>
      </c>
      <c r="Q802">
        <v>158</v>
      </c>
      <c r="R802">
        <v>76.06</v>
      </c>
      <c r="S802">
        <v>75.23</v>
      </c>
      <c r="T802">
        <v>84.87</v>
      </c>
      <c r="U802">
        <v>85.57</v>
      </c>
      <c r="Y802">
        <v>85.22</v>
      </c>
      <c r="Z802">
        <v>152</v>
      </c>
      <c r="AA802">
        <v>154</v>
      </c>
      <c r="AE802">
        <v>15</v>
      </c>
      <c r="AF802">
        <v>32</v>
      </c>
      <c r="AJ802">
        <v>154</v>
      </c>
    </row>
    <row r="803" spans="1:36" x14ac:dyDescent="0.35">
      <c r="A803" s="3" t="str">
        <f t="shared" si="12"/>
        <v>Emil Kjeldsen</v>
      </c>
      <c r="B803" s="4">
        <v>46082</v>
      </c>
      <c r="C803" t="s">
        <v>1190</v>
      </c>
      <c r="D803" t="s">
        <v>1191</v>
      </c>
      <c r="E803" t="s">
        <v>1192</v>
      </c>
      <c r="F803" t="s">
        <v>1193</v>
      </c>
      <c r="I803" t="s">
        <v>1435</v>
      </c>
      <c r="J803" t="s">
        <v>1337</v>
      </c>
      <c r="K803" t="s">
        <v>544</v>
      </c>
      <c r="L803">
        <v>92</v>
      </c>
      <c r="Q803">
        <v>92</v>
      </c>
      <c r="R803">
        <v>76.06</v>
      </c>
      <c r="S803">
        <v>75.23</v>
      </c>
      <c r="T803">
        <v>97.87</v>
      </c>
      <c r="Y803">
        <v>97.87</v>
      </c>
      <c r="Z803">
        <v>155</v>
      </c>
      <c r="AE803">
        <v>28</v>
      </c>
      <c r="AJ803">
        <v>155</v>
      </c>
    </row>
    <row r="804" spans="1:36" x14ac:dyDescent="0.35">
      <c r="A804" s="3" t="str">
        <f t="shared" si="12"/>
        <v>Martin Simonsen</v>
      </c>
      <c r="B804" s="4">
        <v>46082</v>
      </c>
      <c r="C804" t="s">
        <v>1436</v>
      </c>
      <c r="D804" t="s">
        <v>1191</v>
      </c>
      <c r="E804" t="s">
        <v>1192</v>
      </c>
      <c r="F804" t="s">
        <v>1193</v>
      </c>
      <c r="I804" t="s">
        <v>1294</v>
      </c>
      <c r="J804" t="s">
        <v>510</v>
      </c>
      <c r="K804">
        <v>1</v>
      </c>
      <c r="L804">
        <v>64</v>
      </c>
      <c r="M804">
        <v>64</v>
      </c>
      <c r="N804">
        <v>60</v>
      </c>
      <c r="Q804">
        <v>188</v>
      </c>
      <c r="R804">
        <v>76.400000000000006</v>
      </c>
      <c r="S804">
        <v>75.900000000000006</v>
      </c>
      <c r="T804">
        <v>69.180000000000007</v>
      </c>
      <c r="U804">
        <v>69.790000000000006</v>
      </c>
      <c r="V804">
        <v>66.67</v>
      </c>
      <c r="Y804">
        <v>68.55</v>
      </c>
      <c r="Z804">
        <v>4</v>
      </c>
      <c r="AA804">
        <v>2</v>
      </c>
      <c r="AB804">
        <v>1</v>
      </c>
      <c r="AE804">
        <v>3</v>
      </c>
      <c r="AF804">
        <v>2</v>
      </c>
      <c r="AG804">
        <v>-4</v>
      </c>
      <c r="AJ804">
        <v>1</v>
      </c>
    </row>
    <row r="805" spans="1:36" x14ac:dyDescent="0.35">
      <c r="A805" s="3" t="str">
        <f t="shared" si="12"/>
        <v>Matias Honkala</v>
      </c>
      <c r="B805" s="4">
        <v>46082</v>
      </c>
      <c r="C805" t="s">
        <v>1436</v>
      </c>
      <c r="D805" t="s">
        <v>1191</v>
      </c>
      <c r="E805" t="s">
        <v>1192</v>
      </c>
      <c r="F805" t="s">
        <v>1193</v>
      </c>
      <c r="I805" t="s">
        <v>1241</v>
      </c>
      <c r="J805" t="s">
        <v>624</v>
      </c>
      <c r="K805">
        <v>2</v>
      </c>
      <c r="L805">
        <v>61</v>
      </c>
      <c r="M805">
        <v>65</v>
      </c>
      <c r="N805">
        <v>66</v>
      </c>
      <c r="Q805">
        <v>192</v>
      </c>
      <c r="R805">
        <v>76.400000000000006</v>
      </c>
      <c r="S805">
        <v>75.900000000000006</v>
      </c>
      <c r="T805">
        <v>66.180000000000007</v>
      </c>
      <c r="U805">
        <v>70.790000000000006</v>
      </c>
      <c r="V805">
        <v>72.67</v>
      </c>
      <c r="Y805">
        <v>69.88</v>
      </c>
      <c r="Z805">
        <v>1</v>
      </c>
      <c r="AA805">
        <v>1</v>
      </c>
      <c r="AB805">
        <v>2</v>
      </c>
      <c r="AE805">
        <v>-1</v>
      </c>
      <c r="AF805">
        <v>-2</v>
      </c>
      <c r="AG805">
        <v>4</v>
      </c>
      <c r="AJ805">
        <v>2</v>
      </c>
    </row>
    <row r="806" spans="1:36" x14ac:dyDescent="0.35">
      <c r="A806" s="3" t="str">
        <f t="shared" si="12"/>
        <v>Jerry Ji</v>
      </c>
      <c r="B806" s="4">
        <v>46082</v>
      </c>
      <c r="C806" t="s">
        <v>1436</v>
      </c>
      <c r="D806" t="s">
        <v>1191</v>
      </c>
      <c r="E806" t="s">
        <v>1192</v>
      </c>
      <c r="F806" t="s">
        <v>1193</v>
      </c>
      <c r="I806" t="s">
        <v>1201</v>
      </c>
      <c r="J806" t="s">
        <v>1202</v>
      </c>
      <c r="K806">
        <v>3</v>
      </c>
      <c r="L806">
        <v>64</v>
      </c>
      <c r="M806">
        <v>68</v>
      </c>
      <c r="N806">
        <v>66</v>
      </c>
      <c r="Q806">
        <v>198</v>
      </c>
      <c r="R806">
        <v>76.400000000000006</v>
      </c>
      <c r="S806">
        <v>75.900000000000006</v>
      </c>
      <c r="T806">
        <v>69.180000000000007</v>
      </c>
      <c r="U806">
        <v>73.790000000000006</v>
      </c>
      <c r="V806">
        <v>72.67</v>
      </c>
      <c r="Y806">
        <v>71.88</v>
      </c>
      <c r="Z806">
        <v>4</v>
      </c>
      <c r="AA806">
        <v>5</v>
      </c>
      <c r="AB806">
        <v>3</v>
      </c>
      <c r="AE806">
        <v>3</v>
      </c>
      <c r="AF806">
        <v>6</v>
      </c>
      <c r="AG806">
        <v>10</v>
      </c>
      <c r="AJ806">
        <v>3</v>
      </c>
    </row>
    <row r="807" spans="1:36" x14ac:dyDescent="0.35">
      <c r="A807" s="3" t="str">
        <f t="shared" si="12"/>
        <v>Kasper Nyland</v>
      </c>
      <c r="B807" s="4">
        <v>46082</v>
      </c>
      <c r="C807" t="s">
        <v>1436</v>
      </c>
      <c r="D807" t="s">
        <v>1191</v>
      </c>
      <c r="E807" t="s">
        <v>1192</v>
      </c>
      <c r="F807" t="s">
        <v>1193</v>
      </c>
      <c r="I807" t="s">
        <v>1210</v>
      </c>
      <c r="J807" t="s">
        <v>1211</v>
      </c>
      <c r="K807">
        <v>3</v>
      </c>
      <c r="L807">
        <v>64</v>
      </c>
      <c r="M807">
        <v>68</v>
      </c>
      <c r="N807">
        <v>66</v>
      </c>
      <c r="Q807">
        <v>198</v>
      </c>
      <c r="R807">
        <v>76.400000000000006</v>
      </c>
      <c r="S807">
        <v>75.900000000000006</v>
      </c>
      <c r="T807">
        <v>69.180000000000007</v>
      </c>
      <c r="U807">
        <v>73.790000000000006</v>
      </c>
      <c r="V807">
        <v>72.67</v>
      </c>
      <c r="Y807">
        <v>71.88</v>
      </c>
      <c r="Z807">
        <v>4</v>
      </c>
      <c r="AA807">
        <v>5</v>
      </c>
      <c r="AB807">
        <v>3</v>
      </c>
      <c r="AE807">
        <v>3</v>
      </c>
      <c r="AF807">
        <v>6</v>
      </c>
      <c r="AG807">
        <v>10</v>
      </c>
      <c r="AJ807">
        <v>3</v>
      </c>
    </row>
    <row r="808" spans="1:36" x14ac:dyDescent="0.35">
      <c r="A808" s="3" t="str">
        <f t="shared" si="12"/>
        <v>Marcus Svensson</v>
      </c>
      <c r="B808" s="4">
        <v>46082</v>
      </c>
      <c r="C808" t="s">
        <v>1436</v>
      </c>
      <c r="D808" t="s">
        <v>1191</v>
      </c>
      <c r="E808" t="s">
        <v>1192</v>
      </c>
      <c r="F808" t="s">
        <v>1193</v>
      </c>
      <c r="I808" t="s">
        <v>1264</v>
      </c>
      <c r="J808" t="s">
        <v>1172</v>
      </c>
      <c r="K808">
        <v>3</v>
      </c>
      <c r="L808">
        <v>66</v>
      </c>
      <c r="M808">
        <v>68</v>
      </c>
      <c r="N808">
        <v>64</v>
      </c>
      <c r="Q808">
        <v>198</v>
      </c>
      <c r="R808">
        <v>76.400000000000006</v>
      </c>
      <c r="S808">
        <v>75.900000000000006</v>
      </c>
      <c r="T808">
        <v>71.180000000000007</v>
      </c>
      <c r="U808">
        <v>73.790000000000006</v>
      </c>
      <c r="V808">
        <v>70.67</v>
      </c>
      <c r="Y808">
        <v>71.88</v>
      </c>
      <c r="Z808">
        <v>11</v>
      </c>
      <c r="AA808">
        <v>13</v>
      </c>
      <c r="AB808">
        <v>3</v>
      </c>
      <c r="AE808">
        <v>5</v>
      </c>
      <c r="AF808">
        <v>8</v>
      </c>
      <c r="AG808">
        <v>10</v>
      </c>
      <c r="AJ808">
        <v>3</v>
      </c>
    </row>
    <row r="809" spans="1:36" x14ac:dyDescent="0.35">
      <c r="A809" s="3" t="str">
        <f t="shared" si="12"/>
        <v>Jean Bekirian</v>
      </c>
      <c r="B809" s="4">
        <v>46082</v>
      </c>
      <c r="C809" t="s">
        <v>1436</v>
      </c>
      <c r="D809" t="s">
        <v>1191</v>
      </c>
      <c r="E809" t="s">
        <v>1192</v>
      </c>
      <c r="F809" t="s">
        <v>1193</v>
      </c>
      <c r="I809" t="s">
        <v>1226</v>
      </c>
      <c r="J809" t="s">
        <v>1227</v>
      </c>
      <c r="K809">
        <v>6</v>
      </c>
      <c r="L809">
        <v>63</v>
      </c>
      <c r="M809">
        <v>67</v>
      </c>
      <c r="N809">
        <v>69</v>
      </c>
      <c r="Q809">
        <v>199</v>
      </c>
      <c r="R809">
        <v>76.400000000000006</v>
      </c>
      <c r="S809">
        <v>75.900000000000006</v>
      </c>
      <c r="T809">
        <v>68.180000000000007</v>
      </c>
      <c r="U809">
        <v>72.790000000000006</v>
      </c>
      <c r="V809">
        <v>75.67</v>
      </c>
      <c r="Y809">
        <v>72.209999999999994</v>
      </c>
      <c r="Z809">
        <v>3</v>
      </c>
      <c r="AA809">
        <v>3</v>
      </c>
      <c r="AB809">
        <v>6</v>
      </c>
      <c r="AE809">
        <v>2</v>
      </c>
      <c r="AF809">
        <v>4</v>
      </c>
      <c r="AG809">
        <v>11</v>
      </c>
      <c r="AJ809">
        <v>6</v>
      </c>
    </row>
    <row r="810" spans="1:36" x14ac:dyDescent="0.35">
      <c r="A810" s="3" t="str">
        <f t="shared" si="12"/>
        <v>Carl Didrik M. Fosaas</v>
      </c>
      <c r="B810" s="4">
        <v>46082</v>
      </c>
      <c r="C810" t="s">
        <v>1436</v>
      </c>
      <c r="D810" t="s">
        <v>1191</v>
      </c>
      <c r="E810" t="s">
        <v>1192</v>
      </c>
      <c r="F810" t="s">
        <v>1193</v>
      </c>
      <c r="I810" t="s">
        <v>1357</v>
      </c>
      <c r="J810" t="s">
        <v>1358</v>
      </c>
      <c r="K810">
        <v>7</v>
      </c>
      <c r="L810">
        <v>68</v>
      </c>
      <c r="M810">
        <v>65</v>
      </c>
      <c r="N810">
        <v>67</v>
      </c>
      <c r="Q810">
        <v>200</v>
      </c>
      <c r="R810">
        <v>76.400000000000006</v>
      </c>
      <c r="S810">
        <v>75.900000000000006</v>
      </c>
      <c r="T810">
        <v>73.180000000000007</v>
      </c>
      <c r="U810">
        <v>70.790000000000006</v>
      </c>
      <c r="V810">
        <v>73.67</v>
      </c>
      <c r="Y810">
        <v>72.55</v>
      </c>
      <c r="Z810">
        <v>29</v>
      </c>
      <c r="AA810">
        <v>9</v>
      </c>
      <c r="AB810">
        <v>7</v>
      </c>
      <c r="AE810">
        <v>7</v>
      </c>
      <c r="AF810">
        <v>7</v>
      </c>
      <c r="AG810">
        <v>12</v>
      </c>
      <c r="AJ810">
        <v>7</v>
      </c>
    </row>
    <row r="811" spans="1:36" x14ac:dyDescent="0.35">
      <c r="A811" s="3" t="str">
        <f t="shared" si="12"/>
        <v>David Lundgren</v>
      </c>
      <c r="B811" s="4">
        <v>46082</v>
      </c>
      <c r="C811" t="s">
        <v>1436</v>
      </c>
      <c r="D811" t="s">
        <v>1191</v>
      </c>
      <c r="E811" t="s">
        <v>1192</v>
      </c>
      <c r="F811" t="s">
        <v>1193</v>
      </c>
      <c r="I811" t="s">
        <v>1203</v>
      </c>
      <c r="J811" t="s">
        <v>412</v>
      </c>
      <c r="K811">
        <v>7</v>
      </c>
      <c r="L811">
        <v>68</v>
      </c>
      <c r="M811">
        <v>67</v>
      </c>
      <c r="N811">
        <v>65</v>
      </c>
      <c r="Q811">
        <v>200</v>
      </c>
      <c r="R811">
        <v>76.400000000000006</v>
      </c>
      <c r="S811">
        <v>75.900000000000006</v>
      </c>
      <c r="T811">
        <v>73.180000000000007</v>
      </c>
      <c r="U811">
        <v>72.790000000000006</v>
      </c>
      <c r="V811">
        <v>71.67</v>
      </c>
      <c r="Y811">
        <v>72.55</v>
      </c>
      <c r="Z811">
        <v>29</v>
      </c>
      <c r="AA811">
        <v>19</v>
      </c>
      <c r="AB811">
        <v>7</v>
      </c>
      <c r="AE811">
        <v>7</v>
      </c>
      <c r="AF811">
        <v>9</v>
      </c>
      <c r="AG811">
        <v>12</v>
      </c>
      <c r="AJ811">
        <v>7</v>
      </c>
    </row>
    <row r="812" spans="1:36" x14ac:dyDescent="0.35">
      <c r="A812" s="3" t="str">
        <f t="shared" si="12"/>
        <v>Lauri Rosendahl</v>
      </c>
      <c r="B812" s="4">
        <v>46082</v>
      </c>
      <c r="C812" t="s">
        <v>1436</v>
      </c>
      <c r="D812" t="s">
        <v>1191</v>
      </c>
      <c r="E812" t="s">
        <v>1192</v>
      </c>
      <c r="F812" t="s">
        <v>1193</v>
      </c>
      <c r="I812" t="s">
        <v>1333</v>
      </c>
      <c r="J812" t="s">
        <v>1237</v>
      </c>
      <c r="K812">
        <v>7</v>
      </c>
      <c r="L812">
        <v>70</v>
      </c>
      <c r="M812">
        <v>68</v>
      </c>
      <c r="N812">
        <v>62</v>
      </c>
      <c r="Q812">
        <v>200</v>
      </c>
      <c r="R812">
        <v>76.400000000000006</v>
      </c>
      <c r="S812">
        <v>75.900000000000006</v>
      </c>
      <c r="T812">
        <v>75.180000000000007</v>
      </c>
      <c r="U812">
        <v>73.790000000000006</v>
      </c>
      <c r="V812">
        <v>68.67</v>
      </c>
      <c r="Y812">
        <v>72.55</v>
      </c>
      <c r="Z812">
        <v>57</v>
      </c>
      <c r="AA812">
        <v>45</v>
      </c>
      <c r="AB812">
        <v>7</v>
      </c>
      <c r="AE812">
        <v>9</v>
      </c>
      <c r="AF812">
        <v>12</v>
      </c>
      <c r="AG812">
        <v>12</v>
      </c>
      <c r="AJ812">
        <v>7</v>
      </c>
    </row>
    <row r="813" spans="1:36" x14ac:dyDescent="0.35">
      <c r="A813" s="3" t="str">
        <f t="shared" si="12"/>
        <v>Thom Hoetmer</v>
      </c>
      <c r="B813" s="4">
        <v>46082</v>
      </c>
      <c r="C813" t="s">
        <v>1436</v>
      </c>
      <c r="D813" t="s">
        <v>1191</v>
      </c>
      <c r="E813" t="s">
        <v>1192</v>
      </c>
      <c r="F813" t="s">
        <v>1193</v>
      </c>
      <c r="I813" t="s">
        <v>1239</v>
      </c>
      <c r="J813" t="s">
        <v>1240</v>
      </c>
      <c r="K813">
        <v>10</v>
      </c>
      <c r="L813">
        <v>66</v>
      </c>
      <c r="M813">
        <v>64</v>
      </c>
      <c r="N813">
        <v>71</v>
      </c>
      <c r="Q813">
        <v>201</v>
      </c>
      <c r="R813">
        <v>76.400000000000006</v>
      </c>
      <c r="S813">
        <v>75.900000000000006</v>
      </c>
      <c r="T813">
        <v>71.180000000000007</v>
      </c>
      <c r="U813">
        <v>69.790000000000006</v>
      </c>
      <c r="V813">
        <v>77.67</v>
      </c>
      <c r="Y813">
        <v>72.88</v>
      </c>
      <c r="Z813">
        <v>11</v>
      </c>
      <c r="AA813">
        <v>3</v>
      </c>
      <c r="AB813">
        <v>10</v>
      </c>
      <c r="AE813">
        <v>5</v>
      </c>
      <c r="AF813">
        <v>4</v>
      </c>
      <c r="AG813">
        <v>13</v>
      </c>
      <c r="AJ813">
        <v>10</v>
      </c>
    </row>
    <row r="814" spans="1:36" x14ac:dyDescent="0.35">
      <c r="A814" s="3" t="str">
        <f t="shared" si="12"/>
        <v>Edoardo Molinari</v>
      </c>
      <c r="B814" s="4">
        <v>46082</v>
      </c>
      <c r="C814" t="s">
        <v>1436</v>
      </c>
      <c r="D814" t="s">
        <v>1191</v>
      </c>
      <c r="E814" t="s">
        <v>1192</v>
      </c>
      <c r="F814" t="s">
        <v>1193</v>
      </c>
      <c r="I814" t="s">
        <v>1218</v>
      </c>
      <c r="J814" t="s">
        <v>1219</v>
      </c>
      <c r="K814">
        <v>10</v>
      </c>
      <c r="L814">
        <v>67</v>
      </c>
      <c r="M814">
        <v>67</v>
      </c>
      <c r="N814">
        <v>67</v>
      </c>
      <c r="Q814">
        <v>201</v>
      </c>
      <c r="R814">
        <v>76.400000000000006</v>
      </c>
      <c r="S814">
        <v>75.900000000000006</v>
      </c>
      <c r="T814">
        <v>72.180000000000007</v>
      </c>
      <c r="U814">
        <v>72.790000000000006</v>
      </c>
      <c r="V814">
        <v>73.67</v>
      </c>
      <c r="Y814">
        <v>72.88</v>
      </c>
      <c r="Z814">
        <v>20</v>
      </c>
      <c r="AA814">
        <v>13</v>
      </c>
      <c r="AB814">
        <v>10</v>
      </c>
      <c r="AE814">
        <v>6</v>
      </c>
      <c r="AF814">
        <v>8</v>
      </c>
      <c r="AG814">
        <v>13</v>
      </c>
      <c r="AJ814">
        <v>10</v>
      </c>
    </row>
    <row r="815" spans="1:36" x14ac:dyDescent="0.35">
      <c r="A815" s="3" t="str">
        <f t="shared" si="12"/>
        <v>Fabian Wennerlof</v>
      </c>
      <c r="B815" s="4">
        <v>46082</v>
      </c>
      <c r="C815" t="s">
        <v>1436</v>
      </c>
      <c r="D815" t="s">
        <v>1191</v>
      </c>
      <c r="E815" t="s">
        <v>1192</v>
      </c>
      <c r="F815" t="s">
        <v>1193</v>
      </c>
      <c r="I815" t="s">
        <v>1238</v>
      </c>
      <c r="J815" t="s">
        <v>464</v>
      </c>
      <c r="K815">
        <v>10</v>
      </c>
      <c r="L815">
        <v>67</v>
      </c>
      <c r="M815">
        <v>66</v>
      </c>
      <c r="N815">
        <v>68</v>
      </c>
      <c r="Q815">
        <v>201</v>
      </c>
      <c r="R815">
        <v>76.400000000000006</v>
      </c>
      <c r="S815">
        <v>75.900000000000006</v>
      </c>
      <c r="T815">
        <v>72.180000000000007</v>
      </c>
      <c r="U815">
        <v>71.790000000000006</v>
      </c>
      <c r="V815">
        <v>74.67</v>
      </c>
      <c r="Y815">
        <v>72.88</v>
      </c>
      <c r="Z815">
        <v>20</v>
      </c>
      <c r="AA815">
        <v>9</v>
      </c>
      <c r="AB815">
        <v>10</v>
      </c>
      <c r="AE815">
        <v>6</v>
      </c>
      <c r="AF815">
        <v>7</v>
      </c>
      <c r="AG815">
        <v>13</v>
      </c>
      <c r="AJ815">
        <v>10</v>
      </c>
    </row>
    <row r="816" spans="1:36" x14ac:dyDescent="0.35">
      <c r="A816" s="3" t="str">
        <f t="shared" si="12"/>
        <v>Joachim Altonen</v>
      </c>
      <c r="B816" s="4">
        <v>46082</v>
      </c>
      <c r="C816" t="s">
        <v>1436</v>
      </c>
      <c r="D816" t="s">
        <v>1191</v>
      </c>
      <c r="E816" t="s">
        <v>1192</v>
      </c>
      <c r="F816" t="s">
        <v>1193</v>
      </c>
      <c r="I816" t="s">
        <v>1406</v>
      </c>
      <c r="J816" t="s">
        <v>1407</v>
      </c>
      <c r="K816">
        <v>13</v>
      </c>
      <c r="L816">
        <v>66</v>
      </c>
      <c r="M816">
        <v>68</v>
      </c>
      <c r="N816">
        <v>68</v>
      </c>
      <c r="Q816">
        <v>202</v>
      </c>
      <c r="R816">
        <v>76.400000000000006</v>
      </c>
      <c r="S816">
        <v>75.900000000000006</v>
      </c>
      <c r="T816">
        <v>71.180000000000007</v>
      </c>
      <c r="U816">
        <v>73.790000000000006</v>
      </c>
      <c r="V816">
        <v>74.67</v>
      </c>
      <c r="Y816">
        <v>73.209999999999994</v>
      </c>
      <c r="Z816">
        <v>11</v>
      </c>
      <c r="AA816">
        <v>13</v>
      </c>
      <c r="AB816">
        <v>13</v>
      </c>
      <c r="AE816">
        <v>5</v>
      </c>
      <c r="AF816">
        <v>8</v>
      </c>
      <c r="AG816">
        <v>14</v>
      </c>
      <c r="AJ816">
        <v>13</v>
      </c>
    </row>
    <row r="817" spans="1:36" x14ac:dyDescent="0.35">
      <c r="A817" s="3" t="str">
        <f t="shared" si="12"/>
        <v>Jonas Baumgartner</v>
      </c>
      <c r="B817" s="4">
        <v>46082</v>
      </c>
      <c r="C817" t="s">
        <v>1436</v>
      </c>
      <c r="D817" t="s">
        <v>1191</v>
      </c>
      <c r="E817" t="s">
        <v>1192</v>
      </c>
      <c r="F817" t="s">
        <v>1193</v>
      </c>
      <c r="I817" t="s">
        <v>1196</v>
      </c>
      <c r="J817" t="s">
        <v>1197</v>
      </c>
      <c r="K817">
        <v>13</v>
      </c>
      <c r="L817">
        <v>62</v>
      </c>
      <c r="M817">
        <v>70</v>
      </c>
      <c r="N817">
        <v>70</v>
      </c>
      <c r="Q817">
        <v>202</v>
      </c>
      <c r="R817">
        <v>76.400000000000006</v>
      </c>
      <c r="S817">
        <v>75.900000000000006</v>
      </c>
      <c r="T817">
        <v>67.180000000000007</v>
      </c>
      <c r="U817">
        <v>75.790000000000006</v>
      </c>
      <c r="V817">
        <v>76.67</v>
      </c>
      <c r="Y817">
        <v>73.209999999999994</v>
      </c>
      <c r="Z817">
        <v>2</v>
      </c>
      <c r="AA817">
        <v>5</v>
      </c>
      <c r="AB817">
        <v>13</v>
      </c>
      <c r="AE817">
        <v>1</v>
      </c>
      <c r="AF817">
        <v>6</v>
      </c>
      <c r="AG817">
        <v>14</v>
      </c>
      <c r="AJ817">
        <v>13</v>
      </c>
    </row>
    <row r="818" spans="1:36" x14ac:dyDescent="0.35">
      <c r="A818" s="3" t="str">
        <f t="shared" si="12"/>
        <v>Frederik Birkelund</v>
      </c>
      <c r="B818" s="4">
        <v>46082</v>
      </c>
      <c r="C818" t="s">
        <v>1436</v>
      </c>
      <c r="D818" t="s">
        <v>1191</v>
      </c>
      <c r="E818" t="s">
        <v>1192</v>
      </c>
      <c r="F818" t="s">
        <v>1193</v>
      </c>
      <c r="I818" t="s">
        <v>1352</v>
      </c>
      <c r="J818" t="s">
        <v>1353</v>
      </c>
      <c r="K818">
        <v>13</v>
      </c>
      <c r="L818">
        <v>65</v>
      </c>
      <c r="M818">
        <v>69</v>
      </c>
      <c r="N818">
        <v>68</v>
      </c>
      <c r="Q818">
        <v>202</v>
      </c>
      <c r="R818">
        <v>76.400000000000006</v>
      </c>
      <c r="S818">
        <v>75.900000000000006</v>
      </c>
      <c r="T818">
        <v>70.180000000000007</v>
      </c>
      <c r="U818">
        <v>74.790000000000006</v>
      </c>
      <c r="V818">
        <v>74.67</v>
      </c>
      <c r="Y818">
        <v>73.209999999999994</v>
      </c>
      <c r="Z818">
        <v>7</v>
      </c>
      <c r="AA818">
        <v>13</v>
      </c>
      <c r="AB818">
        <v>13</v>
      </c>
      <c r="AE818">
        <v>4</v>
      </c>
      <c r="AF818">
        <v>8</v>
      </c>
      <c r="AG818">
        <v>14</v>
      </c>
      <c r="AJ818">
        <v>13</v>
      </c>
    </row>
    <row r="819" spans="1:36" x14ac:dyDescent="0.35">
      <c r="A819" s="3" t="str">
        <f t="shared" si="12"/>
        <v>Tiger Christensen</v>
      </c>
      <c r="B819" s="4">
        <v>46082</v>
      </c>
      <c r="C819" t="s">
        <v>1436</v>
      </c>
      <c r="D819" t="s">
        <v>1191</v>
      </c>
      <c r="E819" t="s">
        <v>1192</v>
      </c>
      <c r="F819" t="s">
        <v>1193</v>
      </c>
      <c r="I819" t="s">
        <v>1278</v>
      </c>
      <c r="J819" t="s">
        <v>1279</v>
      </c>
      <c r="K819">
        <v>13</v>
      </c>
      <c r="L819">
        <v>67</v>
      </c>
      <c r="M819">
        <v>66</v>
      </c>
      <c r="N819">
        <v>69</v>
      </c>
      <c r="Q819">
        <v>202</v>
      </c>
      <c r="R819">
        <v>76.400000000000006</v>
      </c>
      <c r="S819">
        <v>75.900000000000006</v>
      </c>
      <c r="T819">
        <v>72.180000000000007</v>
      </c>
      <c r="U819">
        <v>71.790000000000006</v>
      </c>
      <c r="V819">
        <v>75.67</v>
      </c>
      <c r="Y819">
        <v>73.209999999999994</v>
      </c>
      <c r="Z819">
        <v>20</v>
      </c>
      <c r="AA819">
        <v>9</v>
      </c>
      <c r="AB819">
        <v>13</v>
      </c>
      <c r="AE819">
        <v>6</v>
      </c>
      <c r="AF819">
        <v>7</v>
      </c>
      <c r="AG819">
        <v>14</v>
      </c>
      <c r="AJ819">
        <v>13</v>
      </c>
    </row>
    <row r="820" spans="1:36" x14ac:dyDescent="0.35">
      <c r="A820" s="3" t="str">
        <f t="shared" si="12"/>
        <v>Morten Orum Madsen</v>
      </c>
      <c r="B820" s="4">
        <v>46082</v>
      </c>
      <c r="C820" t="s">
        <v>1436</v>
      </c>
      <c r="D820" t="s">
        <v>1191</v>
      </c>
      <c r="E820" t="s">
        <v>1192</v>
      </c>
      <c r="F820" t="s">
        <v>1193</v>
      </c>
      <c r="I820" t="s">
        <v>1234</v>
      </c>
      <c r="J820" t="s">
        <v>1235</v>
      </c>
      <c r="K820">
        <v>13</v>
      </c>
      <c r="L820">
        <v>69</v>
      </c>
      <c r="M820">
        <v>67</v>
      </c>
      <c r="N820">
        <v>66</v>
      </c>
      <c r="Q820">
        <v>202</v>
      </c>
      <c r="R820">
        <v>76.400000000000006</v>
      </c>
      <c r="S820">
        <v>75.900000000000006</v>
      </c>
      <c r="T820">
        <v>74.180000000000007</v>
      </c>
      <c r="U820">
        <v>72.790000000000006</v>
      </c>
      <c r="V820">
        <v>72.67</v>
      </c>
      <c r="Y820">
        <v>73.209999999999994</v>
      </c>
      <c r="Z820">
        <v>40</v>
      </c>
      <c r="AA820">
        <v>27</v>
      </c>
      <c r="AB820">
        <v>13</v>
      </c>
      <c r="AE820">
        <v>8</v>
      </c>
      <c r="AF820">
        <v>10</v>
      </c>
      <c r="AG820">
        <v>14</v>
      </c>
      <c r="AJ820">
        <v>13</v>
      </c>
    </row>
    <row r="821" spans="1:36" x14ac:dyDescent="0.35">
      <c r="A821" s="3" t="str">
        <f t="shared" si="12"/>
        <v>Oskari Nikku</v>
      </c>
      <c r="B821" s="4">
        <v>46082</v>
      </c>
      <c r="C821" t="s">
        <v>1436</v>
      </c>
      <c r="D821" t="s">
        <v>1191</v>
      </c>
      <c r="E821" t="s">
        <v>1192</v>
      </c>
      <c r="F821" t="s">
        <v>1193</v>
      </c>
      <c r="I821" t="s">
        <v>1327</v>
      </c>
      <c r="J821" t="s">
        <v>1328</v>
      </c>
      <c r="K821">
        <v>13</v>
      </c>
      <c r="L821">
        <v>66</v>
      </c>
      <c r="M821">
        <v>68</v>
      </c>
      <c r="N821">
        <v>68</v>
      </c>
      <c r="Q821">
        <v>202</v>
      </c>
      <c r="R821">
        <v>76.400000000000006</v>
      </c>
      <c r="S821">
        <v>75.900000000000006</v>
      </c>
      <c r="T821">
        <v>71.180000000000007</v>
      </c>
      <c r="U821">
        <v>73.790000000000006</v>
      </c>
      <c r="V821">
        <v>74.67</v>
      </c>
      <c r="Y821">
        <v>73.209999999999994</v>
      </c>
      <c r="Z821">
        <v>11</v>
      </c>
      <c r="AA821">
        <v>13</v>
      </c>
      <c r="AB821">
        <v>13</v>
      </c>
      <c r="AE821">
        <v>5</v>
      </c>
      <c r="AF821">
        <v>8</v>
      </c>
      <c r="AG821">
        <v>14</v>
      </c>
      <c r="AJ821">
        <v>13</v>
      </c>
    </row>
    <row r="822" spans="1:36" x14ac:dyDescent="0.35">
      <c r="A822" s="3" t="str">
        <f t="shared" si="12"/>
        <v>Herman Wibe Sekne</v>
      </c>
      <c r="B822" s="4">
        <v>46082</v>
      </c>
      <c r="C822" t="s">
        <v>1436</v>
      </c>
      <c r="D822" t="s">
        <v>1191</v>
      </c>
      <c r="E822" t="s">
        <v>1192</v>
      </c>
      <c r="F822" t="s">
        <v>1193</v>
      </c>
      <c r="I822" t="s">
        <v>1212</v>
      </c>
      <c r="J822" t="s">
        <v>1213</v>
      </c>
      <c r="K822">
        <v>13</v>
      </c>
      <c r="L822">
        <v>68</v>
      </c>
      <c r="M822">
        <v>69</v>
      </c>
      <c r="N822">
        <v>65</v>
      </c>
      <c r="Q822">
        <v>202</v>
      </c>
      <c r="R822">
        <v>76.400000000000006</v>
      </c>
      <c r="S822">
        <v>75.900000000000006</v>
      </c>
      <c r="T822">
        <v>73.180000000000007</v>
      </c>
      <c r="U822">
        <v>74.790000000000006</v>
      </c>
      <c r="V822">
        <v>71.67</v>
      </c>
      <c r="Y822">
        <v>73.209999999999994</v>
      </c>
      <c r="Z822">
        <v>29</v>
      </c>
      <c r="AA822">
        <v>35</v>
      </c>
      <c r="AB822">
        <v>13</v>
      </c>
      <c r="AE822">
        <v>7</v>
      </c>
      <c r="AF822">
        <v>11</v>
      </c>
      <c r="AG822">
        <v>14</v>
      </c>
      <c r="AJ822">
        <v>13</v>
      </c>
    </row>
    <row r="823" spans="1:36" x14ac:dyDescent="0.35">
      <c r="A823" s="3" t="str">
        <f t="shared" si="12"/>
        <v>Gustav Andersson (Jun2001)</v>
      </c>
      <c r="B823" s="4">
        <v>46082</v>
      </c>
      <c r="C823" t="s">
        <v>1436</v>
      </c>
      <c r="D823" t="s">
        <v>1191</v>
      </c>
      <c r="E823" t="s">
        <v>1192</v>
      </c>
      <c r="F823" t="s">
        <v>1193</v>
      </c>
      <c r="I823" t="s">
        <v>1343</v>
      </c>
      <c r="J823" t="s">
        <v>1252</v>
      </c>
      <c r="K823">
        <v>20</v>
      </c>
      <c r="L823">
        <v>68</v>
      </c>
      <c r="M823">
        <v>70</v>
      </c>
      <c r="N823">
        <v>65</v>
      </c>
      <c r="Q823">
        <v>203</v>
      </c>
      <c r="R823">
        <v>76.400000000000006</v>
      </c>
      <c r="S823">
        <v>75.900000000000006</v>
      </c>
      <c r="T823">
        <v>73.180000000000007</v>
      </c>
      <c r="U823">
        <v>75.790000000000006</v>
      </c>
      <c r="V823">
        <v>71.67</v>
      </c>
      <c r="Y823">
        <v>73.55</v>
      </c>
      <c r="Z823">
        <v>29</v>
      </c>
      <c r="AA823">
        <v>45</v>
      </c>
      <c r="AB823">
        <v>20</v>
      </c>
      <c r="AE823">
        <v>7</v>
      </c>
      <c r="AF823">
        <v>12</v>
      </c>
      <c r="AG823">
        <v>15</v>
      </c>
      <c r="AJ823">
        <v>20</v>
      </c>
    </row>
    <row r="824" spans="1:36" x14ac:dyDescent="0.35">
      <c r="A824" s="3" t="str">
        <f t="shared" si="12"/>
        <v>Gaston Edberg</v>
      </c>
      <c r="B824" s="4">
        <v>46082</v>
      </c>
      <c r="C824" t="s">
        <v>1436</v>
      </c>
      <c r="D824" t="s">
        <v>1191</v>
      </c>
      <c r="E824" t="s">
        <v>1192</v>
      </c>
      <c r="F824" t="s">
        <v>1193</v>
      </c>
      <c r="I824" t="s">
        <v>1356</v>
      </c>
      <c r="J824" t="s">
        <v>1118</v>
      </c>
      <c r="K824">
        <v>20</v>
      </c>
      <c r="L824">
        <v>70</v>
      </c>
      <c r="M824">
        <v>65</v>
      </c>
      <c r="N824">
        <v>68</v>
      </c>
      <c r="Q824">
        <v>203</v>
      </c>
      <c r="R824">
        <v>76.400000000000006</v>
      </c>
      <c r="S824">
        <v>75.900000000000006</v>
      </c>
      <c r="T824">
        <v>75.180000000000007</v>
      </c>
      <c r="U824">
        <v>70.790000000000006</v>
      </c>
      <c r="V824">
        <v>74.67</v>
      </c>
      <c r="Y824">
        <v>73.55</v>
      </c>
      <c r="Z824">
        <v>57</v>
      </c>
      <c r="AA824">
        <v>19</v>
      </c>
      <c r="AB824">
        <v>20</v>
      </c>
      <c r="AE824">
        <v>9</v>
      </c>
      <c r="AF824">
        <v>9</v>
      </c>
      <c r="AG824">
        <v>15</v>
      </c>
      <c r="AJ824">
        <v>20</v>
      </c>
    </row>
    <row r="825" spans="1:36" x14ac:dyDescent="0.35">
      <c r="A825" s="3" t="str">
        <f t="shared" si="12"/>
        <v>Christian Jacobsen</v>
      </c>
      <c r="B825" s="4">
        <v>46082</v>
      </c>
      <c r="C825" t="s">
        <v>1436</v>
      </c>
      <c r="D825" t="s">
        <v>1191</v>
      </c>
      <c r="E825" t="s">
        <v>1192</v>
      </c>
      <c r="F825" t="s">
        <v>1193</v>
      </c>
      <c r="I825" t="s">
        <v>1198</v>
      </c>
      <c r="J825" t="s">
        <v>998</v>
      </c>
      <c r="K825">
        <v>20</v>
      </c>
      <c r="L825">
        <v>69</v>
      </c>
      <c r="M825">
        <v>66</v>
      </c>
      <c r="N825">
        <v>68</v>
      </c>
      <c r="Q825">
        <v>203</v>
      </c>
      <c r="R825">
        <v>76.400000000000006</v>
      </c>
      <c r="S825">
        <v>75.900000000000006</v>
      </c>
      <c r="T825">
        <v>74.180000000000007</v>
      </c>
      <c r="U825">
        <v>71.790000000000006</v>
      </c>
      <c r="V825">
        <v>74.67</v>
      </c>
      <c r="Y825">
        <v>73.55</v>
      </c>
      <c r="Z825">
        <v>40</v>
      </c>
      <c r="AA825">
        <v>19</v>
      </c>
      <c r="AB825">
        <v>20</v>
      </c>
      <c r="AE825">
        <v>8</v>
      </c>
      <c r="AF825">
        <v>9</v>
      </c>
      <c r="AG825">
        <v>15</v>
      </c>
      <c r="AJ825">
        <v>20</v>
      </c>
    </row>
    <row r="826" spans="1:36" x14ac:dyDescent="0.35">
      <c r="A826" s="3" t="str">
        <f t="shared" si="12"/>
        <v>Brandon Kewalramani</v>
      </c>
      <c r="B826" s="4">
        <v>46082</v>
      </c>
      <c r="C826" t="s">
        <v>1436</v>
      </c>
      <c r="D826" t="s">
        <v>1191</v>
      </c>
      <c r="E826" t="s">
        <v>1192</v>
      </c>
      <c r="F826" t="s">
        <v>1193</v>
      </c>
      <c r="I826" t="s">
        <v>1348</v>
      </c>
      <c r="J826" t="s">
        <v>414</v>
      </c>
      <c r="K826">
        <v>20</v>
      </c>
      <c r="L826">
        <v>66</v>
      </c>
      <c r="M826">
        <v>69</v>
      </c>
      <c r="N826">
        <v>68</v>
      </c>
      <c r="Q826">
        <v>203</v>
      </c>
      <c r="R826">
        <v>76.400000000000006</v>
      </c>
      <c r="S826">
        <v>75.900000000000006</v>
      </c>
      <c r="T826">
        <v>71.180000000000007</v>
      </c>
      <c r="U826">
        <v>74.790000000000006</v>
      </c>
      <c r="V826">
        <v>74.67</v>
      </c>
      <c r="Y826">
        <v>73.55</v>
      </c>
      <c r="Z826">
        <v>11</v>
      </c>
      <c r="AA826">
        <v>19</v>
      </c>
      <c r="AB826">
        <v>20</v>
      </c>
      <c r="AE826">
        <v>5</v>
      </c>
      <c r="AF826">
        <v>9</v>
      </c>
      <c r="AG826">
        <v>15</v>
      </c>
      <c r="AJ826">
        <v>20</v>
      </c>
    </row>
    <row r="827" spans="1:36" x14ac:dyDescent="0.35">
      <c r="A827" s="3" t="str">
        <f t="shared" si="12"/>
        <v>Jamie Tofte Nielsen</v>
      </c>
      <c r="B827" s="4">
        <v>46082</v>
      </c>
      <c r="C827" t="s">
        <v>1436</v>
      </c>
      <c r="D827" t="s">
        <v>1191</v>
      </c>
      <c r="E827" t="s">
        <v>1192</v>
      </c>
      <c r="F827" t="s">
        <v>1193</v>
      </c>
      <c r="I827" t="s">
        <v>1267</v>
      </c>
      <c r="J827" t="s">
        <v>1268</v>
      </c>
      <c r="K827">
        <v>20</v>
      </c>
      <c r="L827">
        <v>70</v>
      </c>
      <c r="M827">
        <v>66</v>
      </c>
      <c r="N827">
        <v>67</v>
      </c>
      <c r="Q827">
        <v>203</v>
      </c>
      <c r="R827">
        <v>76.400000000000006</v>
      </c>
      <c r="S827">
        <v>75.900000000000006</v>
      </c>
      <c r="T827">
        <v>75.180000000000007</v>
      </c>
      <c r="U827">
        <v>71.790000000000006</v>
      </c>
      <c r="V827">
        <v>73.67</v>
      </c>
      <c r="Y827">
        <v>73.55</v>
      </c>
      <c r="Z827">
        <v>57</v>
      </c>
      <c r="AA827">
        <v>27</v>
      </c>
      <c r="AB827">
        <v>20</v>
      </c>
      <c r="AE827">
        <v>9</v>
      </c>
      <c r="AF827">
        <v>10</v>
      </c>
      <c r="AG827">
        <v>15</v>
      </c>
      <c r="AJ827">
        <v>20</v>
      </c>
    </row>
    <row r="828" spans="1:36" x14ac:dyDescent="0.35">
      <c r="A828" s="3" t="str">
        <f t="shared" si="12"/>
        <v>Casper Simberg</v>
      </c>
      <c r="B828" s="4">
        <v>46082</v>
      </c>
      <c r="C828" t="s">
        <v>1436</v>
      </c>
      <c r="D828" t="s">
        <v>1191</v>
      </c>
      <c r="E828" t="s">
        <v>1192</v>
      </c>
      <c r="F828" t="s">
        <v>1193</v>
      </c>
      <c r="I828" t="s">
        <v>1292</v>
      </c>
      <c r="J828" t="s">
        <v>1293</v>
      </c>
      <c r="K828">
        <v>20</v>
      </c>
      <c r="L828">
        <v>65</v>
      </c>
      <c r="M828">
        <v>72</v>
      </c>
      <c r="N828">
        <v>66</v>
      </c>
      <c r="Q828">
        <v>203</v>
      </c>
      <c r="R828">
        <v>76.400000000000006</v>
      </c>
      <c r="S828">
        <v>75.900000000000006</v>
      </c>
      <c r="T828">
        <v>70.180000000000007</v>
      </c>
      <c r="U828">
        <v>77.790000000000006</v>
      </c>
      <c r="V828">
        <v>72.67</v>
      </c>
      <c r="Y828">
        <v>73.55</v>
      </c>
      <c r="Z828">
        <v>7</v>
      </c>
      <c r="AA828">
        <v>35</v>
      </c>
      <c r="AB828">
        <v>20</v>
      </c>
      <c r="AE828">
        <v>4</v>
      </c>
      <c r="AF828">
        <v>11</v>
      </c>
      <c r="AG828">
        <v>15</v>
      </c>
      <c r="AJ828">
        <v>20</v>
      </c>
    </row>
    <row r="829" spans="1:36" x14ac:dyDescent="0.35">
      <c r="A829" s="3" t="str">
        <f t="shared" si="12"/>
        <v>Joachim B. Hansen</v>
      </c>
      <c r="B829" s="4">
        <v>46082</v>
      </c>
      <c r="C829" t="s">
        <v>1436</v>
      </c>
      <c r="D829" t="s">
        <v>1191</v>
      </c>
      <c r="E829" t="s">
        <v>1192</v>
      </c>
      <c r="F829" t="s">
        <v>1193</v>
      </c>
      <c r="I829" t="s">
        <v>1344</v>
      </c>
      <c r="J829" t="s">
        <v>1345</v>
      </c>
      <c r="K829">
        <v>26</v>
      </c>
      <c r="L829">
        <v>69</v>
      </c>
      <c r="M829">
        <v>69</v>
      </c>
      <c r="N829">
        <v>66</v>
      </c>
      <c r="Q829">
        <v>204</v>
      </c>
      <c r="R829">
        <v>76.400000000000006</v>
      </c>
      <c r="S829">
        <v>75.900000000000006</v>
      </c>
      <c r="T829">
        <v>74.180000000000007</v>
      </c>
      <c r="U829">
        <v>74.790000000000006</v>
      </c>
      <c r="V829">
        <v>72.67</v>
      </c>
      <c r="Y829">
        <v>73.88</v>
      </c>
      <c r="Z829">
        <v>40</v>
      </c>
      <c r="AA829">
        <v>45</v>
      </c>
      <c r="AB829">
        <v>26</v>
      </c>
      <c r="AE829">
        <v>8</v>
      </c>
      <c r="AF829">
        <v>12</v>
      </c>
      <c r="AG829">
        <v>16</v>
      </c>
      <c r="AJ829">
        <v>26</v>
      </c>
    </row>
    <row r="830" spans="1:36" x14ac:dyDescent="0.35">
      <c r="A830" s="3" t="str">
        <f t="shared" si="12"/>
        <v>August Thor Host</v>
      </c>
      <c r="B830" s="4">
        <v>46082</v>
      </c>
      <c r="C830" t="s">
        <v>1436</v>
      </c>
      <c r="D830" t="s">
        <v>1191</v>
      </c>
      <c r="E830" t="s">
        <v>1192</v>
      </c>
      <c r="F830" t="s">
        <v>1193</v>
      </c>
      <c r="I830" t="s">
        <v>1206</v>
      </c>
      <c r="J830" t="s">
        <v>1207</v>
      </c>
      <c r="K830">
        <v>26</v>
      </c>
      <c r="L830">
        <v>73</v>
      </c>
      <c r="M830">
        <v>65</v>
      </c>
      <c r="N830">
        <v>66</v>
      </c>
      <c r="Q830">
        <v>204</v>
      </c>
      <c r="R830">
        <v>76.400000000000006</v>
      </c>
      <c r="S830">
        <v>75.900000000000006</v>
      </c>
      <c r="T830">
        <v>78.180000000000007</v>
      </c>
      <c r="U830">
        <v>70.790000000000006</v>
      </c>
      <c r="V830">
        <v>72.67</v>
      </c>
      <c r="Y830">
        <v>73.88</v>
      </c>
      <c r="Z830">
        <v>102</v>
      </c>
      <c r="AA830">
        <v>45</v>
      </c>
      <c r="AB830">
        <v>26</v>
      </c>
      <c r="AE830">
        <v>12</v>
      </c>
      <c r="AF830">
        <v>12</v>
      </c>
      <c r="AG830">
        <v>16</v>
      </c>
      <c r="AJ830">
        <v>26</v>
      </c>
    </row>
    <row r="831" spans="1:36" x14ac:dyDescent="0.35">
      <c r="A831" s="3" t="str">
        <f t="shared" si="12"/>
        <v>Kristian Krogh Johannessen</v>
      </c>
      <c r="B831" s="4">
        <v>46082</v>
      </c>
      <c r="C831" t="s">
        <v>1436</v>
      </c>
      <c r="D831" t="s">
        <v>1191</v>
      </c>
      <c r="E831" t="s">
        <v>1192</v>
      </c>
      <c r="F831" t="s">
        <v>1193</v>
      </c>
      <c r="I831" t="s">
        <v>1208</v>
      </c>
      <c r="J831" t="s">
        <v>1209</v>
      </c>
      <c r="K831">
        <v>26</v>
      </c>
      <c r="L831">
        <v>66</v>
      </c>
      <c r="M831">
        <v>69</v>
      </c>
      <c r="N831">
        <v>69</v>
      </c>
      <c r="Q831">
        <v>204</v>
      </c>
      <c r="R831">
        <v>76.400000000000006</v>
      </c>
      <c r="S831">
        <v>75.900000000000006</v>
      </c>
      <c r="T831">
        <v>71.180000000000007</v>
      </c>
      <c r="U831">
        <v>74.790000000000006</v>
      </c>
      <c r="V831">
        <v>75.67</v>
      </c>
      <c r="Y831">
        <v>73.88</v>
      </c>
      <c r="Z831">
        <v>11</v>
      </c>
      <c r="AA831">
        <v>19</v>
      </c>
      <c r="AB831">
        <v>26</v>
      </c>
      <c r="AE831">
        <v>5</v>
      </c>
      <c r="AF831">
        <v>9</v>
      </c>
      <c r="AG831">
        <v>16</v>
      </c>
      <c r="AJ831">
        <v>26</v>
      </c>
    </row>
    <row r="832" spans="1:36" x14ac:dyDescent="0.35">
      <c r="A832" s="3" t="str">
        <f t="shared" si="12"/>
        <v>Anton Karlsson</v>
      </c>
      <c r="B832" s="4">
        <v>46082</v>
      </c>
      <c r="C832" t="s">
        <v>1436</v>
      </c>
      <c r="D832" t="s">
        <v>1191</v>
      </c>
      <c r="E832" t="s">
        <v>1192</v>
      </c>
      <c r="F832" t="s">
        <v>1193</v>
      </c>
      <c r="I832" t="s">
        <v>1284</v>
      </c>
      <c r="J832" t="s">
        <v>407</v>
      </c>
      <c r="K832">
        <v>26</v>
      </c>
      <c r="L832">
        <v>65</v>
      </c>
      <c r="M832">
        <v>68</v>
      </c>
      <c r="N832">
        <v>71</v>
      </c>
      <c r="Q832">
        <v>204</v>
      </c>
      <c r="R832">
        <v>76.400000000000006</v>
      </c>
      <c r="S832">
        <v>75.900000000000006</v>
      </c>
      <c r="T832">
        <v>70.180000000000007</v>
      </c>
      <c r="U832">
        <v>73.790000000000006</v>
      </c>
      <c r="V832">
        <v>77.67</v>
      </c>
      <c r="Y832">
        <v>73.88</v>
      </c>
      <c r="Z832">
        <v>7</v>
      </c>
      <c r="AA832">
        <v>9</v>
      </c>
      <c r="AB832">
        <v>26</v>
      </c>
      <c r="AE832">
        <v>4</v>
      </c>
      <c r="AF832">
        <v>7</v>
      </c>
      <c r="AG832">
        <v>16</v>
      </c>
      <c r="AJ832">
        <v>26</v>
      </c>
    </row>
    <row r="833" spans="1:36" x14ac:dyDescent="0.35">
      <c r="A833" s="3" t="str">
        <f t="shared" si="12"/>
        <v>Wesley Monier</v>
      </c>
      <c r="B833" s="4">
        <v>46082</v>
      </c>
      <c r="C833" t="s">
        <v>1436</v>
      </c>
      <c r="D833" t="s">
        <v>1191</v>
      </c>
      <c r="E833" t="s">
        <v>1192</v>
      </c>
      <c r="F833" t="s">
        <v>1193</v>
      </c>
      <c r="I833" t="s">
        <v>1288</v>
      </c>
      <c r="J833" t="s">
        <v>1289</v>
      </c>
      <c r="K833">
        <v>26</v>
      </c>
      <c r="L833">
        <v>70</v>
      </c>
      <c r="M833">
        <v>64</v>
      </c>
      <c r="N833">
        <v>70</v>
      </c>
      <c r="Q833">
        <v>204</v>
      </c>
      <c r="R833">
        <v>76.400000000000006</v>
      </c>
      <c r="S833">
        <v>75.900000000000006</v>
      </c>
      <c r="T833">
        <v>75.180000000000007</v>
      </c>
      <c r="U833">
        <v>69.790000000000006</v>
      </c>
      <c r="V833">
        <v>76.67</v>
      </c>
      <c r="Y833">
        <v>73.88</v>
      </c>
      <c r="Z833">
        <v>57</v>
      </c>
      <c r="AA833">
        <v>13</v>
      </c>
      <c r="AB833">
        <v>26</v>
      </c>
      <c r="AE833">
        <v>9</v>
      </c>
      <c r="AF833">
        <v>8</v>
      </c>
      <c r="AG833">
        <v>16</v>
      </c>
      <c r="AJ833">
        <v>26</v>
      </c>
    </row>
    <row r="834" spans="1:36" x14ac:dyDescent="0.35">
      <c r="A834" s="3" t="str">
        <f t="shared" ref="A834:A897" si="13">IF(J834="","",CONCATENATE(J834," ",I834))</f>
        <v>Lauri Ruuska</v>
      </c>
      <c r="B834" s="4">
        <v>46082</v>
      </c>
      <c r="C834" t="s">
        <v>1436</v>
      </c>
      <c r="D834" t="s">
        <v>1191</v>
      </c>
      <c r="E834" t="s">
        <v>1192</v>
      </c>
      <c r="F834" t="s">
        <v>1193</v>
      </c>
      <c r="I834" t="s">
        <v>1236</v>
      </c>
      <c r="J834" t="s">
        <v>1237</v>
      </c>
      <c r="K834">
        <v>26</v>
      </c>
      <c r="L834">
        <v>65</v>
      </c>
      <c r="M834">
        <v>67</v>
      </c>
      <c r="N834">
        <v>72</v>
      </c>
      <c r="Q834">
        <v>204</v>
      </c>
      <c r="R834">
        <v>76.400000000000006</v>
      </c>
      <c r="S834">
        <v>75.900000000000006</v>
      </c>
      <c r="T834">
        <v>70.180000000000007</v>
      </c>
      <c r="U834">
        <v>72.790000000000006</v>
      </c>
      <c r="V834">
        <v>78.67</v>
      </c>
      <c r="Y834">
        <v>73.88</v>
      </c>
      <c r="Z834">
        <v>7</v>
      </c>
      <c r="AA834">
        <v>5</v>
      </c>
      <c r="AB834">
        <v>26</v>
      </c>
      <c r="AE834">
        <v>4</v>
      </c>
      <c r="AF834">
        <v>6</v>
      </c>
      <c r="AG834">
        <v>16</v>
      </c>
      <c r="AJ834">
        <v>26</v>
      </c>
    </row>
    <row r="835" spans="1:36" x14ac:dyDescent="0.35">
      <c r="A835" s="3" t="str">
        <f t="shared" si="13"/>
        <v>Wilhelm Ahlgren</v>
      </c>
      <c r="B835" s="4">
        <v>46082</v>
      </c>
      <c r="C835" t="s">
        <v>1436</v>
      </c>
      <c r="D835" t="s">
        <v>1191</v>
      </c>
      <c r="E835" t="s">
        <v>1192</v>
      </c>
      <c r="F835" t="s">
        <v>1193</v>
      </c>
      <c r="I835" t="s">
        <v>1313</v>
      </c>
      <c r="J835" t="s">
        <v>1314</v>
      </c>
      <c r="K835">
        <v>32</v>
      </c>
      <c r="L835">
        <v>70</v>
      </c>
      <c r="M835">
        <v>68</v>
      </c>
      <c r="N835">
        <v>67</v>
      </c>
      <c r="Q835">
        <v>205</v>
      </c>
      <c r="R835">
        <v>76.400000000000006</v>
      </c>
      <c r="S835">
        <v>75.900000000000006</v>
      </c>
      <c r="T835">
        <v>75.180000000000007</v>
      </c>
      <c r="U835">
        <v>73.790000000000006</v>
      </c>
      <c r="V835">
        <v>73.67</v>
      </c>
      <c r="Y835">
        <v>74.209999999999994</v>
      </c>
      <c r="Z835">
        <v>57</v>
      </c>
      <c r="AA835">
        <v>45</v>
      </c>
      <c r="AB835">
        <v>32</v>
      </c>
      <c r="AE835">
        <v>9</v>
      </c>
      <c r="AF835">
        <v>12</v>
      </c>
      <c r="AG835">
        <v>17</v>
      </c>
      <c r="AJ835">
        <v>32</v>
      </c>
    </row>
    <row r="836" spans="1:36" x14ac:dyDescent="0.35">
      <c r="A836" s="3" t="str">
        <f t="shared" si="13"/>
        <v>Oskar Ambrosius</v>
      </c>
      <c r="B836" s="4">
        <v>46082</v>
      </c>
      <c r="C836" t="s">
        <v>1436</v>
      </c>
      <c r="D836" t="s">
        <v>1191</v>
      </c>
      <c r="E836" t="s">
        <v>1192</v>
      </c>
      <c r="F836" t="s">
        <v>1193</v>
      </c>
      <c r="I836" t="s">
        <v>1341</v>
      </c>
      <c r="J836" t="s">
        <v>1342</v>
      </c>
      <c r="K836">
        <v>32</v>
      </c>
      <c r="L836">
        <v>67</v>
      </c>
      <c r="M836">
        <v>70</v>
      </c>
      <c r="N836">
        <v>68</v>
      </c>
      <c r="Q836">
        <v>205</v>
      </c>
      <c r="R836">
        <v>76.400000000000006</v>
      </c>
      <c r="S836">
        <v>75.900000000000006</v>
      </c>
      <c r="T836">
        <v>72.180000000000007</v>
      </c>
      <c r="U836">
        <v>75.790000000000006</v>
      </c>
      <c r="V836">
        <v>74.67</v>
      </c>
      <c r="Y836">
        <v>74.209999999999994</v>
      </c>
      <c r="Z836">
        <v>20</v>
      </c>
      <c r="AA836">
        <v>35</v>
      </c>
      <c r="AB836">
        <v>32</v>
      </c>
      <c r="AE836">
        <v>6</v>
      </c>
      <c r="AF836">
        <v>11</v>
      </c>
      <c r="AG836">
        <v>17</v>
      </c>
      <c r="AJ836">
        <v>32</v>
      </c>
    </row>
    <row r="837" spans="1:36" x14ac:dyDescent="0.35">
      <c r="A837" s="3" t="str">
        <f t="shared" si="13"/>
        <v>Mads Laage</v>
      </c>
      <c r="B837" s="4">
        <v>46082</v>
      </c>
      <c r="C837" t="s">
        <v>1436</v>
      </c>
      <c r="D837" t="s">
        <v>1191</v>
      </c>
      <c r="E837" t="s">
        <v>1192</v>
      </c>
      <c r="F837" t="s">
        <v>1193</v>
      </c>
      <c r="I837" t="s">
        <v>1242</v>
      </c>
      <c r="J837" t="s">
        <v>1243</v>
      </c>
      <c r="K837">
        <v>32</v>
      </c>
      <c r="L837">
        <v>67</v>
      </c>
      <c r="M837">
        <v>70</v>
      </c>
      <c r="N837">
        <v>68</v>
      </c>
      <c r="Q837">
        <v>205</v>
      </c>
      <c r="R837">
        <v>76.400000000000006</v>
      </c>
      <c r="S837">
        <v>75.900000000000006</v>
      </c>
      <c r="T837">
        <v>72.180000000000007</v>
      </c>
      <c r="U837">
        <v>75.790000000000006</v>
      </c>
      <c r="V837">
        <v>74.67</v>
      </c>
      <c r="Y837">
        <v>74.209999999999994</v>
      </c>
      <c r="Z837">
        <v>20</v>
      </c>
      <c r="AA837">
        <v>35</v>
      </c>
      <c r="AB837">
        <v>32</v>
      </c>
      <c r="AE837">
        <v>6</v>
      </c>
      <c r="AF837">
        <v>11</v>
      </c>
      <c r="AG837">
        <v>17</v>
      </c>
      <c r="AJ837">
        <v>32</v>
      </c>
    </row>
    <row r="838" spans="1:36" x14ac:dyDescent="0.35">
      <c r="A838" s="3" t="str">
        <f t="shared" si="13"/>
        <v>Jonas Lykke Petersen</v>
      </c>
      <c r="B838" s="4">
        <v>46082</v>
      </c>
      <c r="C838" t="s">
        <v>1436</v>
      </c>
      <c r="D838" t="s">
        <v>1191</v>
      </c>
      <c r="E838" t="s">
        <v>1192</v>
      </c>
      <c r="F838" t="s">
        <v>1193</v>
      </c>
      <c r="I838" t="s">
        <v>1248</v>
      </c>
      <c r="J838" t="s">
        <v>1296</v>
      </c>
      <c r="K838">
        <v>32</v>
      </c>
      <c r="L838">
        <v>71</v>
      </c>
      <c r="M838">
        <v>66</v>
      </c>
      <c r="N838">
        <v>68</v>
      </c>
      <c r="Q838">
        <v>205</v>
      </c>
      <c r="R838">
        <v>76.400000000000006</v>
      </c>
      <c r="S838">
        <v>75.900000000000006</v>
      </c>
      <c r="T838">
        <v>76.180000000000007</v>
      </c>
      <c r="U838">
        <v>71.790000000000006</v>
      </c>
      <c r="V838">
        <v>74.67</v>
      </c>
      <c r="Y838">
        <v>74.209999999999994</v>
      </c>
      <c r="Z838">
        <v>75</v>
      </c>
      <c r="AA838">
        <v>35</v>
      </c>
      <c r="AB838">
        <v>32</v>
      </c>
      <c r="AE838">
        <v>10</v>
      </c>
      <c r="AF838">
        <v>11</v>
      </c>
      <c r="AG838">
        <v>17</v>
      </c>
      <c r="AJ838">
        <v>32</v>
      </c>
    </row>
    <row r="839" spans="1:36" x14ac:dyDescent="0.35">
      <c r="A839" s="3" t="str">
        <f t="shared" si="13"/>
        <v>Albin Tiden</v>
      </c>
      <c r="B839" s="4">
        <v>46082</v>
      </c>
      <c r="C839" t="s">
        <v>1436</v>
      </c>
      <c r="D839" t="s">
        <v>1191</v>
      </c>
      <c r="E839" t="s">
        <v>1192</v>
      </c>
      <c r="F839" t="s">
        <v>1193</v>
      </c>
      <c r="I839" t="s">
        <v>1214</v>
      </c>
      <c r="J839" t="s">
        <v>1215</v>
      </c>
      <c r="K839">
        <v>32</v>
      </c>
      <c r="L839">
        <v>66</v>
      </c>
      <c r="M839">
        <v>71</v>
      </c>
      <c r="N839">
        <v>68</v>
      </c>
      <c r="Q839">
        <v>205</v>
      </c>
      <c r="R839">
        <v>76.400000000000006</v>
      </c>
      <c r="S839">
        <v>75.900000000000006</v>
      </c>
      <c r="T839">
        <v>71.180000000000007</v>
      </c>
      <c r="U839">
        <v>76.790000000000006</v>
      </c>
      <c r="V839">
        <v>74.67</v>
      </c>
      <c r="Y839">
        <v>74.209999999999994</v>
      </c>
      <c r="Z839">
        <v>11</v>
      </c>
      <c r="AA839">
        <v>35</v>
      </c>
      <c r="AB839">
        <v>32</v>
      </c>
      <c r="AE839">
        <v>5</v>
      </c>
      <c r="AF839">
        <v>11</v>
      </c>
      <c r="AG839">
        <v>17</v>
      </c>
      <c r="AJ839">
        <v>32</v>
      </c>
    </row>
    <row r="840" spans="1:36" x14ac:dyDescent="0.35">
      <c r="A840" s="3" t="str">
        <f t="shared" si="13"/>
        <v>Mads Heller</v>
      </c>
      <c r="B840" s="4">
        <v>46082</v>
      </c>
      <c r="C840" t="s">
        <v>1436</v>
      </c>
      <c r="D840" t="s">
        <v>1191</v>
      </c>
      <c r="E840" t="s">
        <v>1192</v>
      </c>
      <c r="F840" t="s">
        <v>1193</v>
      </c>
      <c r="I840" t="s">
        <v>1281</v>
      </c>
      <c r="J840" t="s">
        <v>1243</v>
      </c>
      <c r="K840">
        <v>37</v>
      </c>
      <c r="L840">
        <v>73</v>
      </c>
      <c r="M840">
        <v>65</v>
      </c>
      <c r="N840">
        <v>68</v>
      </c>
      <c r="Q840">
        <v>206</v>
      </c>
      <c r="R840">
        <v>76.400000000000006</v>
      </c>
      <c r="S840">
        <v>75.900000000000006</v>
      </c>
      <c r="T840">
        <v>78.180000000000007</v>
      </c>
      <c r="U840">
        <v>70.790000000000006</v>
      </c>
      <c r="V840">
        <v>74.67</v>
      </c>
      <c r="Y840">
        <v>74.55</v>
      </c>
      <c r="Z840">
        <v>102</v>
      </c>
      <c r="AA840">
        <v>45</v>
      </c>
      <c r="AB840">
        <v>37</v>
      </c>
      <c r="AE840">
        <v>12</v>
      </c>
      <c r="AF840">
        <v>12</v>
      </c>
      <c r="AG840">
        <v>18</v>
      </c>
      <c r="AJ840">
        <v>37</v>
      </c>
    </row>
    <row r="841" spans="1:36" x14ac:dyDescent="0.35">
      <c r="A841" s="3" t="str">
        <f t="shared" si="13"/>
        <v>Gustav Salander</v>
      </c>
      <c r="B841" s="4">
        <v>46082</v>
      </c>
      <c r="C841" t="s">
        <v>1436</v>
      </c>
      <c r="D841" t="s">
        <v>1191</v>
      </c>
      <c r="E841" t="s">
        <v>1192</v>
      </c>
      <c r="F841" t="s">
        <v>1193</v>
      </c>
      <c r="I841" t="s">
        <v>1251</v>
      </c>
      <c r="J841" t="s">
        <v>1252</v>
      </c>
      <c r="K841">
        <v>37</v>
      </c>
      <c r="L841">
        <v>68</v>
      </c>
      <c r="M841">
        <v>68</v>
      </c>
      <c r="N841">
        <v>70</v>
      </c>
      <c r="Q841">
        <v>206</v>
      </c>
      <c r="R841">
        <v>76.400000000000006</v>
      </c>
      <c r="S841">
        <v>75.900000000000006</v>
      </c>
      <c r="T841">
        <v>73.180000000000007</v>
      </c>
      <c r="U841">
        <v>73.790000000000006</v>
      </c>
      <c r="V841">
        <v>76.67</v>
      </c>
      <c r="Y841">
        <v>74.55</v>
      </c>
      <c r="Z841">
        <v>29</v>
      </c>
      <c r="AA841">
        <v>27</v>
      </c>
      <c r="AB841">
        <v>37</v>
      </c>
      <c r="AE841">
        <v>7</v>
      </c>
      <c r="AF841">
        <v>10</v>
      </c>
      <c r="AG841">
        <v>18</v>
      </c>
      <c r="AJ841">
        <v>37</v>
      </c>
    </row>
    <row r="842" spans="1:36" x14ac:dyDescent="0.35">
      <c r="A842" s="3" t="str">
        <f t="shared" si="13"/>
        <v>Soren Broholt Lind</v>
      </c>
      <c r="B842" s="4">
        <v>46082</v>
      </c>
      <c r="C842" t="s">
        <v>1436</v>
      </c>
      <c r="D842" t="s">
        <v>1191</v>
      </c>
      <c r="E842" t="s">
        <v>1192</v>
      </c>
      <c r="F842" t="s">
        <v>1193</v>
      </c>
      <c r="I842" t="s">
        <v>1230</v>
      </c>
      <c r="J842" t="s">
        <v>1231</v>
      </c>
      <c r="K842">
        <v>39</v>
      </c>
      <c r="L842">
        <v>69</v>
      </c>
      <c r="M842">
        <v>67</v>
      </c>
      <c r="N842">
        <v>71</v>
      </c>
      <c r="Q842">
        <v>207</v>
      </c>
      <c r="R842">
        <v>76.400000000000006</v>
      </c>
      <c r="S842">
        <v>75.900000000000006</v>
      </c>
      <c r="T842">
        <v>74.180000000000007</v>
      </c>
      <c r="U842">
        <v>72.790000000000006</v>
      </c>
      <c r="V842">
        <v>77.67</v>
      </c>
      <c r="Y842">
        <v>74.88</v>
      </c>
      <c r="Z842">
        <v>40</v>
      </c>
      <c r="AA842">
        <v>27</v>
      </c>
      <c r="AB842">
        <v>39</v>
      </c>
      <c r="AE842">
        <v>8</v>
      </c>
      <c r="AF842">
        <v>10</v>
      </c>
      <c r="AG842">
        <v>19</v>
      </c>
      <c r="AJ842">
        <v>39</v>
      </c>
    </row>
    <row r="843" spans="1:36" x14ac:dyDescent="0.35">
      <c r="A843" s="3" t="str">
        <f t="shared" si="13"/>
        <v>Mats Ege</v>
      </c>
      <c r="B843" s="4">
        <v>46082</v>
      </c>
      <c r="C843" t="s">
        <v>1436</v>
      </c>
      <c r="D843" t="s">
        <v>1191</v>
      </c>
      <c r="E843" t="s">
        <v>1192</v>
      </c>
      <c r="F843" t="s">
        <v>1193</v>
      </c>
      <c r="I843" t="s">
        <v>1194</v>
      </c>
      <c r="J843" t="s">
        <v>1195</v>
      </c>
      <c r="K843">
        <v>39</v>
      </c>
      <c r="L843">
        <v>69</v>
      </c>
      <c r="M843">
        <v>66</v>
      </c>
      <c r="N843">
        <v>72</v>
      </c>
      <c r="Q843">
        <v>207</v>
      </c>
      <c r="R843">
        <v>76.400000000000006</v>
      </c>
      <c r="S843">
        <v>75.900000000000006</v>
      </c>
      <c r="T843">
        <v>74.180000000000007</v>
      </c>
      <c r="U843">
        <v>71.790000000000006</v>
      </c>
      <c r="V843">
        <v>78.67</v>
      </c>
      <c r="Y843">
        <v>74.88</v>
      </c>
      <c r="Z843">
        <v>40</v>
      </c>
      <c r="AA843">
        <v>19</v>
      </c>
      <c r="AB843">
        <v>39</v>
      </c>
      <c r="AE843">
        <v>8</v>
      </c>
      <c r="AF843">
        <v>9</v>
      </c>
      <c r="AG843">
        <v>19</v>
      </c>
      <c r="AJ843">
        <v>39</v>
      </c>
    </row>
    <row r="844" spans="1:36" x14ac:dyDescent="0.35">
      <c r="A844" s="3" t="str">
        <f t="shared" si="13"/>
        <v>Victor Bjorlow</v>
      </c>
      <c r="B844" s="4">
        <v>46082</v>
      </c>
      <c r="C844" t="s">
        <v>1436</v>
      </c>
      <c r="D844" t="s">
        <v>1191</v>
      </c>
      <c r="E844" t="s">
        <v>1192</v>
      </c>
      <c r="F844" t="s">
        <v>1193</v>
      </c>
      <c r="I844" t="s">
        <v>1277</v>
      </c>
      <c r="J844" t="s">
        <v>374</v>
      </c>
      <c r="K844">
        <v>41</v>
      </c>
      <c r="L844">
        <v>68</v>
      </c>
      <c r="M844">
        <v>68</v>
      </c>
      <c r="N844">
        <v>72</v>
      </c>
      <c r="Q844">
        <v>208</v>
      </c>
      <c r="R844">
        <v>76.400000000000006</v>
      </c>
      <c r="S844">
        <v>75.900000000000006</v>
      </c>
      <c r="T844">
        <v>73.180000000000007</v>
      </c>
      <c r="U844">
        <v>73.790000000000006</v>
      </c>
      <c r="V844">
        <v>78.67</v>
      </c>
      <c r="Y844">
        <v>75.209999999999994</v>
      </c>
      <c r="Z844">
        <v>29</v>
      </c>
      <c r="AA844">
        <v>27</v>
      </c>
      <c r="AB844">
        <v>41</v>
      </c>
      <c r="AE844">
        <v>7</v>
      </c>
      <c r="AF844">
        <v>10</v>
      </c>
      <c r="AG844">
        <v>20</v>
      </c>
      <c r="AJ844">
        <v>41</v>
      </c>
    </row>
    <row r="845" spans="1:36" x14ac:dyDescent="0.35">
      <c r="A845" s="3" t="str">
        <f t="shared" si="13"/>
        <v>Rick Hessing</v>
      </c>
      <c r="B845" s="4">
        <v>46082</v>
      </c>
      <c r="C845" t="s">
        <v>1436</v>
      </c>
      <c r="D845" t="s">
        <v>1191</v>
      </c>
      <c r="E845" t="s">
        <v>1192</v>
      </c>
      <c r="F845" t="s">
        <v>1193</v>
      </c>
      <c r="I845" t="s">
        <v>1261</v>
      </c>
      <c r="J845" t="s">
        <v>980</v>
      </c>
      <c r="K845">
        <v>41</v>
      </c>
      <c r="L845">
        <v>67</v>
      </c>
      <c r="M845">
        <v>68</v>
      </c>
      <c r="N845">
        <v>73</v>
      </c>
      <c r="Q845">
        <v>208</v>
      </c>
      <c r="R845">
        <v>76.400000000000006</v>
      </c>
      <c r="S845">
        <v>75.900000000000006</v>
      </c>
      <c r="T845">
        <v>72.180000000000007</v>
      </c>
      <c r="U845">
        <v>73.790000000000006</v>
      </c>
      <c r="V845">
        <v>79.67</v>
      </c>
      <c r="Y845">
        <v>75.209999999999994</v>
      </c>
      <c r="Z845">
        <v>20</v>
      </c>
      <c r="AA845">
        <v>19</v>
      </c>
      <c r="AB845">
        <v>41</v>
      </c>
      <c r="AE845">
        <v>6</v>
      </c>
      <c r="AF845">
        <v>9</v>
      </c>
      <c r="AG845">
        <v>20</v>
      </c>
      <c r="AJ845">
        <v>41</v>
      </c>
    </row>
    <row r="846" spans="1:36" x14ac:dyDescent="0.35">
      <c r="A846" s="3" t="str">
        <f t="shared" si="13"/>
        <v>Jaapo Jamsa</v>
      </c>
      <c r="B846" s="4">
        <v>46082</v>
      </c>
      <c r="C846" t="s">
        <v>1436</v>
      </c>
      <c r="D846" t="s">
        <v>1191</v>
      </c>
      <c r="E846" t="s">
        <v>1192</v>
      </c>
      <c r="F846" t="s">
        <v>1193</v>
      </c>
      <c r="I846" t="s">
        <v>1272</v>
      </c>
      <c r="J846" t="s">
        <v>1273</v>
      </c>
      <c r="K846">
        <v>41</v>
      </c>
      <c r="L846">
        <v>69</v>
      </c>
      <c r="M846">
        <v>67</v>
      </c>
      <c r="N846">
        <v>72</v>
      </c>
      <c r="Q846">
        <v>208</v>
      </c>
      <c r="R846">
        <v>76.400000000000006</v>
      </c>
      <c r="S846">
        <v>75.900000000000006</v>
      </c>
      <c r="T846">
        <v>74.180000000000007</v>
      </c>
      <c r="U846">
        <v>72.790000000000006</v>
      </c>
      <c r="V846">
        <v>78.67</v>
      </c>
      <c r="Y846">
        <v>75.209999999999994</v>
      </c>
      <c r="Z846">
        <v>40</v>
      </c>
      <c r="AA846">
        <v>27</v>
      </c>
      <c r="AB846">
        <v>41</v>
      </c>
      <c r="AE846">
        <v>8</v>
      </c>
      <c r="AF846">
        <v>10</v>
      </c>
      <c r="AG846">
        <v>20</v>
      </c>
      <c r="AJ846">
        <v>41</v>
      </c>
    </row>
    <row r="847" spans="1:36" x14ac:dyDescent="0.35">
      <c r="A847" s="3" t="str">
        <f t="shared" si="13"/>
        <v>August Van Hauen Hillersborg</v>
      </c>
      <c r="B847" s="4">
        <v>46082</v>
      </c>
      <c r="C847" t="s">
        <v>1436</v>
      </c>
      <c r="D847" t="s">
        <v>1191</v>
      </c>
      <c r="E847" t="s">
        <v>1192</v>
      </c>
      <c r="F847" t="s">
        <v>1193</v>
      </c>
      <c r="I847" t="s">
        <v>1433</v>
      </c>
      <c r="J847" t="s">
        <v>1434</v>
      </c>
      <c r="K847">
        <v>41</v>
      </c>
      <c r="L847">
        <v>71</v>
      </c>
      <c r="M847">
        <v>64</v>
      </c>
      <c r="N847">
        <v>73</v>
      </c>
      <c r="Q847">
        <v>208</v>
      </c>
      <c r="R847">
        <v>76.400000000000006</v>
      </c>
      <c r="S847">
        <v>75.900000000000006</v>
      </c>
      <c r="T847">
        <v>76.180000000000007</v>
      </c>
      <c r="U847">
        <v>69.790000000000006</v>
      </c>
      <c r="V847">
        <v>79.67</v>
      </c>
      <c r="Y847">
        <v>75.209999999999994</v>
      </c>
      <c r="Z847">
        <v>75</v>
      </c>
      <c r="AA847">
        <v>19</v>
      </c>
      <c r="AB847">
        <v>41</v>
      </c>
      <c r="AE847">
        <v>10</v>
      </c>
      <c r="AF847">
        <v>9</v>
      </c>
      <c r="AG847">
        <v>20</v>
      </c>
      <c r="AJ847">
        <v>41</v>
      </c>
    </row>
    <row r="848" spans="1:36" x14ac:dyDescent="0.35">
      <c r="A848" s="3" t="str">
        <f t="shared" si="13"/>
        <v>Adam Andersson</v>
      </c>
      <c r="B848" s="4">
        <v>46082</v>
      </c>
      <c r="C848" t="s">
        <v>1436</v>
      </c>
      <c r="D848" t="s">
        <v>1191</v>
      </c>
      <c r="E848" t="s">
        <v>1192</v>
      </c>
      <c r="F848" t="s">
        <v>1193</v>
      </c>
      <c r="I848" t="s">
        <v>1259</v>
      </c>
      <c r="J848" t="s">
        <v>742</v>
      </c>
      <c r="K848">
        <v>45</v>
      </c>
      <c r="L848">
        <v>70</v>
      </c>
      <c r="M848">
        <v>66</v>
      </c>
      <c r="N848">
        <v>73</v>
      </c>
      <c r="Q848">
        <v>209</v>
      </c>
      <c r="R848">
        <v>76.400000000000006</v>
      </c>
      <c r="S848">
        <v>75.900000000000006</v>
      </c>
      <c r="T848">
        <v>75.180000000000007</v>
      </c>
      <c r="U848">
        <v>71.790000000000006</v>
      </c>
      <c r="V848">
        <v>79.67</v>
      </c>
      <c r="Y848">
        <v>75.55</v>
      </c>
      <c r="Z848">
        <v>57</v>
      </c>
      <c r="AA848">
        <v>27</v>
      </c>
      <c r="AB848">
        <v>45</v>
      </c>
      <c r="AE848">
        <v>9</v>
      </c>
      <c r="AF848">
        <v>10</v>
      </c>
      <c r="AG848">
        <v>21</v>
      </c>
      <c r="AJ848">
        <v>45</v>
      </c>
    </row>
    <row r="849" spans="1:36" x14ac:dyDescent="0.35">
      <c r="A849" s="3" t="str">
        <f t="shared" si="13"/>
        <v>Gustav Fransson</v>
      </c>
      <c r="B849" s="4">
        <v>46082</v>
      </c>
      <c r="C849" t="s">
        <v>1436</v>
      </c>
      <c r="D849" t="s">
        <v>1191</v>
      </c>
      <c r="E849" t="s">
        <v>1192</v>
      </c>
      <c r="F849" t="s">
        <v>1193</v>
      </c>
      <c r="I849" t="s">
        <v>1257</v>
      </c>
      <c r="J849" t="s">
        <v>1252</v>
      </c>
      <c r="K849">
        <v>45</v>
      </c>
      <c r="L849">
        <v>66</v>
      </c>
      <c r="M849">
        <v>71</v>
      </c>
      <c r="N849">
        <v>72</v>
      </c>
      <c r="Q849">
        <v>209</v>
      </c>
      <c r="R849">
        <v>76.400000000000006</v>
      </c>
      <c r="S849">
        <v>75.900000000000006</v>
      </c>
      <c r="T849">
        <v>71.180000000000007</v>
      </c>
      <c r="U849">
        <v>76.790000000000006</v>
      </c>
      <c r="V849">
        <v>78.67</v>
      </c>
      <c r="Y849">
        <v>75.55</v>
      </c>
      <c r="Z849">
        <v>11</v>
      </c>
      <c r="AA849">
        <v>35</v>
      </c>
      <c r="AB849">
        <v>45</v>
      </c>
      <c r="AE849">
        <v>5</v>
      </c>
      <c r="AF849">
        <v>11</v>
      </c>
      <c r="AG849">
        <v>21</v>
      </c>
      <c r="AJ849">
        <v>45</v>
      </c>
    </row>
    <row r="850" spans="1:36" x14ac:dyDescent="0.35">
      <c r="A850" s="3" t="str">
        <f t="shared" si="13"/>
        <v>Isac Wallin</v>
      </c>
      <c r="B850" s="4">
        <v>46082</v>
      </c>
      <c r="C850" t="s">
        <v>1436</v>
      </c>
      <c r="D850" t="s">
        <v>1191</v>
      </c>
      <c r="E850" t="s">
        <v>1192</v>
      </c>
      <c r="F850" t="s">
        <v>1193</v>
      </c>
      <c r="I850" t="s">
        <v>1338</v>
      </c>
      <c r="J850" t="s">
        <v>1339</v>
      </c>
      <c r="K850">
        <v>45</v>
      </c>
      <c r="L850">
        <v>70</v>
      </c>
      <c r="M850">
        <v>67</v>
      </c>
      <c r="N850">
        <v>72</v>
      </c>
      <c r="Q850">
        <v>209</v>
      </c>
      <c r="R850">
        <v>76.400000000000006</v>
      </c>
      <c r="S850">
        <v>75.900000000000006</v>
      </c>
      <c r="T850">
        <v>75.180000000000007</v>
      </c>
      <c r="U850">
        <v>72.790000000000006</v>
      </c>
      <c r="V850">
        <v>78.67</v>
      </c>
      <c r="Y850">
        <v>75.55</v>
      </c>
      <c r="Z850">
        <v>57</v>
      </c>
      <c r="AA850">
        <v>35</v>
      </c>
      <c r="AB850">
        <v>45</v>
      </c>
      <c r="AE850">
        <v>9</v>
      </c>
      <c r="AF850">
        <v>11</v>
      </c>
      <c r="AG850">
        <v>21</v>
      </c>
      <c r="AJ850">
        <v>45</v>
      </c>
    </row>
    <row r="851" spans="1:36" x14ac:dyDescent="0.35">
      <c r="A851" s="3" t="str">
        <f t="shared" si="13"/>
        <v>Max Hellstrom</v>
      </c>
      <c r="B851" s="4">
        <v>46082</v>
      </c>
      <c r="C851" t="s">
        <v>1436</v>
      </c>
      <c r="D851" t="s">
        <v>1191</v>
      </c>
      <c r="E851" t="s">
        <v>1192</v>
      </c>
      <c r="F851" t="s">
        <v>1193</v>
      </c>
      <c r="I851" t="s">
        <v>1421</v>
      </c>
      <c r="J851" t="s">
        <v>1375</v>
      </c>
      <c r="K851">
        <v>48</v>
      </c>
      <c r="L851">
        <v>70</v>
      </c>
      <c r="M851">
        <v>66</v>
      </c>
      <c r="N851">
        <v>74</v>
      </c>
      <c r="Q851">
        <v>210</v>
      </c>
      <c r="R851">
        <v>76.400000000000006</v>
      </c>
      <c r="S851">
        <v>75.900000000000006</v>
      </c>
      <c r="T851">
        <v>75.180000000000007</v>
      </c>
      <c r="U851">
        <v>71.790000000000006</v>
      </c>
      <c r="V851">
        <v>80.67</v>
      </c>
      <c r="Y851">
        <v>75.88</v>
      </c>
      <c r="Z851">
        <v>57</v>
      </c>
      <c r="AA851">
        <v>27</v>
      </c>
      <c r="AB851">
        <v>48</v>
      </c>
      <c r="AE851">
        <v>9</v>
      </c>
      <c r="AF851">
        <v>10</v>
      </c>
      <c r="AG851">
        <v>22</v>
      </c>
      <c r="AJ851">
        <v>48</v>
      </c>
    </row>
    <row r="852" spans="1:36" x14ac:dyDescent="0.35">
      <c r="A852" s="3" t="str">
        <f t="shared" si="13"/>
        <v>Arttu Kulmala</v>
      </c>
      <c r="B852" s="4">
        <v>46082</v>
      </c>
      <c r="C852" t="s">
        <v>1436</v>
      </c>
      <c r="D852" t="s">
        <v>1191</v>
      </c>
      <c r="E852" t="s">
        <v>1192</v>
      </c>
      <c r="F852" t="s">
        <v>1193</v>
      </c>
      <c r="I852" t="s">
        <v>1363</v>
      </c>
      <c r="J852" t="s">
        <v>1364</v>
      </c>
      <c r="K852">
        <v>48</v>
      </c>
      <c r="L852">
        <v>69</v>
      </c>
      <c r="M852">
        <v>68</v>
      </c>
      <c r="N852">
        <v>73</v>
      </c>
      <c r="Q852">
        <v>210</v>
      </c>
      <c r="R852">
        <v>76.400000000000006</v>
      </c>
      <c r="S852">
        <v>75.900000000000006</v>
      </c>
      <c r="T852">
        <v>74.180000000000007</v>
      </c>
      <c r="U852">
        <v>73.790000000000006</v>
      </c>
      <c r="V852">
        <v>79.67</v>
      </c>
      <c r="Y852">
        <v>75.88</v>
      </c>
      <c r="Z852">
        <v>40</v>
      </c>
      <c r="AA852">
        <v>35</v>
      </c>
      <c r="AB852">
        <v>48</v>
      </c>
      <c r="AE852">
        <v>8</v>
      </c>
      <c r="AF852">
        <v>11</v>
      </c>
      <c r="AG852">
        <v>22</v>
      </c>
      <c r="AJ852">
        <v>48</v>
      </c>
    </row>
    <row r="853" spans="1:36" x14ac:dyDescent="0.35">
      <c r="A853" s="3" t="str">
        <f t="shared" si="13"/>
        <v>Kristoffer Max</v>
      </c>
      <c r="B853" s="4">
        <v>46082</v>
      </c>
      <c r="C853" t="s">
        <v>1436</v>
      </c>
      <c r="D853" t="s">
        <v>1191</v>
      </c>
      <c r="E853" t="s">
        <v>1192</v>
      </c>
      <c r="F853" t="s">
        <v>1193</v>
      </c>
      <c r="I853" t="s">
        <v>1375</v>
      </c>
      <c r="J853" t="s">
        <v>1376</v>
      </c>
      <c r="K853">
        <v>48</v>
      </c>
      <c r="L853">
        <v>70</v>
      </c>
      <c r="M853">
        <v>68</v>
      </c>
      <c r="N853">
        <v>72</v>
      </c>
      <c r="Q853">
        <v>210</v>
      </c>
      <c r="R853">
        <v>76.400000000000006</v>
      </c>
      <c r="S853">
        <v>75.900000000000006</v>
      </c>
      <c r="T853">
        <v>75.180000000000007</v>
      </c>
      <c r="U853">
        <v>73.790000000000006</v>
      </c>
      <c r="V853">
        <v>78.67</v>
      </c>
      <c r="Y853">
        <v>75.88</v>
      </c>
      <c r="Z853">
        <v>57</v>
      </c>
      <c r="AA853">
        <v>45</v>
      </c>
      <c r="AB853">
        <v>48</v>
      </c>
      <c r="AE853">
        <v>9</v>
      </c>
      <c r="AF853">
        <v>12</v>
      </c>
      <c r="AG853">
        <v>22</v>
      </c>
      <c r="AJ853">
        <v>48</v>
      </c>
    </row>
    <row r="854" spans="1:36" x14ac:dyDescent="0.35">
      <c r="A854" s="3" t="str">
        <f t="shared" si="13"/>
        <v>Logi Sigurdsson</v>
      </c>
      <c r="B854" s="4">
        <v>46082</v>
      </c>
      <c r="C854" t="s">
        <v>1436</v>
      </c>
      <c r="D854" t="s">
        <v>1191</v>
      </c>
      <c r="E854" t="s">
        <v>1192</v>
      </c>
      <c r="F854" t="s">
        <v>1193</v>
      </c>
      <c r="I854" t="s">
        <v>1246</v>
      </c>
      <c r="J854" t="s">
        <v>1247</v>
      </c>
      <c r="K854">
        <v>48</v>
      </c>
      <c r="L854">
        <v>69</v>
      </c>
      <c r="M854">
        <v>69</v>
      </c>
      <c r="N854">
        <v>72</v>
      </c>
      <c r="Q854">
        <v>210</v>
      </c>
      <c r="R854">
        <v>76.400000000000006</v>
      </c>
      <c r="S854">
        <v>75.900000000000006</v>
      </c>
      <c r="T854">
        <v>74.180000000000007</v>
      </c>
      <c r="U854">
        <v>74.790000000000006</v>
      </c>
      <c r="V854">
        <v>78.67</v>
      </c>
      <c r="Y854">
        <v>75.88</v>
      </c>
      <c r="Z854">
        <v>40</v>
      </c>
      <c r="AA854">
        <v>45</v>
      </c>
      <c r="AB854">
        <v>48</v>
      </c>
      <c r="AE854">
        <v>8</v>
      </c>
      <c r="AF854">
        <v>12</v>
      </c>
      <c r="AG854">
        <v>22</v>
      </c>
      <c r="AJ854">
        <v>48</v>
      </c>
    </row>
    <row r="855" spans="1:36" x14ac:dyDescent="0.35">
      <c r="A855" s="3" t="str">
        <f t="shared" si="13"/>
        <v>Nikke Tyry</v>
      </c>
      <c r="B855" s="4">
        <v>46082</v>
      </c>
      <c r="C855" t="s">
        <v>1436</v>
      </c>
      <c r="D855" t="s">
        <v>1191</v>
      </c>
      <c r="E855" t="s">
        <v>1192</v>
      </c>
      <c r="F855" t="s">
        <v>1193</v>
      </c>
      <c r="I855" t="s">
        <v>1379</v>
      </c>
      <c r="J855" t="s">
        <v>1380</v>
      </c>
      <c r="K855">
        <v>48</v>
      </c>
      <c r="L855">
        <v>69</v>
      </c>
      <c r="M855">
        <v>68</v>
      </c>
      <c r="N855">
        <v>73</v>
      </c>
      <c r="Q855">
        <v>210</v>
      </c>
      <c r="R855">
        <v>76.400000000000006</v>
      </c>
      <c r="S855">
        <v>75.900000000000006</v>
      </c>
      <c r="T855">
        <v>74.180000000000007</v>
      </c>
      <c r="U855">
        <v>73.790000000000006</v>
      </c>
      <c r="V855">
        <v>79.67</v>
      </c>
      <c r="Y855">
        <v>75.88</v>
      </c>
      <c r="Z855">
        <v>40</v>
      </c>
      <c r="AA855">
        <v>35</v>
      </c>
      <c r="AB855">
        <v>48</v>
      </c>
      <c r="AE855">
        <v>8</v>
      </c>
      <c r="AF855">
        <v>11</v>
      </c>
      <c r="AG855">
        <v>22</v>
      </c>
      <c r="AJ855">
        <v>48</v>
      </c>
    </row>
    <row r="856" spans="1:36" x14ac:dyDescent="0.35">
      <c r="A856" s="3" t="str">
        <f t="shared" si="13"/>
        <v>Oliver Suhr</v>
      </c>
      <c r="B856" s="4">
        <v>46082</v>
      </c>
      <c r="C856" t="s">
        <v>1436</v>
      </c>
      <c r="D856" t="s">
        <v>1191</v>
      </c>
      <c r="E856" t="s">
        <v>1192</v>
      </c>
      <c r="F856" t="s">
        <v>1193</v>
      </c>
      <c r="I856" t="s">
        <v>1306</v>
      </c>
      <c r="J856" t="s">
        <v>1088</v>
      </c>
      <c r="K856">
        <v>53</v>
      </c>
      <c r="L856">
        <v>68</v>
      </c>
      <c r="M856">
        <v>70</v>
      </c>
      <c r="N856">
        <v>74</v>
      </c>
      <c r="Q856">
        <v>212</v>
      </c>
      <c r="R856">
        <v>76.400000000000006</v>
      </c>
      <c r="S856">
        <v>75.900000000000006</v>
      </c>
      <c r="T856">
        <v>73.180000000000007</v>
      </c>
      <c r="U856">
        <v>75.790000000000006</v>
      </c>
      <c r="V856">
        <v>80.67</v>
      </c>
      <c r="Y856">
        <v>76.55</v>
      </c>
      <c r="Z856">
        <v>29</v>
      </c>
      <c r="AA856">
        <v>45</v>
      </c>
      <c r="AB856">
        <v>53</v>
      </c>
      <c r="AE856">
        <v>7</v>
      </c>
      <c r="AF856">
        <v>12</v>
      </c>
      <c r="AG856">
        <v>24</v>
      </c>
      <c r="AJ856">
        <v>53</v>
      </c>
    </row>
    <row r="857" spans="1:36" x14ac:dyDescent="0.35">
      <c r="A857" s="3" t="str">
        <f t="shared" si="13"/>
        <v>Ilari Saulo</v>
      </c>
      <c r="B857" s="4">
        <v>46082</v>
      </c>
      <c r="C857" t="s">
        <v>1436</v>
      </c>
      <c r="D857" t="s">
        <v>1191</v>
      </c>
      <c r="E857" t="s">
        <v>1192</v>
      </c>
      <c r="F857" t="s">
        <v>1193</v>
      </c>
      <c r="I857" t="s">
        <v>1269</v>
      </c>
      <c r="J857" t="s">
        <v>1270</v>
      </c>
      <c r="K857">
        <v>54</v>
      </c>
      <c r="L857">
        <v>71</v>
      </c>
      <c r="M857">
        <v>67</v>
      </c>
      <c r="N857">
        <v>76</v>
      </c>
      <c r="Q857">
        <v>214</v>
      </c>
      <c r="R857">
        <v>76.400000000000006</v>
      </c>
      <c r="S857">
        <v>75.900000000000006</v>
      </c>
      <c r="T857">
        <v>76.180000000000007</v>
      </c>
      <c r="U857">
        <v>72.790000000000006</v>
      </c>
      <c r="V857">
        <v>82.67</v>
      </c>
      <c r="Y857">
        <v>77.209999999999994</v>
      </c>
      <c r="Z857">
        <v>75</v>
      </c>
      <c r="AA857">
        <v>45</v>
      </c>
      <c r="AB857">
        <v>54</v>
      </c>
      <c r="AE857">
        <v>10</v>
      </c>
      <c r="AF857">
        <v>12</v>
      </c>
      <c r="AG857">
        <v>26</v>
      </c>
      <c r="AJ857">
        <v>54</v>
      </c>
    </row>
    <row r="858" spans="1:36" x14ac:dyDescent="0.35">
      <c r="A858" s="3" t="str">
        <f t="shared" si="13"/>
        <v>Nikolas Tyminski</v>
      </c>
      <c r="B858" s="4">
        <v>46082</v>
      </c>
      <c r="C858" t="s">
        <v>1436</v>
      </c>
      <c r="D858" t="s">
        <v>1191</v>
      </c>
      <c r="E858" t="s">
        <v>1192</v>
      </c>
      <c r="F858" t="s">
        <v>1193</v>
      </c>
      <c r="I858" t="s">
        <v>1309</v>
      </c>
      <c r="J858" t="s">
        <v>1310</v>
      </c>
      <c r="K858">
        <v>55</v>
      </c>
      <c r="L858">
        <v>72</v>
      </c>
      <c r="M858">
        <v>66</v>
      </c>
      <c r="N858">
        <v>77</v>
      </c>
      <c r="Q858">
        <v>215</v>
      </c>
      <c r="R858">
        <v>76.400000000000006</v>
      </c>
      <c r="S858">
        <v>75.900000000000006</v>
      </c>
      <c r="T858">
        <v>77.180000000000007</v>
      </c>
      <c r="U858">
        <v>71.790000000000006</v>
      </c>
      <c r="V858">
        <v>83.67</v>
      </c>
      <c r="Y858">
        <v>77.55</v>
      </c>
      <c r="Z858">
        <v>91</v>
      </c>
      <c r="AA858">
        <v>45</v>
      </c>
      <c r="AB858">
        <v>55</v>
      </c>
      <c r="AE858">
        <v>11</v>
      </c>
      <c r="AF858">
        <v>12</v>
      </c>
      <c r="AG858">
        <v>27</v>
      </c>
      <c r="AJ858">
        <v>55</v>
      </c>
    </row>
    <row r="859" spans="1:36" x14ac:dyDescent="0.35">
      <c r="A859" s="3" t="str">
        <f t="shared" si="13"/>
        <v>Bob Geurts</v>
      </c>
      <c r="B859" s="4">
        <v>46082</v>
      </c>
      <c r="C859" t="s">
        <v>1436</v>
      </c>
      <c r="D859" t="s">
        <v>1191</v>
      </c>
      <c r="E859" t="s">
        <v>1192</v>
      </c>
      <c r="F859" t="s">
        <v>1193</v>
      </c>
      <c r="I859" t="s">
        <v>1371</v>
      </c>
      <c r="J859" t="s">
        <v>1372</v>
      </c>
      <c r="K859">
        <v>56</v>
      </c>
      <c r="L859">
        <v>69</v>
      </c>
      <c r="M859">
        <v>69</v>
      </c>
      <c r="N859">
        <v>78</v>
      </c>
      <c r="Q859">
        <v>216</v>
      </c>
      <c r="R859">
        <v>76.400000000000006</v>
      </c>
      <c r="S859">
        <v>75.900000000000006</v>
      </c>
      <c r="T859">
        <v>74.180000000000007</v>
      </c>
      <c r="U859">
        <v>74.790000000000006</v>
      </c>
      <c r="V859">
        <v>84.67</v>
      </c>
      <c r="Y859">
        <v>77.88</v>
      </c>
      <c r="Z859">
        <v>40</v>
      </c>
      <c r="AA859">
        <v>45</v>
      </c>
      <c r="AB859">
        <v>56</v>
      </c>
      <c r="AE859">
        <v>8</v>
      </c>
      <c r="AF859">
        <v>12</v>
      </c>
      <c r="AG859">
        <v>28</v>
      </c>
      <c r="AJ859">
        <v>56</v>
      </c>
    </row>
    <row r="860" spans="1:36" x14ac:dyDescent="0.35">
      <c r="A860" s="3" t="str">
        <f t="shared" si="13"/>
        <v>John Axelsen</v>
      </c>
      <c r="B860" s="4">
        <v>46082</v>
      </c>
      <c r="C860" t="s">
        <v>1436</v>
      </c>
      <c r="D860" t="s">
        <v>1191</v>
      </c>
      <c r="E860" t="s">
        <v>1192</v>
      </c>
      <c r="F860" t="s">
        <v>1193</v>
      </c>
      <c r="I860" t="s">
        <v>1205</v>
      </c>
      <c r="J860" t="s">
        <v>760</v>
      </c>
      <c r="K860" t="s">
        <v>422</v>
      </c>
      <c r="L860">
        <v>69</v>
      </c>
      <c r="M860">
        <v>70</v>
      </c>
      <c r="Q860">
        <v>139</v>
      </c>
      <c r="R860">
        <v>76.400000000000006</v>
      </c>
      <c r="S860">
        <v>75.900000000000006</v>
      </c>
      <c r="T860">
        <v>74.180000000000007</v>
      </c>
      <c r="U860">
        <v>75.790000000000006</v>
      </c>
      <c r="Y860">
        <v>74.989999999999995</v>
      </c>
      <c r="Z860">
        <v>40</v>
      </c>
      <c r="AA860">
        <v>57</v>
      </c>
      <c r="AE860">
        <v>8</v>
      </c>
      <c r="AF860">
        <v>13</v>
      </c>
      <c r="AJ860">
        <v>57</v>
      </c>
    </row>
    <row r="861" spans="1:36" x14ac:dyDescent="0.35">
      <c r="A861" s="3" t="str">
        <f t="shared" si="13"/>
        <v>Fabius Will Bradhering</v>
      </c>
      <c r="B861" s="4">
        <v>46082</v>
      </c>
      <c r="C861" t="s">
        <v>1436</v>
      </c>
      <c r="D861" t="s">
        <v>1191</v>
      </c>
      <c r="E861" t="s">
        <v>1192</v>
      </c>
      <c r="F861" t="s">
        <v>1193</v>
      </c>
      <c r="I861" t="s">
        <v>1216</v>
      </c>
      <c r="J861" t="s">
        <v>1217</v>
      </c>
      <c r="K861" t="s">
        <v>422</v>
      </c>
      <c r="L861">
        <v>73</v>
      </c>
      <c r="M861">
        <v>66</v>
      </c>
      <c r="Q861">
        <v>139</v>
      </c>
      <c r="R861">
        <v>76.400000000000006</v>
      </c>
      <c r="S861">
        <v>75.900000000000006</v>
      </c>
      <c r="T861">
        <v>78.180000000000007</v>
      </c>
      <c r="U861">
        <v>71.790000000000006</v>
      </c>
      <c r="Y861">
        <v>74.989999999999995</v>
      </c>
      <c r="Z861">
        <v>102</v>
      </c>
      <c r="AA861">
        <v>57</v>
      </c>
      <c r="AE861">
        <v>12</v>
      </c>
      <c r="AF861">
        <v>13</v>
      </c>
      <c r="AJ861">
        <v>57</v>
      </c>
    </row>
    <row r="862" spans="1:36" x14ac:dyDescent="0.35">
      <c r="A862" s="3" t="str">
        <f t="shared" si="13"/>
        <v>Gustav Frimodt</v>
      </c>
      <c r="B862" s="4">
        <v>46082</v>
      </c>
      <c r="C862" t="s">
        <v>1436</v>
      </c>
      <c r="D862" t="s">
        <v>1191</v>
      </c>
      <c r="E862" t="s">
        <v>1192</v>
      </c>
      <c r="F862" t="s">
        <v>1193</v>
      </c>
      <c r="I862" t="s">
        <v>1324</v>
      </c>
      <c r="J862" t="s">
        <v>1252</v>
      </c>
      <c r="K862" t="s">
        <v>422</v>
      </c>
      <c r="L862">
        <v>70</v>
      </c>
      <c r="M862">
        <v>69</v>
      </c>
      <c r="Q862">
        <v>139</v>
      </c>
      <c r="R862">
        <v>76.400000000000006</v>
      </c>
      <c r="S862">
        <v>75.900000000000006</v>
      </c>
      <c r="T862">
        <v>75.180000000000007</v>
      </c>
      <c r="U862">
        <v>74.790000000000006</v>
      </c>
      <c r="Y862">
        <v>74.989999999999995</v>
      </c>
      <c r="Z862">
        <v>57</v>
      </c>
      <c r="AA862">
        <v>57</v>
      </c>
      <c r="AE862">
        <v>9</v>
      </c>
      <c r="AF862">
        <v>13</v>
      </c>
      <c r="AJ862">
        <v>57</v>
      </c>
    </row>
    <row r="863" spans="1:36" x14ac:dyDescent="0.35">
      <c r="A863" s="3" t="str">
        <f t="shared" si="13"/>
        <v>Oliver Hundeboll Jorgensen</v>
      </c>
      <c r="B863" s="4">
        <v>46082</v>
      </c>
      <c r="C863" t="s">
        <v>1436</v>
      </c>
      <c r="D863" t="s">
        <v>1191</v>
      </c>
      <c r="E863" t="s">
        <v>1192</v>
      </c>
      <c r="F863" t="s">
        <v>1193</v>
      </c>
      <c r="I863" t="s">
        <v>1232</v>
      </c>
      <c r="J863" t="s">
        <v>1233</v>
      </c>
      <c r="K863" t="s">
        <v>422</v>
      </c>
      <c r="L863">
        <v>68</v>
      </c>
      <c r="M863">
        <v>71</v>
      </c>
      <c r="Q863">
        <v>139</v>
      </c>
      <c r="R863">
        <v>76.400000000000006</v>
      </c>
      <c r="S863">
        <v>75.900000000000006</v>
      </c>
      <c r="T863">
        <v>73.180000000000007</v>
      </c>
      <c r="U863">
        <v>76.790000000000006</v>
      </c>
      <c r="Y863">
        <v>74.989999999999995</v>
      </c>
      <c r="Z863">
        <v>29</v>
      </c>
      <c r="AA863">
        <v>57</v>
      </c>
      <c r="AE863">
        <v>7</v>
      </c>
      <c r="AF863">
        <v>13</v>
      </c>
      <c r="AJ863">
        <v>57</v>
      </c>
    </row>
    <row r="864" spans="1:36" x14ac:dyDescent="0.35">
      <c r="A864" s="3" t="str">
        <f t="shared" si="13"/>
        <v>Tom Roed Karlsen</v>
      </c>
      <c r="B864" s="4">
        <v>46082</v>
      </c>
      <c r="C864" t="s">
        <v>1436</v>
      </c>
      <c r="D864" t="s">
        <v>1191</v>
      </c>
      <c r="E864" t="s">
        <v>1192</v>
      </c>
      <c r="F864" t="s">
        <v>1193</v>
      </c>
      <c r="I864" t="s">
        <v>1325</v>
      </c>
      <c r="J864" t="s">
        <v>1326</v>
      </c>
      <c r="K864" t="s">
        <v>422</v>
      </c>
      <c r="L864">
        <v>70</v>
      </c>
      <c r="M864">
        <v>69</v>
      </c>
      <c r="Q864">
        <v>139</v>
      </c>
      <c r="R864">
        <v>76.400000000000006</v>
      </c>
      <c r="S864">
        <v>75.900000000000006</v>
      </c>
      <c r="T864">
        <v>75.180000000000007</v>
      </c>
      <c r="U864">
        <v>74.790000000000006</v>
      </c>
      <c r="Y864">
        <v>74.989999999999995</v>
      </c>
      <c r="Z864">
        <v>57</v>
      </c>
      <c r="AA864">
        <v>57</v>
      </c>
      <c r="AE864">
        <v>9</v>
      </c>
      <c r="AF864">
        <v>13</v>
      </c>
      <c r="AJ864">
        <v>57</v>
      </c>
    </row>
    <row r="865" spans="1:36" x14ac:dyDescent="0.35">
      <c r="A865" s="3" t="str">
        <f t="shared" si="13"/>
        <v>Algot Kleen</v>
      </c>
      <c r="B865" s="4">
        <v>46082</v>
      </c>
      <c r="C865" t="s">
        <v>1436</v>
      </c>
      <c r="D865" t="s">
        <v>1191</v>
      </c>
      <c r="E865" t="s">
        <v>1192</v>
      </c>
      <c r="F865" t="s">
        <v>1193</v>
      </c>
      <c r="I865" t="s">
        <v>1437</v>
      </c>
      <c r="J865" t="s">
        <v>1438</v>
      </c>
      <c r="K865" t="s">
        <v>422</v>
      </c>
      <c r="L865">
        <v>71</v>
      </c>
      <c r="M865">
        <v>68</v>
      </c>
      <c r="Q865">
        <v>139</v>
      </c>
      <c r="R865">
        <v>76.400000000000006</v>
      </c>
      <c r="S865">
        <v>75.900000000000006</v>
      </c>
      <c r="T865">
        <v>76.180000000000007</v>
      </c>
      <c r="U865">
        <v>73.790000000000006</v>
      </c>
      <c r="Y865">
        <v>74.989999999999995</v>
      </c>
      <c r="Z865">
        <v>75</v>
      </c>
      <c r="AA865">
        <v>57</v>
      </c>
      <c r="AE865">
        <v>10</v>
      </c>
      <c r="AF865">
        <v>13</v>
      </c>
      <c r="AJ865">
        <v>57</v>
      </c>
    </row>
    <row r="866" spans="1:36" x14ac:dyDescent="0.35">
      <c r="A866" s="3" t="str">
        <f t="shared" si="13"/>
        <v>David Nyfjall</v>
      </c>
      <c r="B866" s="4">
        <v>46082</v>
      </c>
      <c r="C866" t="s">
        <v>1436</v>
      </c>
      <c r="D866" t="s">
        <v>1191</v>
      </c>
      <c r="E866" t="s">
        <v>1192</v>
      </c>
      <c r="F866" t="s">
        <v>1193</v>
      </c>
      <c r="I866" t="s">
        <v>1223</v>
      </c>
      <c r="J866" t="s">
        <v>412</v>
      </c>
      <c r="K866" t="s">
        <v>422</v>
      </c>
      <c r="L866">
        <v>68</v>
      </c>
      <c r="M866">
        <v>71</v>
      </c>
      <c r="Q866">
        <v>139</v>
      </c>
      <c r="R866">
        <v>76.400000000000006</v>
      </c>
      <c r="S866">
        <v>75.900000000000006</v>
      </c>
      <c r="T866">
        <v>73.180000000000007</v>
      </c>
      <c r="U866">
        <v>76.790000000000006</v>
      </c>
      <c r="Y866">
        <v>74.989999999999995</v>
      </c>
      <c r="Z866">
        <v>29</v>
      </c>
      <c r="AA866">
        <v>57</v>
      </c>
      <c r="AE866">
        <v>7</v>
      </c>
      <c r="AF866">
        <v>13</v>
      </c>
      <c r="AJ866">
        <v>57</v>
      </c>
    </row>
    <row r="867" spans="1:36" x14ac:dyDescent="0.35">
      <c r="A867" s="3" t="str">
        <f t="shared" si="13"/>
        <v>Magnus A. Ostergaard</v>
      </c>
      <c r="B867" s="4">
        <v>46082</v>
      </c>
      <c r="C867" t="s">
        <v>1436</v>
      </c>
      <c r="D867" t="s">
        <v>1191</v>
      </c>
      <c r="E867" t="s">
        <v>1192</v>
      </c>
      <c r="F867" t="s">
        <v>1193</v>
      </c>
      <c r="I867" t="s">
        <v>1329</v>
      </c>
      <c r="J867" t="s">
        <v>1330</v>
      </c>
      <c r="K867" t="s">
        <v>422</v>
      </c>
      <c r="L867">
        <v>70</v>
      </c>
      <c r="M867">
        <v>69</v>
      </c>
      <c r="Q867">
        <v>139</v>
      </c>
      <c r="R867">
        <v>76.400000000000006</v>
      </c>
      <c r="S867">
        <v>75.900000000000006</v>
      </c>
      <c r="T867">
        <v>75.180000000000007</v>
      </c>
      <c r="U867">
        <v>74.790000000000006</v>
      </c>
      <c r="Y867">
        <v>74.989999999999995</v>
      </c>
      <c r="Z867">
        <v>57</v>
      </c>
      <c r="AA867">
        <v>57</v>
      </c>
      <c r="AE867">
        <v>9</v>
      </c>
      <c r="AF867">
        <v>13</v>
      </c>
      <c r="AJ867">
        <v>57</v>
      </c>
    </row>
    <row r="868" spans="1:36" x14ac:dyDescent="0.35">
      <c r="A868" s="3" t="str">
        <f t="shared" si="13"/>
        <v>Christian Arly Photin Hansen</v>
      </c>
      <c r="B868" s="4">
        <v>46082</v>
      </c>
      <c r="C868" t="s">
        <v>1436</v>
      </c>
      <c r="D868" t="s">
        <v>1191</v>
      </c>
      <c r="E868" t="s">
        <v>1192</v>
      </c>
      <c r="F868" t="s">
        <v>1193</v>
      </c>
      <c r="I868" t="s">
        <v>1408</v>
      </c>
      <c r="J868" t="s">
        <v>1409</v>
      </c>
      <c r="K868" t="s">
        <v>422</v>
      </c>
      <c r="L868">
        <v>70</v>
      </c>
      <c r="M868">
        <v>69</v>
      </c>
      <c r="Q868">
        <v>139</v>
      </c>
      <c r="R868">
        <v>76.400000000000006</v>
      </c>
      <c r="S868">
        <v>75.900000000000006</v>
      </c>
      <c r="T868">
        <v>75.180000000000007</v>
      </c>
      <c r="U868">
        <v>74.790000000000006</v>
      </c>
      <c r="Y868">
        <v>74.989999999999995</v>
      </c>
      <c r="Z868">
        <v>57</v>
      </c>
      <c r="AA868">
        <v>57</v>
      </c>
      <c r="AE868">
        <v>9</v>
      </c>
      <c r="AF868">
        <v>13</v>
      </c>
      <c r="AJ868">
        <v>57</v>
      </c>
    </row>
    <row r="869" spans="1:36" x14ac:dyDescent="0.35">
      <c r="A869" s="3" t="str">
        <f t="shared" si="13"/>
        <v>Jens Kristian Thysted</v>
      </c>
      <c r="B869" s="4">
        <v>46082</v>
      </c>
      <c r="C869" t="s">
        <v>1436</v>
      </c>
      <c r="D869" t="s">
        <v>1191</v>
      </c>
      <c r="E869" t="s">
        <v>1192</v>
      </c>
      <c r="F869" t="s">
        <v>1193</v>
      </c>
      <c r="I869" t="s">
        <v>1334</v>
      </c>
      <c r="J869" t="s">
        <v>1335</v>
      </c>
      <c r="K869" t="s">
        <v>422</v>
      </c>
      <c r="L869">
        <v>71</v>
      </c>
      <c r="M869">
        <v>68</v>
      </c>
      <c r="Q869">
        <v>139</v>
      </c>
      <c r="R869">
        <v>76.400000000000006</v>
      </c>
      <c r="S869">
        <v>75.900000000000006</v>
      </c>
      <c r="T869">
        <v>76.180000000000007</v>
      </c>
      <c r="U869">
        <v>73.790000000000006</v>
      </c>
      <c r="Y869">
        <v>74.989999999999995</v>
      </c>
      <c r="Z869">
        <v>75</v>
      </c>
      <c r="AA869">
        <v>57</v>
      </c>
      <c r="AE869">
        <v>10</v>
      </c>
      <c r="AF869">
        <v>13</v>
      </c>
      <c r="AJ869">
        <v>57</v>
      </c>
    </row>
    <row r="870" spans="1:36" x14ac:dyDescent="0.35">
      <c r="A870" s="3" t="str">
        <f t="shared" si="13"/>
        <v>Emil Tingsted Blum</v>
      </c>
      <c r="B870" s="4">
        <v>46082</v>
      </c>
      <c r="C870" t="s">
        <v>1436</v>
      </c>
      <c r="D870" t="s">
        <v>1191</v>
      </c>
      <c r="E870" t="s">
        <v>1192</v>
      </c>
      <c r="F870" t="s">
        <v>1193</v>
      </c>
      <c r="I870" t="s">
        <v>1336</v>
      </c>
      <c r="J870" t="s">
        <v>1337</v>
      </c>
      <c r="K870" t="s">
        <v>422</v>
      </c>
      <c r="L870">
        <v>69</v>
      </c>
      <c r="M870">
        <v>70</v>
      </c>
      <c r="Q870">
        <v>139</v>
      </c>
      <c r="R870">
        <v>76.400000000000006</v>
      </c>
      <c r="S870">
        <v>75.900000000000006</v>
      </c>
      <c r="T870">
        <v>74.180000000000007</v>
      </c>
      <c r="U870">
        <v>75.790000000000006</v>
      </c>
      <c r="Y870">
        <v>74.989999999999995</v>
      </c>
      <c r="Z870">
        <v>40</v>
      </c>
      <c r="AA870">
        <v>57</v>
      </c>
      <c r="AE870">
        <v>8</v>
      </c>
      <c r="AF870">
        <v>13</v>
      </c>
      <c r="AJ870">
        <v>57</v>
      </c>
    </row>
    <row r="871" spans="1:36" x14ac:dyDescent="0.35">
      <c r="A871" s="3" t="str">
        <f t="shared" si="13"/>
        <v>Tyko Tuohimaa</v>
      </c>
      <c r="B871" s="4">
        <v>46082</v>
      </c>
      <c r="C871" t="s">
        <v>1436</v>
      </c>
      <c r="D871" t="s">
        <v>1191</v>
      </c>
      <c r="E871" t="s">
        <v>1192</v>
      </c>
      <c r="F871" t="s">
        <v>1193</v>
      </c>
      <c r="I871" t="s">
        <v>1253</v>
      </c>
      <c r="J871" t="s">
        <v>1254</v>
      </c>
      <c r="K871" t="s">
        <v>422</v>
      </c>
      <c r="L871">
        <v>67</v>
      </c>
      <c r="M871">
        <v>72</v>
      </c>
      <c r="Q871">
        <v>139</v>
      </c>
      <c r="R871">
        <v>76.400000000000006</v>
      </c>
      <c r="S871">
        <v>75.900000000000006</v>
      </c>
      <c r="T871">
        <v>72.180000000000007</v>
      </c>
      <c r="U871">
        <v>77.790000000000006</v>
      </c>
      <c r="Y871">
        <v>74.989999999999995</v>
      </c>
      <c r="Z871">
        <v>20</v>
      </c>
      <c r="AA871">
        <v>57</v>
      </c>
      <c r="AE871">
        <v>6</v>
      </c>
      <c r="AF871">
        <v>13</v>
      </c>
      <c r="AJ871">
        <v>57</v>
      </c>
    </row>
    <row r="872" spans="1:36" x14ac:dyDescent="0.35">
      <c r="A872" s="3" t="str">
        <f t="shared" si="13"/>
        <v>Marcus Wochner</v>
      </c>
      <c r="B872" s="4">
        <v>46082</v>
      </c>
      <c r="C872" t="s">
        <v>1436</v>
      </c>
      <c r="D872" t="s">
        <v>1191</v>
      </c>
      <c r="E872" t="s">
        <v>1192</v>
      </c>
      <c r="F872" t="s">
        <v>1193</v>
      </c>
      <c r="I872" t="s">
        <v>1301</v>
      </c>
      <c r="J872" t="s">
        <v>1172</v>
      </c>
      <c r="K872" t="s">
        <v>422</v>
      </c>
      <c r="L872">
        <v>68</v>
      </c>
      <c r="M872">
        <v>71</v>
      </c>
      <c r="Q872">
        <v>139</v>
      </c>
      <c r="R872">
        <v>76.400000000000006</v>
      </c>
      <c r="S872">
        <v>75.900000000000006</v>
      </c>
      <c r="T872">
        <v>73.180000000000007</v>
      </c>
      <c r="U872">
        <v>76.790000000000006</v>
      </c>
      <c r="Y872">
        <v>74.989999999999995</v>
      </c>
      <c r="Z872">
        <v>29</v>
      </c>
      <c r="AA872">
        <v>57</v>
      </c>
      <c r="AE872">
        <v>7</v>
      </c>
      <c r="AF872">
        <v>13</v>
      </c>
      <c r="AJ872">
        <v>57</v>
      </c>
    </row>
    <row r="873" spans="1:36" x14ac:dyDescent="0.35">
      <c r="A873" s="3" t="str">
        <f t="shared" si="13"/>
        <v>Johannes Axell</v>
      </c>
      <c r="B873" s="4">
        <v>46082</v>
      </c>
      <c r="C873" t="s">
        <v>1436</v>
      </c>
      <c r="D873" t="s">
        <v>1191</v>
      </c>
      <c r="E873" t="s">
        <v>1192</v>
      </c>
      <c r="F873" t="s">
        <v>1193</v>
      </c>
      <c r="I873" t="s">
        <v>1302</v>
      </c>
      <c r="J873" t="s">
        <v>1303</v>
      </c>
      <c r="K873" t="s">
        <v>422</v>
      </c>
      <c r="L873">
        <v>71</v>
      </c>
      <c r="M873">
        <v>69</v>
      </c>
      <c r="Q873">
        <v>140</v>
      </c>
      <c r="R873">
        <v>76.400000000000006</v>
      </c>
      <c r="S873">
        <v>75.900000000000006</v>
      </c>
      <c r="T873">
        <v>76.180000000000007</v>
      </c>
      <c r="U873">
        <v>74.790000000000006</v>
      </c>
      <c r="Y873">
        <v>75.489999999999995</v>
      </c>
      <c r="Z873">
        <v>75</v>
      </c>
      <c r="AA873">
        <v>70</v>
      </c>
      <c r="AE873">
        <v>10</v>
      </c>
      <c r="AF873">
        <v>14</v>
      </c>
      <c r="AJ873">
        <v>70</v>
      </c>
    </row>
    <row r="874" spans="1:36" x14ac:dyDescent="0.35">
      <c r="A874" s="3" t="str">
        <f t="shared" si="13"/>
        <v>Ludvig Eriksson (Dec2003)</v>
      </c>
      <c r="B874" s="4">
        <v>46082</v>
      </c>
      <c r="C874" t="s">
        <v>1436</v>
      </c>
      <c r="D874" t="s">
        <v>1191</v>
      </c>
      <c r="E874" t="s">
        <v>1192</v>
      </c>
      <c r="F874" t="s">
        <v>1193</v>
      </c>
      <c r="I874" t="s">
        <v>1255</v>
      </c>
      <c r="J874" t="s">
        <v>1256</v>
      </c>
      <c r="K874" t="s">
        <v>422</v>
      </c>
      <c r="L874">
        <v>70</v>
      </c>
      <c r="M874">
        <v>70</v>
      </c>
      <c r="Q874">
        <v>140</v>
      </c>
      <c r="R874">
        <v>76.400000000000006</v>
      </c>
      <c r="S874">
        <v>75.900000000000006</v>
      </c>
      <c r="T874">
        <v>75.180000000000007</v>
      </c>
      <c r="U874">
        <v>75.790000000000006</v>
      </c>
      <c r="Y874">
        <v>75.489999999999995</v>
      </c>
      <c r="Z874">
        <v>57</v>
      </c>
      <c r="AA874">
        <v>70</v>
      </c>
      <c r="AE874">
        <v>9</v>
      </c>
      <c r="AF874">
        <v>14</v>
      </c>
      <c r="AJ874">
        <v>70</v>
      </c>
    </row>
    <row r="875" spans="1:36" x14ac:dyDescent="0.35">
      <c r="A875" s="3" t="str">
        <f t="shared" si="13"/>
        <v>Benjamin Hjort</v>
      </c>
      <c r="B875" s="4">
        <v>46082</v>
      </c>
      <c r="C875" t="s">
        <v>1436</v>
      </c>
      <c r="D875" t="s">
        <v>1191</v>
      </c>
      <c r="E875" t="s">
        <v>1192</v>
      </c>
      <c r="F875" t="s">
        <v>1193</v>
      </c>
      <c r="I875" t="s">
        <v>1283</v>
      </c>
      <c r="J875" t="s">
        <v>336</v>
      </c>
      <c r="K875" t="s">
        <v>422</v>
      </c>
      <c r="L875">
        <v>71</v>
      </c>
      <c r="M875">
        <v>69</v>
      </c>
      <c r="Q875">
        <v>140</v>
      </c>
      <c r="R875">
        <v>76.400000000000006</v>
      </c>
      <c r="S875">
        <v>75.900000000000006</v>
      </c>
      <c r="T875">
        <v>76.180000000000007</v>
      </c>
      <c r="U875">
        <v>74.790000000000006</v>
      </c>
      <c r="Y875">
        <v>75.489999999999995</v>
      </c>
      <c r="Z875">
        <v>75</v>
      </c>
      <c r="AA875">
        <v>70</v>
      </c>
      <c r="AE875">
        <v>10</v>
      </c>
      <c r="AF875">
        <v>14</v>
      </c>
      <c r="AJ875">
        <v>70</v>
      </c>
    </row>
    <row r="876" spans="1:36" x14ac:dyDescent="0.35">
      <c r="A876" s="3" t="str">
        <f t="shared" si="13"/>
        <v>Aron Snaer Juliusson</v>
      </c>
      <c r="B876" s="4">
        <v>46082</v>
      </c>
      <c r="C876" t="s">
        <v>1436</v>
      </c>
      <c r="D876" t="s">
        <v>1191</v>
      </c>
      <c r="E876" t="s">
        <v>1192</v>
      </c>
      <c r="F876" t="s">
        <v>1193</v>
      </c>
      <c r="I876" t="s">
        <v>1346</v>
      </c>
      <c r="J876" t="s">
        <v>1347</v>
      </c>
      <c r="K876" t="s">
        <v>422</v>
      </c>
      <c r="L876">
        <v>69</v>
      </c>
      <c r="M876">
        <v>71</v>
      </c>
      <c r="Q876">
        <v>140</v>
      </c>
      <c r="R876">
        <v>76.400000000000006</v>
      </c>
      <c r="S876">
        <v>75.900000000000006</v>
      </c>
      <c r="T876">
        <v>74.180000000000007</v>
      </c>
      <c r="U876">
        <v>76.790000000000006</v>
      </c>
      <c r="Y876">
        <v>75.489999999999995</v>
      </c>
      <c r="Z876">
        <v>40</v>
      </c>
      <c r="AA876">
        <v>70</v>
      </c>
      <c r="AE876">
        <v>8</v>
      </c>
      <c r="AF876">
        <v>14</v>
      </c>
      <c r="AJ876">
        <v>70</v>
      </c>
    </row>
    <row r="877" spans="1:36" x14ac:dyDescent="0.35">
      <c r="A877" s="3" t="str">
        <f t="shared" si="13"/>
        <v>Kim Koivu</v>
      </c>
      <c r="B877" s="4">
        <v>46082</v>
      </c>
      <c r="C877" t="s">
        <v>1436</v>
      </c>
      <c r="D877" t="s">
        <v>1191</v>
      </c>
      <c r="E877" t="s">
        <v>1192</v>
      </c>
      <c r="F877" t="s">
        <v>1193</v>
      </c>
      <c r="I877" t="s">
        <v>1285</v>
      </c>
      <c r="J877" t="s">
        <v>590</v>
      </c>
      <c r="K877" t="s">
        <v>422</v>
      </c>
      <c r="L877">
        <v>69</v>
      </c>
      <c r="M877">
        <v>71</v>
      </c>
      <c r="Q877">
        <v>140</v>
      </c>
      <c r="R877">
        <v>76.400000000000006</v>
      </c>
      <c r="S877">
        <v>75.900000000000006</v>
      </c>
      <c r="T877">
        <v>74.180000000000007</v>
      </c>
      <c r="U877">
        <v>76.790000000000006</v>
      </c>
      <c r="Y877">
        <v>75.489999999999995</v>
      </c>
      <c r="Z877">
        <v>40</v>
      </c>
      <c r="AA877">
        <v>70</v>
      </c>
      <c r="AE877">
        <v>8</v>
      </c>
      <c r="AF877">
        <v>14</v>
      </c>
      <c r="AJ877">
        <v>70</v>
      </c>
    </row>
    <row r="878" spans="1:36" x14ac:dyDescent="0.35">
      <c r="A878" s="3" t="str">
        <f t="shared" si="13"/>
        <v>William Lithander</v>
      </c>
      <c r="B878" s="4">
        <v>46082</v>
      </c>
      <c r="C878" t="s">
        <v>1436</v>
      </c>
      <c r="D878" t="s">
        <v>1191</v>
      </c>
      <c r="E878" t="s">
        <v>1192</v>
      </c>
      <c r="F878" t="s">
        <v>1193</v>
      </c>
      <c r="I878" t="s">
        <v>1222</v>
      </c>
      <c r="J878" t="s">
        <v>693</v>
      </c>
      <c r="K878" t="s">
        <v>422</v>
      </c>
      <c r="L878">
        <v>71</v>
      </c>
      <c r="M878">
        <v>69</v>
      </c>
      <c r="Q878">
        <v>140</v>
      </c>
      <c r="R878">
        <v>76.400000000000006</v>
      </c>
      <c r="S878">
        <v>75.900000000000006</v>
      </c>
      <c r="T878">
        <v>76.180000000000007</v>
      </c>
      <c r="U878">
        <v>74.790000000000006</v>
      </c>
      <c r="Y878">
        <v>75.489999999999995</v>
      </c>
      <c r="Z878">
        <v>75</v>
      </c>
      <c r="AA878">
        <v>70</v>
      </c>
      <c r="AE878">
        <v>10</v>
      </c>
      <c r="AF878">
        <v>14</v>
      </c>
      <c r="AJ878">
        <v>70</v>
      </c>
    </row>
    <row r="879" spans="1:36" x14ac:dyDescent="0.35">
      <c r="A879" s="3" t="str">
        <f t="shared" si="13"/>
        <v>Jakob Baha Nordstrom</v>
      </c>
      <c r="B879" s="4">
        <v>46082</v>
      </c>
      <c r="C879" t="s">
        <v>1436</v>
      </c>
      <c r="D879" t="s">
        <v>1191</v>
      </c>
      <c r="E879" t="s">
        <v>1192</v>
      </c>
      <c r="F879" t="s">
        <v>1193</v>
      </c>
      <c r="I879" t="s">
        <v>1365</v>
      </c>
      <c r="J879" t="s">
        <v>1366</v>
      </c>
      <c r="K879" t="s">
        <v>422</v>
      </c>
      <c r="L879">
        <v>72</v>
      </c>
      <c r="M879">
        <v>68</v>
      </c>
      <c r="Q879">
        <v>140</v>
      </c>
      <c r="R879">
        <v>76.400000000000006</v>
      </c>
      <c r="S879">
        <v>75.900000000000006</v>
      </c>
      <c r="T879">
        <v>77.180000000000007</v>
      </c>
      <c r="U879">
        <v>73.790000000000006</v>
      </c>
      <c r="Y879">
        <v>75.489999999999995</v>
      </c>
      <c r="Z879">
        <v>91</v>
      </c>
      <c r="AA879">
        <v>70</v>
      </c>
      <c r="AE879">
        <v>11</v>
      </c>
      <c r="AF879">
        <v>14</v>
      </c>
      <c r="AJ879">
        <v>70</v>
      </c>
    </row>
    <row r="880" spans="1:36" x14ac:dyDescent="0.35">
      <c r="A880" s="3" t="str">
        <f t="shared" si="13"/>
        <v>Jesper Sandborg</v>
      </c>
      <c r="B880" s="4">
        <v>46082</v>
      </c>
      <c r="C880" t="s">
        <v>1436</v>
      </c>
      <c r="D880" t="s">
        <v>1191</v>
      </c>
      <c r="E880" t="s">
        <v>1192</v>
      </c>
      <c r="F880" t="s">
        <v>1193</v>
      </c>
      <c r="I880" t="s">
        <v>1199</v>
      </c>
      <c r="J880" t="s">
        <v>1200</v>
      </c>
      <c r="K880" t="s">
        <v>422</v>
      </c>
      <c r="L880">
        <v>69</v>
      </c>
      <c r="M880">
        <v>71</v>
      </c>
      <c r="Q880">
        <v>140</v>
      </c>
      <c r="R880">
        <v>76.400000000000006</v>
      </c>
      <c r="S880">
        <v>75.900000000000006</v>
      </c>
      <c r="T880">
        <v>74.180000000000007</v>
      </c>
      <c r="U880">
        <v>76.790000000000006</v>
      </c>
      <c r="Y880">
        <v>75.489999999999995</v>
      </c>
      <c r="Z880">
        <v>40</v>
      </c>
      <c r="AA880">
        <v>70</v>
      </c>
      <c r="AE880">
        <v>8</v>
      </c>
      <c r="AF880">
        <v>14</v>
      </c>
      <c r="AJ880">
        <v>70</v>
      </c>
    </row>
    <row r="881" spans="1:36" x14ac:dyDescent="0.35">
      <c r="A881" s="3" t="str">
        <f t="shared" si="13"/>
        <v>William Goth-Rasmussen</v>
      </c>
      <c r="B881" s="4">
        <v>46082</v>
      </c>
      <c r="C881" t="s">
        <v>1436</v>
      </c>
      <c r="D881" t="s">
        <v>1191</v>
      </c>
      <c r="E881" t="s">
        <v>1192</v>
      </c>
      <c r="F881" t="s">
        <v>1193</v>
      </c>
      <c r="I881" t="s">
        <v>1304</v>
      </c>
      <c r="J881" t="s">
        <v>693</v>
      </c>
      <c r="K881" t="s">
        <v>422</v>
      </c>
      <c r="L881">
        <v>74</v>
      </c>
      <c r="M881">
        <v>67</v>
      </c>
      <c r="Q881">
        <v>141</v>
      </c>
      <c r="R881">
        <v>76.400000000000006</v>
      </c>
      <c r="S881">
        <v>75.900000000000006</v>
      </c>
      <c r="T881">
        <v>79.180000000000007</v>
      </c>
      <c r="U881">
        <v>72.790000000000006</v>
      </c>
      <c r="Y881">
        <v>75.989999999999995</v>
      </c>
      <c r="Z881">
        <v>115</v>
      </c>
      <c r="AA881">
        <v>78</v>
      </c>
      <c r="AE881">
        <v>13</v>
      </c>
      <c r="AF881">
        <v>15</v>
      </c>
      <c r="AJ881">
        <v>78</v>
      </c>
    </row>
    <row r="882" spans="1:36" x14ac:dyDescent="0.35">
      <c r="A882" s="3" t="str">
        <f t="shared" si="13"/>
        <v>Franco Scorzato</v>
      </c>
      <c r="B882" s="4">
        <v>46082</v>
      </c>
      <c r="C882" t="s">
        <v>1436</v>
      </c>
      <c r="D882" t="s">
        <v>1191</v>
      </c>
      <c r="E882" t="s">
        <v>1192</v>
      </c>
      <c r="F882" t="s">
        <v>1193</v>
      </c>
      <c r="I882" t="s">
        <v>1378</v>
      </c>
      <c r="J882" t="s">
        <v>1031</v>
      </c>
      <c r="K882" t="s">
        <v>422</v>
      </c>
      <c r="L882">
        <v>71</v>
      </c>
      <c r="M882">
        <v>70</v>
      </c>
      <c r="Q882">
        <v>141</v>
      </c>
      <c r="R882">
        <v>76.400000000000006</v>
      </c>
      <c r="S882">
        <v>75.900000000000006</v>
      </c>
      <c r="T882">
        <v>76.180000000000007</v>
      </c>
      <c r="U882">
        <v>75.790000000000006</v>
      </c>
      <c r="Y882">
        <v>75.989999999999995</v>
      </c>
      <c r="Z882">
        <v>75</v>
      </c>
      <c r="AA882">
        <v>78</v>
      </c>
      <c r="AE882">
        <v>10</v>
      </c>
      <c r="AF882">
        <v>15</v>
      </c>
      <c r="AJ882">
        <v>78</v>
      </c>
    </row>
    <row r="883" spans="1:36" x14ac:dyDescent="0.35">
      <c r="A883" s="3" t="str">
        <f t="shared" si="13"/>
        <v>Alexander Settemsdal</v>
      </c>
      <c r="B883" s="4">
        <v>46082</v>
      </c>
      <c r="C883" t="s">
        <v>1436</v>
      </c>
      <c r="D883" t="s">
        <v>1191</v>
      </c>
      <c r="E883" t="s">
        <v>1192</v>
      </c>
      <c r="F883" t="s">
        <v>1193</v>
      </c>
      <c r="I883" t="s">
        <v>1225</v>
      </c>
      <c r="J883" t="s">
        <v>459</v>
      </c>
      <c r="K883" t="s">
        <v>422</v>
      </c>
      <c r="L883">
        <v>67</v>
      </c>
      <c r="M883">
        <v>74</v>
      </c>
      <c r="Q883">
        <v>141</v>
      </c>
      <c r="R883">
        <v>76.400000000000006</v>
      </c>
      <c r="S883">
        <v>75.900000000000006</v>
      </c>
      <c r="T883">
        <v>72.180000000000007</v>
      </c>
      <c r="U883">
        <v>79.790000000000006</v>
      </c>
      <c r="Y883">
        <v>75.989999999999995</v>
      </c>
      <c r="Z883">
        <v>20</v>
      </c>
      <c r="AA883">
        <v>78</v>
      </c>
      <c r="AE883">
        <v>6</v>
      </c>
      <c r="AF883">
        <v>15</v>
      </c>
      <c r="AJ883">
        <v>78</v>
      </c>
    </row>
    <row r="884" spans="1:36" x14ac:dyDescent="0.35">
      <c r="A884" s="3" t="str">
        <f t="shared" si="13"/>
        <v>Rasmus Karlsson</v>
      </c>
      <c r="B884" s="4">
        <v>46082</v>
      </c>
      <c r="C884" t="s">
        <v>1436</v>
      </c>
      <c r="D884" t="s">
        <v>1191</v>
      </c>
      <c r="E884" t="s">
        <v>1192</v>
      </c>
      <c r="F884" t="s">
        <v>1193</v>
      </c>
      <c r="I884" t="s">
        <v>1284</v>
      </c>
      <c r="J884" t="s">
        <v>1362</v>
      </c>
      <c r="K884" t="s">
        <v>422</v>
      </c>
      <c r="L884">
        <v>73</v>
      </c>
      <c r="M884">
        <v>69</v>
      </c>
      <c r="Q884">
        <v>142</v>
      </c>
      <c r="R884">
        <v>76.400000000000006</v>
      </c>
      <c r="S884">
        <v>75.900000000000006</v>
      </c>
      <c r="T884">
        <v>78.180000000000007</v>
      </c>
      <c r="U884">
        <v>74.790000000000006</v>
      </c>
      <c r="Y884">
        <v>76.489999999999995</v>
      </c>
      <c r="Z884">
        <v>102</v>
      </c>
      <c r="AA884">
        <v>81</v>
      </c>
      <c r="AE884">
        <v>12</v>
      </c>
      <c r="AF884">
        <v>16</v>
      </c>
      <c r="AJ884">
        <v>81</v>
      </c>
    </row>
    <row r="885" spans="1:36" x14ac:dyDescent="0.35">
      <c r="A885" s="3" t="str">
        <f t="shared" si="13"/>
        <v>Miikka Makinen</v>
      </c>
      <c r="B885" s="4">
        <v>46082</v>
      </c>
      <c r="C885" t="s">
        <v>1436</v>
      </c>
      <c r="D885" t="s">
        <v>1191</v>
      </c>
      <c r="E885" t="s">
        <v>1192</v>
      </c>
      <c r="F885" t="s">
        <v>1193</v>
      </c>
      <c r="I885" t="s">
        <v>1403</v>
      </c>
      <c r="J885" t="s">
        <v>1404</v>
      </c>
      <c r="K885" t="s">
        <v>422</v>
      </c>
      <c r="L885">
        <v>73</v>
      </c>
      <c r="M885">
        <v>69</v>
      </c>
      <c r="Q885">
        <v>142</v>
      </c>
      <c r="R885">
        <v>76.400000000000006</v>
      </c>
      <c r="S885">
        <v>75.900000000000006</v>
      </c>
      <c r="T885">
        <v>78.180000000000007</v>
      </c>
      <c r="U885">
        <v>74.790000000000006</v>
      </c>
      <c r="Y885">
        <v>76.489999999999995</v>
      </c>
      <c r="Z885">
        <v>102</v>
      </c>
      <c r="AA885">
        <v>81</v>
      </c>
      <c r="AE885">
        <v>12</v>
      </c>
      <c r="AF885">
        <v>16</v>
      </c>
      <c r="AJ885">
        <v>81</v>
      </c>
    </row>
    <row r="886" spans="1:36" x14ac:dyDescent="0.35">
      <c r="A886" s="3" t="str">
        <f t="shared" si="13"/>
        <v>Magnus Pilgaard</v>
      </c>
      <c r="B886" s="4">
        <v>46082</v>
      </c>
      <c r="C886" t="s">
        <v>1436</v>
      </c>
      <c r="D886" t="s">
        <v>1191</v>
      </c>
      <c r="E886" t="s">
        <v>1192</v>
      </c>
      <c r="F886" t="s">
        <v>1193</v>
      </c>
      <c r="I886" t="s">
        <v>1249</v>
      </c>
      <c r="J886" t="s">
        <v>1250</v>
      </c>
      <c r="K886" t="s">
        <v>422</v>
      </c>
      <c r="L886">
        <v>72</v>
      </c>
      <c r="M886">
        <v>70</v>
      </c>
      <c r="Q886">
        <v>142</v>
      </c>
      <c r="R886">
        <v>76.400000000000006</v>
      </c>
      <c r="S886">
        <v>75.900000000000006</v>
      </c>
      <c r="T886">
        <v>77.180000000000007</v>
      </c>
      <c r="U886">
        <v>75.790000000000006</v>
      </c>
      <c r="Y886">
        <v>76.489999999999995</v>
      </c>
      <c r="Z886">
        <v>91</v>
      </c>
      <c r="AA886">
        <v>81</v>
      </c>
      <c r="AE886">
        <v>11</v>
      </c>
      <c r="AF886">
        <v>16</v>
      </c>
      <c r="AJ886">
        <v>81</v>
      </c>
    </row>
    <row r="887" spans="1:36" x14ac:dyDescent="0.35">
      <c r="A887" s="3" t="str">
        <f t="shared" si="13"/>
        <v>Will Robbins</v>
      </c>
      <c r="B887" s="4">
        <v>46082</v>
      </c>
      <c r="C887" t="s">
        <v>1436</v>
      </c>
      <c r="D887" t="s">
        <v>1191</v>
      </c>
      <c r="E887" t="s">
        <v>1192</v>
      </c>
      <c r="F887" t="s">
        <v>1193</v>
      </c>
      <c r="I887" t="s">
        <v>1204</v>
      </c>
      <c r="J887" t="s">
        <v>764</v>
      </c>
      <c r="K887" t="s">
        <v>422</v>
      </c>
      <c r="L887">
        <v>75</v>
      </c>
      <c r="M887">
        <v>67</v>
      </c>
      <c r="Q887">
        <v>142</v>
      </c>
      <c r="R887">
        <v>76.400000000000006</v>
      </c>
      <c r="S887">
        <v>75.900000000000006</v>
      </c>
      <c r="T887">
        <v>80.180000000000007</v>
      </c>
      <c r="U887">
        <v>72.790000000000006</v>
      </c>
      <c r="Y887">
        <v>76.489999999999995</v>
      </c>
      <c r="Z887">
        <v>124</v>
      </c>
      <c r="AA887">
        <v>81</v>
      </c>
      <c r="AE887">
        <v>14</v>
      </c>
      <c r="AF887">
        <v>16</v>
      </c>
      <c r="AJ887">
        <v>81</v>
      </c>
    </row>
    <row r="888" spans="1:36" x14ac:dyDescent="0.35">
      <c r="A888" s="3" t="str">
        <f t="shared" si="13"/>
        <v>Mads Roddik</v>
      </c>
      <c r="B888" s="4">
        <v>46082</v>
      </c>
      <c r="C888" t="s">
        <v>1436</v>
      </c>
      <c r="D888" t="s">
        <v>1191</v>
      </c>
      <c r="E888" t="s">
        <v>1192</v>
      </c>
      <c r="F888" t="s">
        <v>1193</v>
      </c>
      <c r="I888" t="s">
        <v>1305</v>
      </c>
      <c r="J888" t="s">
        <v>1243</v>
      </c>
      <c r="K888" t="s">
        <v>422</v>
      </c>
      <c r="L888">
        <v>73</v>
      </c>
      <c r="M888">
        <v>69</v>
      </c>
      <c r="Q888">
        <v>142</v>
      </c>
      <c r="R888">
        <v>76.400000000000006</v>
      </c>
      <c r="S888">
        <v>75.900000000000006</v>
      </c>
      <c r="T888">
        <v>78.180000000000007</v>
      </c>
      <c r="U888">
        <v>74.790000000000006</v>
      </c>
      <c r="Y888">
        <v>76.489999999999995</v>
      </c>
      <c r="Z888">
        <v>102</v>
      </c>
      <c r="AA888">
        <v>81</v>
      </c>
      <c r="AE888">
        <v>12</v>
      </c>
      <c r="AF888">
        <v>16</v>
      </c>
      <c r="AJ888">
        <v>81</v>
      </c>
    </row>
    <row r="889" spans="1:36" x14ac:dyDescent="0.35">
      <c r="A889" s="3" t="str">
        <f t="shared" si="13"/>
        <v>Mika Schepp</v>
      </c>
      <c r="B889" s="4">
        <v>46082</v>
      </c>
      <c r="C889" t="s">
        <v>1436</v>
      </c>
      <c r="D889" t="s">
        <v>1191</v>
      </c>
      <c r="E889" t="s">
        <v>1192</v>
      </c>
      <c r="F889" t="s">
        <v>1193</v>
      </c>
      <c r="I889" t="s">
        <v>1427</v>
      </c>
      <c r="J889" t="s">
        <v>1428</v>
      </c>
      <c r="K889" t="s">
        <v>422</v>
      </c>
      <c r="L889">
        <v>75</v>
      </c>
      <c r="M889">
        <v>67</v>
      </c>
      <c r="Q889">
        <v>142</v>
      </c>
      <c r="R889">
        <v>76.400000000000006</v>
      </c>
      <c r="S889">
        <v>75.900000000000006</v>
      </c>
      <c r="T889">
        <v>80.180000000000007</v>
      </c>
      <c r="U889">
        <v>72.790000000000006</v>
      </c>
      <c r="Y889">
        <v>76.489999999999995</v>
      </c>
      <c r="Z889">
        <v>124</v>
      </c>
      <c r="AA889">
        <v>81</v>
      </c>
      <c r="AE889">
        <v>14</v>
      </c>
      <c r="AF889">
        <v>16</v>
      </c>
      <c r="AJ889">
        <v>81</v>
      </c>
    </row>
    <row r="890" spans="1:36" x14ac:dyDescent="0.35">
      <c r="A890" s="3" t="str">
        <f t="shared" si="13"/>
        <v>Calum Scott</v>
      </c>
      <c r="B890" s="4">
        <v>46082</v>
      </c>
      <c r="C890" t="s">
        <v>1436</v>
      </c>
      <c r="D890" t="s">
        <v>1191</v>
      </c>
      <c r="E890" t="s">
        <v>1192</v>
      </c>
      <c r="F890" t="s">
        <v>1193</v>
      </c>
      <c r="I890" t="s">
        <v>869</v>
      </c>
      <c r="J890" t="s">
        <v>1258</v>
      </c>
      <c r="K890" t="s">
        <v>422</v>
      </c>
      <c r="L890">
        <v>69</v>
      </c>
      <c r="M890">
        <v>73</v>
      </c>
      <c r="Q890">
        <v>142</v>
      </c>
      <c r="R890">
        <v>76.400000000000006</v>
      </c>
      <c r="S890">
        <v>75.900000000000006</v>
      </c>
      <c r="T890">
        <v>74.180000000000007</v>
      </c>
      <c r="U890">
        <v>78.790000000000006</v>
      </c>
      <c r="Y890">
        <v>76.489999999999995</v>
      </c>
      <c r="Z890">
        <v>40</v>
      </c>
      <c r="AA890">
        <v>81</v>
      </c>
      <c r="AE890">
        <v>8</v>
      </c>
      <c r="AF890">
        <v>16</v>
      </c>
      <c r="AJ890">
        <v>81</v>
      </c>
    </row>
    <row r="891" spans="1:36" x14ac:dyDescent="0.35">
      <c r="A891" s="3" t="str">
        <f t="shared" si="13"/>
        <v>Dagbjatur Sigurbrandsson</v>
      </c>
      <c r="B891" s="4">
        <v>46082</v>
      </c>
      <c r="C891" t="s">
        <v>1436</v>
      </c>
      <c r="D891" t="s">
        <v>1191</v>
      </c>
      <c r="E891" t="s">
        <v>1192</v>
      </c>
      <c r="F891" t="s">
        <v>1193</v>
      </c>
      <c r="I891" t="s">
        <v>1244</v>
      </c>
      <c r="J891" t="s">
        <v>1245</v>
      </c>
      <c r="K891" t="s">
        <v>422</v>
      </c>
      <c r="L891">
        <v>74</v>
      </c>
      <c r="M891">
        <v>68</v>
      </c>
      <c r="Q891">
        <v>142</v>
      </c>
      <c r="R891">
        <v>76.400000000000006</v>
      </c>
      <c r="S891">
        <v>75.900000000000006</v>
      </c>
      <c r="T891">
        <v>79.180000000000007</v>
      </c>
      <c r="U891">
        <v>73.790000000000006</v>
      </c>
      <c r="Y891">
        <v>76.489999999999995</v>
      </c>
      <c r="Z891">
        <v>115</v>
      </c>
      <c r="AA891">
        <v>81</v>
      </c>
      <c r="AE891">
        <v>13</v>
      </c>
      <c r="AF891">
        <v>16</v>
      </c>
      <c r="AJ891">
        <v>81</v>
      </c>
    </row>
    <row r="892" spans="1:36" x14ac:dyDescent="0.35">
      <c r="A892" s="3" t="str">
        <f t="shared" si="13"/>
        <v>Bjorn la Cour Soborg</v>
      </c>
      <c r="B892" s="4">
        <v>46082</v>
      </c>
      <c r="C892" t="s">
        <v>1436</v>
      </c>
      <c r="D892" t="s">
        <v>1191</v>
      </c>
      <c r="E892" t="s">
        <v>1192</v>
      </c>
      <c r="F892" t="s">
        <v>1193</v>
      </c>
      <c r="I892" t="s">
        <v>1220</v>
      </c>
      <c r="J892" t="s">
        <v>1221</v>
      </c>
      <c r="K892" t="s">
        <v>422</v>
      </c>
      <c r="L892">
        <v>72</v>
      </c>
      <c r="M892">
        <v>70</v>
      </c>
      <c r="Q892">
        <v>142</v>
      </c>
      <c r="R892">
        <v>76.400000000000006</v>
      </c>
      <c r="S892">
        <v>75.900000000000006</v>
      </c>
      <c r="T892">
        <v>77.180000000000007</v>
      </c>
      <c r="U892">
        <v>75.790000000000006</v>
      </c>
      <c r="Y892">
        <v>76.489999999999995</v>
      </c>
      <c r="Z892">
        <v>91</v>
      </c>
      <c r="AA892">
        <v>81</v>
      </c>
      <c r="AE892">
        <v>11</v>
      </c>
      <c r="AF892">
        <v>16</v>
      </c>
      <c r="AJ892">
        <v>81</v>
      </c>
    </row>
    <row r="893" spans="1:36" x14ac:dyDescent="0.35">
      <c r="A893" s="3" t="str">
        <f t="shared" si="13"/>
        <v>Jonas Lykke Sorensen</v>
      </c>
      <c r="B893" s="4">
        <v>46082</v>
      </c>
      <c r="C893" t="s">
        <v>1436</v>
      </c>
      <c r="D893" t="s">
        <v>1191</v>
      </c>
      <c r="E893" t="s">
        <v>1192</v>
      </c>
      <c r="F893" t="s">
        <v>1193</v>
      </c>
      <c r="I893" t="s">
        <v>1295</v>
      </c>
      <c r="J893" t="s">
        <v>1296</v>
      </c>
      <c r="K893" t="s">
        <v>422</v>
      </c>
      <c r="L893">
        <v>67</v>
      </c>
      <c r="M893">
        <v>75</v>
      </c>
      <c r="Q893">
        <v>142</v>
      </c>
      <c r="R893">
        <v>76.400000000000006</v>
      </c>
      <c r="S893">
        <v>75.900000000000006</v>
      </c>
      <c r="T893">
        <v>72.180000000000007</v>
      </c>
      <c r="U893">
        <v>80.790000000000006</v>
      </c>
      <c r="Y893">
        <v>76.489999999999995</v>
      </c>
      <c r="Z893">
        <v>20</v>
      </c>
      <c r="AA893">
        <v>81</v>
      </c>
      <c r="AE893">
        <v>6</v>
      </c>
      <c r="AF893">
        <v>16</v>
      </c>
      <c r="AJ893">
        <v>81</v>
      </c>
    </row>
    <row r="894" spans="1:36" x14ac:dyDescent="0.35">
      <c r="A894" s="3" t="str">
        <f t="shared" si="13"/>
        <v>Sebastian Eidsaether Syr</v>
      </c>
      <c r="B894" s="4">
        <v>46082</v>
      </c>
      <c r="C894" t="s">
        <v>1436</v>
      </c>
      <c r="D894" t="s">
        <v>1191</v>
      </c>
      <c r="E894" t="s">
        <v>1192</v>
      </c>
      <c r="F894" t="s">
        <v>1193</v>
      </c>
      <c r="I894" t="s">
        <v>1367</v>
      </c>
      <c r="J894" t="s">
        <v>1368</v>
      </c>
      <c r="K894" t="s">
        <v>422</v>
      </c>
      <c r="L894">
        <v>66</v>
      </c>
      <c r="M894">
        <v>76</v>
      </c>
      <c r="Q894">
        <v>142</v>
      </c>
      <c r="R894">
        <v>76.400000000000006</v>
      </c>
      <c r="S894">
        <v>75.900000000000006</v>
      </c>
      <c r="T894">
        <v>71.180000000000007</v>
      </c>
      <c r="U894">
        <v>81.790000000000006</v>
      </c>
      <c r="Y894">
        <v>76.489999999999995</v>
      </c>
      <c r="Z894">
        <v>11</v>
      </c>
      <c r="AA894">
        <v>81</v>
      </c>
      <c r="AE894">
        <v>5</v>
      </c>
      <c r="AF894">
        <v>16</v>
      </c>
      <c r="AJ894">
        <v>81</v>
      </c>
    </row>
    <row r="895" spans="1:36" x14ac:dyDescent="0.35">
      <c r="A895" s="3" t="str">
        <f t="shared" si="13"/>
        <v>Kristian Hjort Bressum</v>
      </c>
      <c r="B895" s="4">
        <v>46082</v>
      </c>
      <c r="C895" t="s">
        <v>1436</v>
      </c>
      <c r="D895" t="s">
        <v>1191</v>
      </c>
      <c r="E895" t="s">
        <v>1192</v>
      </c>
      <c r="F895" t="s">
        <v>1193</v>
      </c>
      <c r="I895" t="s">
        <v>1318</v>
      </c>
      <c r="J895" t="s">
        <v>1319</v>
      </c>
      <c r="K895" t="s">
        <v>422</v>
      </c>
      <c r="L895">
        <v>68</v>
      </c>
      <c r="M895">
        <v>75</v>
      </c>
      <c r="Q895">
        <v>143</v>
      </c>
      <c r="R895">
        <v>76.400000000000006</v>
      </c>
      <c r="S895">
        <v>75.900000000000006</v>
      </c>
      <c r="T895">
        <v>73.180000000000007</v>
      </c>
      <c r="U895">
        <v>80.790000000000006</v>
      </c>
      <c r="Y895">
        <v>76.989999999999995</v>
      </c>
      <c r="Z895">
        <v>29</v>
      </c>
      <c r="AA895">
        <v>92</v>
      </c>
      <c r="AE895">
        <v>7</v>
      </c>
      <c r="AF895">
        <v>17</v>
      </c>
      <c r="AJ895">
        <v>92</v>
      </c>
    </row>
    <row r="896" spans="1:36" x14ac:dyDescent="0.35">
      <c r="A896" s="3" t="str">
        <f t="shared" si="13"/>
        <v>Christopher Feldborg</v>
      </c>
      <c r="B896" s="4">
        <v>46082</v>
      </c>
      <c r="C896" t="s">
        <v>1436</v>
      </c>
      <c r="D896" t="s">
        <v>1191</v>
      </c>
      <c r="E896" t="s">
        <v>1192</v>
      </c>
      <c r="F896" t="s">
        <v>1193</v>
      </c>
      <c r="I896" t="s">
        <v>1322</v>
      </c>
      <c r="J896" t="s">
        <v>758</v>
      </c>
      <c r="K896" t="s">
        <v>422</v>
      </c>
      <c r="L896">
        <v>69</v>
      </c>
      <c r="M896">
        <v>74</v>
      </c>
      <c r="Q896">
        <v>143</v>
      </c>
      <c r="R896">
        <v>76.400000000000006</v>
      </c>
      <c r="S896">
        <v>75.900000000000006</v>
      </c>
      <c r="T896">
        <v>74.180000000000007</v>
      </c>
      <c r="U896">
        <v>79.790000000000006</v>
      </c>
      <c r="Y896">
        <v>76.989999999999995</v>
      </c>
      <c r="Z896">
        <v>40</v>
      </c>
      <c r="AA896">
        <v>92</v>
      </c>
      <c r="AE896">
        <v>8</v>
      </c>
      <c r="AF896">
        <v>17</v>
      </c>
      <c r="AJ896">
        <v>92</v>
      </c>
    </row>
    <row r="897" spans="1:36" x14ac:dyDescent="0.35">
      <c r="A897" s="3" t="str">
        <f t="shared" si="13"/>
        <v>Erik Fogel</v>
      </c>
      <c r="B897" s="4">
        <v>46082</v>
      </c>
      <c r="C897" t="s">
        <v>1436</v>
      </c>
      <c r="D897" t="s">
        <v>1191</v>
      </c>
      <c r="E897" t="s">
        <v>1192</v>
      </c>
      <c r="F897" t="s">
        <v>1193</v>
      </c>
      <c r="I897" t="s">
        <v>1323</v>
      </c>
      <c r="J897" t="s">
        <v>1158</v>
      </c>
      <c r="K897" t="s">
        <v>422</v>
      </c>
      <c r="L897">
        <v>70</v>
      </c>
      <c r="M897">
        <v>73</v>
      </c>
      <c r="Q897">
        <v>143</v>
      </c>
      <c r="R897">
        <v>76.400000000000006</v>
      </c>
      <c r="S897">
        <v>75.900000000000006</v>
      </c>
      <c r="T897">
        <v>75.180000000000007</v>
      </c>
      <c r="U897">
        <v>78.790000000000006</v>
      </c>
      <c r="Y897">
        <v>76.989999999999995</v>
      </c>
      <c r="Z897">
        <v>57</v>
      </c>
      <c r="AA897">
        <v>92</v>
      </c>
      <c r="AE897">
        <v>9</v>
      </c>
      <c r="AF897">
        <v>17</v>
      </c>
      <c r="AJ897">
        <v>92</v>
      </c>
    </row>
    <row r="898" spans="1:36" x14ac:dyDescent="0.35">
      <c r="A898" s="3" t="str">
        <f t="shared" ref="A898:A961" si="14">IF(J898="","",CONCATENATE(J898," ",I898))</f>
        <v>Rasmus Holmberg</v>
      </c>
      <c r="B898" s="4">
        <v>46082</v>
      </c>
      <c r="C898" t="s">
        <v>1436</v>
      </c>
      <c r="D898" t="s">
        <v>1191</v>
      </c>
      <c r="E898" t="s">
        <v>1192</v>
      </c>
      <c r="F898" t="s">
        <v>1193</v>
      </c>
      <c r="I898" t="s">
        <v>1361</v>
      </c>
      <c r="J898" t="s">
        <v>1362</v>
      </c>
      <c r="K898" t="s">
        <v>422</v>
      </c>
      <c r="L898">
        <v>70</v>
      </c>
      <c r="M898">
        <v>73</v>
      </c>
      <c r="Q898">
        <v>143</v>
      </c>
      <c r="R898">
        <v>76.400000000000006</v>
      </c>
      <c r="S898">
        <v>75.900000000000006</v>
      </c>
      <c r="T898">
        <v>75.180000000000007</v>
      </c>
      <c r="U898">
        <v>78.790000000000006</v>
      </c>
      <c r="Y898">
        <v>76.989999999999995</v>
      </c>
      <c r="Z898">
        <v>57</v>
      </c>
      <c r="AA898">
        <v>92</v>
      </c>
      <c r="AE898">
        <v>9</v>
      </c>
      <c r="AF898">
        <v>17</v>
      </c>
      <c r="AJ898">
        <v>92</v>
      </c>
    </row>
    <row r="899" spans="1:36" x14ac:dyDescent="0.35">
      <c r="A899" s="3" t="str">
        <f t="shared" si="14"/>
        <v>Johan Norman</v>
      </c>
      <c r="B899" s="4">
        <v>46082</v>
      </c>
      <c r="C899" t="s">
        <v>1436</v>
      </c>
      <c r="D899" t="s">
        <v>1191</v>
      </c>
      <c r="E899" t="s">
        <v>1192</v>
      </c>
      <c r="F899" t="s">
        <v>1193</v>
      </c>
      <c r="I899" t="s">
        <v>971</v>
      </c>
      <c r="J899" t="s">
        <v>1384</v>
      </c>
      <c r="K899" t="s">
        <v>422</v>
      </c>
      <c r="L899">
        <v>71</v>
      </c>
      <c r="M899">
        <v>72</v>
      </c>
      <c r="Q899">
        <v>143</v>
      </c>
      <c r="R899">
        <v>76.400000000000006</v>
      </c>
      <c r="S899">
        <v>75.900000000000006</v>
      </c>
      <c r="T899">
        <v>76.180000000000007</v>
      </c>
      <c r="U899">
        <v>77.790000000000006</v>
      </c>
      <c r="Y899">
        <v>76.989999999999995</v>
      </c>
      <c r="Z899">
        <v>75</v>
      </c>
      <c r="AA899">
        <v>92</v>
      </c>
      <c r="AE899">
        <v>10</v>
      </c>
      <c r="AF899">
        <v>17</v>
      </c>
      <c r="AJ899">
        <v>92</v>
      </c>
    </row>
    <row r="900" spans="1:36" x14ac:dyDescent="0.35">
      <c r="A900" s="3" t="str">
        <f t="shared" si="14"/>
        <v>Mathias Ballard</v>
      </c>
      <c r="B900" s="4">
        <v>46082</v>
      </c>
      <c r="C900" t="s">
        <v>1436</v>
      </c>
      <c r="D900" t="s">
        <v>1191</v>
      </c>
      <c r="E900" t="s">
        <v>1192</v>
      </c>
      <c r="F900" t="s">
        <v>1193</v>
      </c>
      <c r="I900" t="s">
        <v>1274</v>
      </c>
      <c r="J900" t="s">
        <v>1275</v>
      </c>
      <c r="K900" t="s">
        <v>422</v>
      </c>
      <c r="L900">
        <v>71</v>
      </c>
      <c r="M900">
        <v>73</v>
      </c>
      <c r="Q900">
        <v>144</v>
      </c>
      <c r="R900">
        <v>76.400000000000006</v>
      </c>
      <c r="S900">
        <v>75.900000000000006</v>
      </c>
      <c r="T900">
        <v>76.180000000000007</v>
      </c>
      <c r="U900">
        <v>78.790000000000006</v>
      </c>
      <c r="Y900">
        <v>77.489999999999995</v>
      </c>
      <c r="Z900">
        <v>75</v>
      </c>
      <c r="AA900">
        <v>97</v>
      </c>
      <c r="AE900">
        <v>10</v>
      </c>
      <c r="AF900">
        <v>18</v>
      </c>
      <c r="AJ900">
        <v>97</v>
      </c>
    </row>
    <row r="901" spans="1:36" x14ac:dyDescent="0.35">
      <c r="A901" s="3" t="str">
        <f t="shared" si="14"/>
        <v>Hlynur Bergsson</v>
      </c>
      <c r="B901" s="4">
        <v>46082</v>
      </c>
      <c r="C901" t="s">
        <v>1436</v>
      </c>
      <c r="D901" t="s">
        <v>1191</v>
      </c>
      <c r="E901" t="s">
        <v>1192</v>
      </c>
      <c r="F901" t="s">
        <v>1193</v>
      </c>
      <c r="I901" t="s">
        <v>1228</v>
      </c>
      <c r="J901" t="s">
        <v>1229</v>
      </c>
      <c r="K901" t="s">
        <v>422</v>
      </c>
      <c r="L901">
        <v>72</v>
      </c>
      <c r="M901">
        <v>72</v>
      </c>
      <c r="Q901">
        <v>144</v>
      </c>
      <c r="R901">
        <v>76.400000000000006</v>
      </c>
      <c r="S901">
        <v>75.900000000000006</v>
      </c>
      <c r="T901">
        <v>77.180000000000007</v>
      </c>
      <c r="U901">
        <v>77.790000000000006</v>
      </c>
      <c r="Y901">
        <v>77.489999999999995</v>
      </c>
      <c r="Z901">
        <v>91</v>
      </c>
      <c r="AA901">
        <v>97</v>
      </c>
      <c r="AE901">
        <v>11</v>
      </c>
      <c r="AF901">
        <v>18</v>
      </c>
      <c r="AJ901">
        <v>97</v>
      </c>
    </row>
    <row r="902" spans="1:36" x14ac:dyDescent="0.35">
      <c r="A902" s="3" t="str">
        <f t="shared" si="14"/>
        <v>Simon Bjorken</v>
      </c>
      <c r="B902" s="4">
        <v>46082</v>
      </c>
      <c r="C902" t="s">
        <v>1436</v>
      </c>
      <c r="D902" t="s">
        <v>1191</v>
      </c>
      <c r="E902" t="s">
        <v>1192</v>
      </c>
      <c r="F902" t="s">
        <v>1193</v>
      </c>
      <c r="I902" t="s">
        <v>1276</v>
      </c>
      <c r="J902" t="s">
        <v>789</v>
      </c>
      <c r="K902" t="s">
        <v>422</v>
      </c>
      <c r="L902">
        <v>75</v>
      </c>
      <c r="M902">
        <v>69</v>
      </c>
      <c r="Q902">
        <v>144</v>
      </c>
      <c r="R902">
        <v>76.400000000000006</v>
      </c>
      <c r="S902">
        <v>75.900000000000006</v>
      </c>
      <c r="T902">
        <v>80.180000000000007</v>
      </c>
      <c r="U902">
        <v>74.790000000000006</v>
      </c>
      <c r="Y902">
        <v>77.489999999999995</v>
      </c>
      <c r="Z902">
        <v>124</v>
      </c>
      <c r="AA902">
        <v>97</v>
      </c>
      <c r="AE902">
        <v>14</v>
      </c>
      <c r="AF902">
        <v>18</v>
      </c>
      <c r="AJ902">
        <v>97</v>
      </c>
    </row>
    <row r="903" spans="1:36" x14ac:dyDescent="0.35">
      <c r="A903" s="3" t="str">
        <f t="shared" si="14"/>
        <v>Pelle Edberg</v>
      </c>
      <c r="B903" s="4">
        <v>46082</v>
      </c>
      <c r="C903" t="s">
        <v>1436</v>
      </c>
      <c r="D903" t="s">
        <v>1191</v>
      </c>
      <c r="E903" t="s">
        <v>1192</v>
      </c>
      <c r="F903" t="s">
        <v>1193</v>
      </c>
      <c r="I903" t="s">
        <v>1356</v>
      </c>
      <c r="J903" t="s">
        <v>1413</v>
      </c>
      <c r="K903" t="s">
        <v>422</v>
      </c>
      <c r="L903">
        <v>73</v>
      </c>
      <c r="M903">
        <v>71</v>
      </c>
      <c r="Q903">
        <v>144</v>
      </c>
      <c r="R903">
        <v>76.400000000000006</v>
      </c>
      <c r="S903">
        <v>75.900000000000006</v>
      </c>
      <c r="T903">
        <v>78.180000000000007</v>
      </c>
      <c r="U903">
        <v>76.790000000000006</v>
      </c>
      <c r="Y903">
        <v>77.489999999999995</v>
      </c>
      <c r="Z903">
        <v>102</v>
      </c>
      <c r="AA903">
        <v>97</v>
      </c>
      <c r="AE903">
        <v>12</v>
      </c>
      <c r="AF903">
        <v>18</v>
      </c>
      <c r="AJ903">
        <v>97</v>
      </c>
    </row>
    <row r="904" spans="1:36" x14ac:dyDescent="0.35">
      <c r="A904" s="3" t="str">
        <f t="shared" si="14"/>
        <v>Jesper Hagborg Asp</v>
      </c>
      <c r="B904" s="4">
        <v>46082</v>
      </c>
      <c r="C904" t="s">
        <v>1436</v>
      </c>
      <c r="D904" t="s">
        <v>1191</v>
      </c>
      <c r="E904" t="s">
        <v>1192</v>
      </c>
      <c r="F904" t="s">
        <v>1193</v>
      </c>
      <c r="I904" t="s">
        <v>1260</v>
      </c>
      <c r="J904" t="s">
        <v>1200</v>
      </c>
      <c r="K904" t="s">
        <v>422</v>
      </c>
      <c r="L904">
        <v>72</v>
      </c>
      <c r="M904">
        <v>72</v>
      </c>
      <c r="Q904">
        <v>144</v>
      </c>
      <c r="R904">
        <v>76.400000000000006</v>
      </c>
      <c r="S904">
        <v>75.900000000000006</v>
      </c>
      <c r="T904">
        <v>77.180000000000007</v>
      </c>
      <c r="U904">
        <v>77.790000000000006</v>
      </c>
      <c r="Y904">
        <v>77.489999999999995</v>
      </c>
      <c r="Z904">
        <v>91</v>
      </c>
      <c r="AA904">
        <v>97</v>
      </c>
      <c r="AE904">
        <v>11</v>
      </c>
      <c r="AF904">
        <v>18</v>
      </c>
      <c r="AJ904">
        <v>97</v>
      </c>
    </row>
    <row r="905" spans="1:36" x14ac:dyDescent="0.35">
      <c r="A905" s="3" t="str">
        <f t="shared" si="14"/>
        <v>Alex Hietala</v>
      </c>
      <c r="B905" s="4">
        <v>46082</v>
      </c>
      <c r="C905" t="s">
        <v>1436</v>
      </c>
      <c r="D905" t="s">
        <v>1191</v>
      </c>
      <c r="E905" t="s">
        <v>1192</v>
      </c>
      <c r="F905" t="s">
        <v>1193</v>
      </c>
      <c r="I905" t="s">
        <v>1282</v>
      </c>
      <c r="J905" t="s">
        <v>1064</v>
      </c>
      <c r="K905" t="s">
        <v>422</v>
      </c>
      <c r="L905">
        <v>72</v>
      </c>
      <c r="M905">
        <v>72</v>
      </c>
      <c r="Q905">
        <v>144</v>
      </c>
      <c r="R905">
        <v>76.400000000000006</v>
      </c>
      <c r="S905">
        <v>75.900000000000006</v>
      </c>
      <c r="T905">
        <v>77.180000000000007</v>
      </c>
      <c r="U905">
        <v>77.790000000000006</v>
      </c>
      <c r="Y905">
        <v>77.489999999999995</v>
      </c>
      <c r="Z905">
        <v>91</v>
      </c>
      <c r="AA905">
        <v>97</v>
      </c>
      <c r="AE905">
        <v>11</v>
      </c>
      <c r="AF905">
        <v>18</v>
      </c>
      <c r="AJ905">
        <v>97</v>
      </c>
    </row>
    <row r="906" spans="1:36" x14ac:dyDescent="0.35">
      <c r="A906" s="3" t="str">
        <f t="shared" si="14"/>
        <v>Mads Fugl Rasmussen</v>
      </c>
      <c r="B906" s="4">
        <v>46082</v>
      </c>
      <c r="C906" t="s">
        <v>1436</v>
      </c>
      <c r="D906" t="s">
        <v>1191</v>
      </c>
      <c r="E906" t="s">
        <v>1192</v>
      </c>
      <c r="F906" t="s">
        <v>1193</v>
      </c>
      <c r="I906" t="s">
        <v>1290</v>
      </c>
      <c r="J906" t="s">
        <v>1291</v>
      </c>
      <c r="K906" t="s">
        <v>422</v>
      </c>
      <c r="L906">
        <v>75</v>
      </c>
      <c r="M906">
        <v>69</v>
      </c>
      <c r="Q906">
        <v>144</v>
      </c>
      <c r="R906">
        <v>76.400000000000006</v>
      </c>
      <c r="S906">
        <v>75.900000000000006</v>
      </c>
      <c r="T906">
        <v>80.180000000000007</v>
      </c>
      <c r="U906">
        <v>74.790000000000006</v>
      </c>
      <c r="Y906">
        <v>77.489999999999995</v>
      </c>
      <c r="Z906">
        <v>124</v>
      </c>
      <c r="AA906">
        <v>97</v>
      </c>
      <c r="AE906">
        <v>14</v>
      </c>
      <c r="AF906">
        <v>18</v>
      </c>
      <c r="AJ906">
        <v>97</v>
      </c>
    </row>
    <row r="907" spans="1:36" x14ac:dyDescent="0.35">
      <c r="A907" s="3" t="str">
        <f t="shared" si="14"/>
        <v>Stanley Richardson</v>
      </c>
      <c r="B907" s="4">
        <v>46082</v>
      </c>
      <c r="C907" t="s">
        <v>1436</v>
      </c>
      <c r="D907" t="s">
        <v>1191</v>
      </c>
      <c r="E907" t="s">
        <v>1192</v>
      </c>
      <c r="F907" t="s">
        <v>1193</v>
      </c>
      <c r="I907" t="s">
        <v>1405</v>
      </c>
      <c r="J907" t="s">
        <v>780</v>
      </c>
      <c r="K907" t="s">
        <v>422</v>
      </c>
      <c r="L907">
        <v>77</v>
      </c>
      <c r="M907">
        <v>67</v>
      </c>
      <c r="Q907">
        <v>144</v>
      </c>
      <c r="R907">
        <v>76.400000000000006</v>
      </c>
      <c r="S907">
        <v>75.900000000000006</v>
      </c>
      <c r="T907">
        <v>82.18</v>
      </c>
      <c r="U907">
        <v>72.790000000000006</v>
      </c>
      <c r="Y907">
        <v>77.489999999999995</v>
      </c>
      <c r="Z907">
        <v>136</v>
      </c>
      <c r="AA907">
        <v>97</v>
      </c>
      <c r="AE907">
        <v>16</v>
      </c>
      <c r="AF907">
        <v>18</v>
      </c>
      <c r="AJ907">
        <v>97</v>
      </c>
    </row>
    <row r="908" spans="1:36" x14ac:dyDescent="0.35">
      <c r="A908" s="3" t="str">
        <f t="shared" si="14"/>
        <v>Kiet Van Der Weele</v>
      </c>
      <c r="B908" s="4">
        <v>46082</v>
      </c>
      <c r="C908" t="s">
        <v>1436</v>
      </c>
      <c r="D908" t="s">
        <v>1191</v>
      </c>
      <c r="E908" t="s">
        <v>1192</v>
      </c>
      <c r="F908" t="s">
        <v>1193</v>
      </c>
      <c r="I908" t="s">
        <v>1297</v>
      </c>
      <c r="J908" t="s">
        <v>1298</v>
      </c>
      <c r="K908" t="s">
        <v>422</v>
      </c>
      <c r="L908">
        <v>71</v>
      </c>
      <c r="M908">
        <v>73</v>
      </c>
      <c r="Q908">
        <v>144</v>
      </c>
      <c r="R908">
        <v>76.400000000000006</v>
      </c>
      <c r="S908">
        <v>75.900000000000006</v>
      </c>
      <c r="T908">
        <v>76.180000000000007</v>
      </c>
      <c r="U908">
        <v>78.790000000000006</v>
      </c>
      <c r="Y908">
        <v>77.489999999999995</v>
      </c>
      <c r="Z908">
        <v>75</v>
      </c>
      <c r="AA908">
        <v>97</v>
      </c>
      <c r="AE908">
        <v>10</v>
      </c>
      <c r="AF908">
        <v>18</v>
      </c>
      <c r="AJ908">
        <v>97</v>
      </c>
    </row>
    <row r="909" spans="1:36" x14ac:dyDescent="0.35">
      <c r="A909" s="3" t="str">
        <f t="shared" si="14"/>
        <v>Christoffer Bring</v>
      </c>
      <c r="B909" s="4">
        <v>46082</v>
      </c>
      <c r="C909" t="s">
        <v>1436</v>
      </c>
      <c r="D909" t="s">
        <v>1191</v>
      </c>
      <c r="E909" t="s">
        <v>1192</v>
      </c>
      <c r="F909" t="s">
        <v>1193</v>
      </c>
      <c r="I909" t="s">
        <v>1387</v>
      </c>
      <c r="J909" t="s">
        <v>1388</v>
      </c>
      <c r="K909" t="s">
        <v>422</v>
      </c>
      <c r="L909">
        <v>73</v>
      </c>
      <c r="M909">
        <v>72</v>
      </c>
      <c r="Q909">
        <v>145</v>
      </c>
      <c r="R909">
        <v>76.400000000000006</v>
      </c>
      <c r="S909">
        <v>75.900000000000006</v>
      </c>
      <c r="T909">
        <v>78.180000000000007</v>
      </c>
      <c r="U909">
        <v>77.790000000000006</v>
      </c>
      <c r="Y909">
        <v>77.989999999999995</v>
      </c>
      <c r="Z909">
        <v>102</v>
      </c>
      <c r="AA909">
        <v>106</v>
      </c>
      <c r="AE909">
        <v>12</v>
      </c>
      <c r="AF909">
        <v>19</v>
      </c>
      <c r="AJ909">
        <v>106</v>
      </c>
    </row>
    <row r="910" spans="1:36" x14ac:dyDescent="0.35">
      <c r="A910" s="3" t="str">
        <f t="shared" si="14"/>
        <v>Juuso Kahlos</v>
      </c>
      <c r="B910" s="4">
        <v>46082</v>
      </c>
      <c r="C910" t="s">
        <v>1436</v>
      </c>
      <c r="D910" t="s">
        <v>1191</v>
      </c>
      <c r="E910" t="s">
        <v>1192</v>
      </c>
      <c r="F910" t="s">
        <v>1193</v>
      </c>
      <c r="I910" t="s">
        <v>1262</v>
      </c>
      <c r="J910" t="s">
        <v>1263</v>
      </c>
      <c r="K910" t="s">
        <v>422</v>
      </c>
      <c r="L910">
        <v>74</v>
      </c>
      <c r="M910">
        <v>71</v>
      </c>
      <c r="Q910">
        <v>145</v>
      </c>
      <c r="R910">
        <v>76.400000000000006</v>
      </c>
      <c r="S910">
        <v>75.900000000000006</v>
      </c>
      <c r="T910">
        <v>79.180000000000007</v>
      </c>
      <c r="U910">
        <v>76.790000000000006</v>
      </c>
      <c r="Y910">
        <v>77.989999999999995</v>
      </c>
      <c r="Z910">
        <v>115</v>
      </c>
      <c r="AA910">
        <v>106</v>
      </c>
      <c r="AE910">
        <v>13</v>
      </c>
      <c r="AF910">
        <v>19</v>
      </c>
      <c r="AJ910">
        <v>106</v>
      </c>
    </row>
    <row r="911" spans="1:36" x14ac:dyDescent="0.35">
      <c r="A911" s="3" t="str">
        <f t="shared" si="14"/>
        <v>Anton Mostrom</v>
      </c>
      <c r="B911" s="4">
        <v>46082</v>
      </c>
      <c r="C911" t="s">
        <v>1436</v>
      </c>
      <c r="D911" t="s">
        <v>1191</v>
      </c>
      <c r="E911" t="s">
        <v>1192</v>
      </c>
      <c r="F911" t="s">
        <v>1193</v>
      </c>
      <c r="I911" t="s">
        <v>1377</v>
      </c>
      <c r="J911" t="s">
        <v>407</v>
      </c>
      <c r="K911" t="s">
        <v>422</v>
      </c>
      <c r="L911">
        <v>75</v>
      </c>
      <c r="M911">
        <v>70</v>
      </c>
      <c r="Q911">
        <v>145</v>
      </c>
      <c r="R911">
        <v>76.400000000000006</v>
      </c>
      <c r="S911">
        <v>75.900000000000006</v>
      </c>
      <c r="T911">
        <v>80.180000000000007</v>
      </c>
      <c r="U911">
        <v>75.790000000000006</v>
      </c>
      <c r="Y911">
        <v>77.989999999999995</v>
      </c>
      <c r="Z911">
        <v>124</v>
      </c>
      <c r="AA911">
        <v>106</v>
      </c>
      <c r="AE911">
        <v>14</v>
      </c>
      <c r="AF911">
        <v>19</v>
      </c>
      <c r="AJ911">
        <v>106</v>
      </c>
    </row>
    <row r="912" spans="1:36" x14ac:dyDescent="0.35">
      <c r="A912" s="3" t="str">
        <f t="shared" si="14"/>
        <v>Sebastian Petersen</v>
      </c>
      <c r="B912" s="4">
        <v>46082</v>
      </c>
      <c r="C912" t="s">
        <v>1436</v>
      </c>
      <c r="D912" t="s">
        <v>1191</v>
      </c>
      <c r="E912" t="s">
        <v>1192</v>
      </c>
      <c r="F912" t="s">
        <v>1193</v>
      </c>
      <c r="I912" t="s">
        <v>1248</v>
      </c>
      <c r="J912" t="s">
        <v>908</v>
      </c>
      <c r="K912" t="s">
        <v>422</v>
      </c>
      <c r="L912">
        <v>70</v>
      </c>
      <c r="M912">
        <v>75</v>
      </c>
      <c r="Q912">
        <v>145</v>
      </c>
      <c r="R912">
        <v>76.400000000000006</v>
      </c>
      <c r="S912">
        <v>75.900000000000006</v>
      </c>
      <c r="T912">
        <v>75.180000000000007</v>
      </c>
      <c r="U912">
        <v>80.790000000000006</v>
      </c>
      <c r="Y912">
        <v>77.989999999999995</v>
      </c>
      <c r="Z912">
        <v>57</v>
      </c>
      <c r="AA912">
        <v>106</v>
      </c>
      <c r="AE912">
        <v>9</v>
      </c>
      <c r="AF912">
        <v>19</v>
      </c>
      <c r="AJ912">
        <v>106</v>
      </c>
    </row>
    <row r="913" spans="1:36" x14ac:dyDescent="0.35">
      <c r="A913" s="3" t="str">
        <f t="shared" si="14"/>
        <v>Taner Yamac</v>
      </c>
      <c r="B913" s="4">
        <v>46082</v>
      </c>
      <c r="C913" t="s">
        <v>1436</v>
      </c>
      <c r="D913" t="s">
        <v>1191</v>
      </c>
      <c r="E913" t="s">
        <v>1192</v>
      </c>
      <c r="F913" t="s">
        <v>1193</v>
      </c>
      <c r="I913" t="s">
        <v>1311</v>
      </c>
      <c r="J913" t="s">
        <v>1312</v>
      </c>
      <c r="K913" t="s">
        <v>422</v>
      </c>
      <c r="L913">
        <v>71</v>
      </c>
      <c r="M913">
        <v>74</v>
      </c>
      <c r="Q913">
        <v>145</v>
      </c>
      <c r="R913">
        <v>76.400000000000006</v>
      </c>
      <c r="S913">
        <v>75.900000000000006</v>
      </c>
      <c r="T913">
        <v>76.180000000000007</v>
      </c>
      <c r="U913">
        <v>79.790000000000006</v>
      </c>
      <c r="Y913">
        <v>77.989999999999995</v>
      </c>
      <c r="Z913">
        <v>75</v>
      </c>
      <c r="AA913">
        <v>106</v>
      </c>
      <c r="AE913">
        <v>10</v>
      </c>
      <c r="AF913">
        <v>19</v>
      </c>
      <c r="AJ913">
        <v>106</v>
      </c>
    </row>
    <row r="914" spans="1:36" x14ac:dyDescent="0.35">
      <c r="A914" s="3" t="str">
        <f t="shared" si="14"/>
        <v>Erik Blomqvist</v>
      </c>
      <c r="B914" s="4">
        <v>46082</v>
      </c>
      <c r="C914" t="s">
        <v>1436</v>
      </c>
      <c r="D914" t="s">
        <v>1191</v>
      </c>
      <c r="E914" t="s">
        <v>1192</v>
      </c>
      <c r="F914" t="s">
        <v>1193</v>
      </c>
      <c r="I914" t="s">
        <v>1317</v>
      </c>
      <c r="J914" t="s">
        <v>1158</v>
      </c>
      <c r="K914" t="s">
        <v>422</v>
      </c>
      <c r="L914">
        <v>74</v>
      </c>
      <c r="M914">
        <v>72</v>
      </c>
      <c r="Q914">
        <v>146</v>
      </c>
      <c r="R914">
        <v>76.400000000000006</v>
      </c>
      <c r="S914">
        <v>75.900000000000006</v>
      </c>
      <c r="T914">
        <v>79.180000000000007</v>
      </c>
      <c r="U914">
        <v>77.790000000000006</v>
      </c>
      <c r="Y914">
        <v>78.489999999999995</v>
      </c>
      <c r="Z914">
        <v>115</v>
      </c>
      <c r="AA914">
        <v>111</v>
      </c>
      <c r="AE914">
        <v>13</v>
      </c>
      <c r="AF914">
        <v>20</v>
      </c>
      <c r="AJ914">
        <v>111</v>
      </c>
    </row>
    <row r="915" spans="1:36" x14ac:dyDescent="0.35">
      <c r="A915" s="3" t="str">
        <f t="shared" si="14"/>
        <v>Julien Bohnet</v>
      </c>
      <c r="B915" s="4">
        <v>46082</v>
      </c>
      <c r="C915" t="s">
        <v>1436</v>
      </c>
      <c r="D915" t="s">
        <v>1191</v>
      </c>
      <c r="E915" t="s">
        <v>1192</v>
      </c>
      <c r="F915" t="s">
        <v>1193</v>
      </c>
      <c r="I915" t="s">
        <v>1385</v>
      </c>
      <c r="J915" t="s">
        <v>1386</v>
      </c>
      <c r="K915" t="s">
        <v>422</v>
      </c>
      <c r="L915">
        <v>75</v>
      </c>
      <c r="M915">
        <v>71</v>
      </c>
      <c r="Q915">
        <v>146</v>
      </c>
      <c r="R915">
        <v>76.400000000000006</v>
      </c>
      <c r="S915">
        <v>75.900000000000006</v>
      </c>
      <c r="T915">
        <v>80.180000000000007</v>
      </c>
      <c r="U915">
        <v>76.790000000000006</v>
      </c>
      <c r="Y915">
        <v>78.489999999999995</v>
      </c>
      <c r="Z915">
        <v>124</v>
      </c>
      <c r="AA915">
        <v>111</v>
      </c>
      <c r="AE915">
        <v>14</v>
      </c>
      <c r="AF915">
        <v>20</v>
      </c>
      <c r="AJ915">
        <v>111</v>
      </c>
    </row>
    <row r="916" spans="1:36" x14ac:dyDescent="0.35">
      <c r="A916" s="3" t="str">
        <f t="shared" si="14"/>
        <v>Carl Hardin</v>
      </c>
      <c r="B916" s="4">
        <v>46082</v>
      </c>
      <c r="C916" t="s">
        <v>1436</v>
      </c>
      <c r="D916" t="s">
        <v>1191</v>
      </c>
      <c r="E916" t="s">
        <v>1192</v>
      </c>
      <c r="F916" t="s">
        <v>1193</v>
      </c>
      <c r="I916" t="s">
        <v>1369</v>
      </c>
      <c r="J916" t="s">
        <v>890</v>
      </c>
      <c r="K916" t="s">
        <v>422</v>
      </c>
      <c r="L916">
        <v>71</v>
      </c>
      <c r="M916">
        <v>75</v>
      </c>
      <c r="Q916">
        <v>146</v>
      </c>
      <c r="R916">
        <v>76.400000000000006</v>
      </c>
      <c r="S916">
        <v>75.900000000000006</v>
      </c>
      <c r="T916">
        <v>76.180000000000007</v>
      </c>
      <c r="U916">
        <v>80.790000000000006</v>
      </c>
      <c r="Y916">
        <v>78.489999999999995</v>
      </c>
      <c r="Z916">
        <v>75</v>
      </c>
      <c r="AA916">
        <v>111</v>
      </c>
      <c r="AE916">
        <v>10</v>
      </c>
      <c r="AF916">
        <v>20</v>
      </c>
      <c r="AJ916">
        <v>111</v>
      </c>
    </row>
    <row r="917" spans="1:36" x14ac:dyDescent="0.35">
      <c r="A917" s="3" t="str">
        <f t="shared" si="14"/>
        <v>Nicolai Kipling</v>
      </c>
      <c r="B917" s="4">
        <v>46082</v>
      </c>
      <c r="C917" t="s">
        <v>1436</v>
      </c>
      <c r="D917" t="s">
        <v>1191</v>
      </c>
      <c r="E917" t="s">
        <v>1192</v>
      </c>
      <c r="F917" t="s">
        <v>1193</v>
      </c>
      <c r="I917" t="s">
        <v>1373</v>
      </c>
      <c r="J917" t="s">
        <v>1374</v>
      </c>
      <c r="K917" t="s">
        <v>422</v>
      </c>
      <c r="L917">
        <v>72</v>
      </c>
      <c r="M917">
        <v>74</v>
      </c>
      <c r="Q917">
        <v>146</v>
      </c>
      <c r="R917">
        <v>76.400000000000006</v>
      </c>
      <c r="S917">
        <v>75.900000000000006</v>
      </c>
      <c r="T917">
        <v>77.180000000000007</v>
      </c>
      <c r="U917">
        <v>79.790000000000006</v>
      </c>
      <c r="Y917">
        <v>78.489999999999995</v>
      </c>
      <c r="Z917">
        <v>91</v>
      </c>
      <c r="AA917">
        <v>111</v>
      </c>
      <c r="AE917">
        <v>11</v>
      </c>
      <c r="AF917">
        <v>20</v>
      </c>
      <c r="AJ917">
        <v>111</v>
      </c>
    </row>
    <row r="918" spans="1:36" x14ac:dyDescent="0.35">
      <c r="A918" s="3" t="str">
        <f t="shared" si="14"/>
        <v>Florian Riedel</v>
      </c>
      <c r="B918" s="4">
        <v>46082</v>
      </c>
      <c r="C918" t="s">
        <v>1436</v>
      </c>
      <c r="D918" t="s">
        <v>1191</v>
      </c>
      <c r="E918" t="s">
        <v>1192</v>
      </c>
      <c r="F918" t="s">
        <v>1193</v>
      </c>
      <c r="I918" t="s">
        <v>1046</v>
      </c>
      <c r="J918" t="s">
        <v>543</v>
      </c>
      <c r="K918" t="s">
        <v>422</v>
      </c>
      <c r="L918">
        <v>73</v>
      </c>
      <c r="M918">
        <v>73</v>
      </c>
      <c r="Q918">
        <v>146</v>
      </c>
      <c r="R918">
        <v>76.400000000000006</v>
      </c>
      <c r="S918">
        <v>75.900000000000006</v>
      </c>
      <c r="T918">
        <v>78.180000000000007</v>
      </c>
      <c r="U918">
        <v>78.790000000000006</v>
      </c>
      <c r="Y918">
        <v>78.489999999999995</v>
      </c>
      <c r="Z918">
        <v>102</v>
      </c>
      <c r="AA918">
        <v>111</v>
      </c>
      <c r="AE918">
        <v>12</v>
      </c>
      <c r="AF918">
        <v>20</v>
      </c>
      <c r="AJ918">
        <v>111</v>
      </c>
    </row>
    <row r="919" spans="1:36" x14ac:dyDescent="0.35">
      <c r="A919" s="3" t="str">
        <f t="shared" si="14"/>
        <v>Jesper Von Reedtz</v>
      </c>
      <c r="B919" s="4">
        <v>46082</v>
      </c>
      <c r="C919" t="s">
        <v>1436</v>
      </c>
      <c r="D919" t="s">
        <v>1191</v>
      </c>
      <c r="E919" t="s">
        <v>1192</v>
      </c>
      <c r="F919" t="s">
        <v>1193</v>
      </c>
      <c r="I919" t="s">
        <v>1351</v>
      </c>
      <c r="J919" t="s">
        <v>1200</v>
      </c>
      <c r="K919" t="s">
        <v>422</v>
      </c>
      <c r="L919">
        <v>72</v>
      </c>
      <c r="M919">
        <v>74</v>
      </c>
      <c r="Q919">
        <v>146</v>
      </c>
      <c r="R919">
        <v>76.400000000000006</v>
      </c>
      <c r="S919">
        <v>75.900000000000006</v>
      </c>
      <c r="T919">
        <v>77.180000000000007</v>
      </c>
      <c r="U919">
        <v>79.790000000000006</v>
      </c>
      <c r="Y919">
        <v>78.489999999999995</v>
      </c>
      <c r="Z919">
        <v>91</v>
      </c>
      <c r="AA919">
        <v>111</v>
      </c>
      <c r="AE919">
        <v>11</v>
      </c>
      <c r="AF919">
        <v>20</v>
      </c>
      <c r="AJ919">
        <v>111</v>
      </c>
    </row>
    <row r="920" spans="1:36" x14ac:dyDescent="0.35">
      <c r="A920" s="3" t="str">
        <f t="shared" si="14"/>
        <v>Walter Waineby</v>
      </c>
      <c r="B920" s="4">
        <v>46082</v>
      </c>
      <c r="C920" t="s">
        <v>1436</v>
      </c>
      <c r="D920" t="s">
        <v>1191</v>
      </c>
      <c r="E920" t="s">
        <v>1192</v>
      </c>
      <c r="F920" t="s">
        <v>1193</v>
      </c>
      <c r="I920" t="s">
        <v>1299</v>
      </c>
      <c r="J920" t="s">
        <v>1300</v>
      </c>
      <c r="K920" t="s">
        <v>422</v>
      </c>
      <c r="L920">
        <v>71</v>
      </c>
      <c r="M920">
        <v>75</v>
      </c>
      <c r="Q920">
        <v>146</v>
      </c>
      <c r="R920">
        <v>76.400000000000006</v>
      </c>
      <c r="S920">
        <v>75.900000000000006</v>
      </c>
      <c r="T920">
        <v>76.180000000000007</v>
      </c>
      <c r="U920">
        <v>80.790000000000006</v>
      </c>
      <c r="Y920">
        <v>78.489999999999995</v>
      </c>
      <c r="Z920">
        <v>75</v>
      </c>
      <c r="AA920">
        <v>111</v>
      </c>
      <c r="AE920">
        <v>10</v>
      </c>
      <c r="AF920">
        <v>20</v>
      </c>
      <c r="AJ920">
        <v>111</v>
      </c>
    </row>
    <row r="921" spans="1:36" x14ac:dyDescent="0.35">
      <c r="A921" s="3" t="str">
        <f t="shared" si="14"/>
        <v>Junes Jeremias Chirband</v>
      </c>
      <c r="B921" s="4">
        <v>46082</v>
      </c>
      <c r="C921" t="s">
        <v>1436</v>
      </c>
      <c r="D921" t="s">
        <v>1191</v>
      </c>
      <c r="E921" t="s">
        <v>1192</v>
      </c>
      <c r="F921" t="s">
        <v>1193</v>
      </c>
      <c r="I921" t="s">
        <v>1354</v>
      </c>
      <c r="J921" t="s">
        <v>1355</v>
      </c>
      <c r="K921" t="s">
        <v>422</v>
      </c>
      <c r="L921">
        <v>76</v>
      </c>
      <c r="M921">
        <v>71</v>
      </c>
      <c r="Q921">
        <v>147</v>
      </c>
      <c r="R921">
        <v>76.400000000000006</v>
      </c>
      <c r="S921">
        <v>75.900000000000006</v>
      </c>
      <c r="T921">
        <v>81.180000000000007</v>
      </c>
      <c r="U921">
        <v>76.790000000000006</v>
      </c>
      <c r="Y921">
        <v>78.989999999999995</v>
      </c>
      <c r="Z921">
        <v>133</v>
      </c>
      <c r="AA921">
        <v>118</v>
      </c>
      <c r="AE921">
        <v>15</v>
      </c>
      <c r="AF921">
        <v>21</v>
      </c>
      <c r="AJ921">
        <v>118</v>
      </c>
    </row>
    <row r="922" spans="1:36" x14ac:dyDescent="0.35">
      <c r="A922" s="3" t="str">
        <f t="shared" si="14"/>
        <v>Roope Kakko</v>
      </c>
      <c r="B922" s="4">
        <v>46082</v>
      </c>
      <c r="C922" t="s">
        <v>1436</v>
      </c>
      <c r="D922" t="s">
        <v>1191</v>
      </c>
      <c r="E922" t="s">
        <v>1192</v>
      </c>
      <c r="F922" t="s">
        <v>1193</v>
      </c>
      <c r="I922" t="s">
        <v>1390</v>
      </c>
      <c r="J922" t="s">
        <v>1391</v>
      </c>
      <c r="K922" t="s">
        <v>422</v>
      </c>
      <c r="L922">
        <v>73</v>
      </c>
      <c r="M922">
        <v>74</v>
      </c>
      <c r="Q922">
        <v>147</v>
      </c>
      <c r="R922">
        <v>76.400000000000006</v>
      </c>
      <c r="S922">
        <v>75.900000000000006</v>
      </c>
      <c r="T922">
        <v>78.180000000000007</v>
      </c>
      <c r="U922">
        <v>79.790000000000006</v>
      </c>
      <c r="Y922">
        <v>78.989999999999995</v>
      </c>
      <c r="Z922">
        <v>102</v>
      </c>
      <c r="AA922">
        <v>118</v>
      </c>
      <c r="AE922">
        <v>12</v>
      </c>
      <c r="AF922">
        <v>21</v>
      </c>
      <c r="AJ922">
        <v>118</v>
      </c>
    </row>
    <row r="923" spans="1:36" x14ac:dyDescent="0.35">
      <c r="A923" s="3" t="str">
        <f t="shared" si="14"/>
        <v>Rasmus Pietila</v>
      </c>
      <c r="B923" s="4">
        <v>46082</v>
      </c>
      <c r="C923" t="s">
        <v>1436</v>
      </c>
      <c r="D923" t="s">
        <v>1191</v>
      </c>
      <c r="E923" t="s">
        <v>1192</v>
      </c>
      <c r="F923" t="s">
        <v>1193</v>
      </c>
      <c r="I923" t="s">
        <v>1426</v>
      </c>
      <c r="J923" t="s">
        <v>1362</v>
      </c>
      <c r="K923" t="s">
        <v>422</v>
      </c>
      <c r="L923">
        <v>74</v>
      </c>
      <c r="M923">
        <v>73</v>
      </c>
      <c r="Q923">
        <v>147</v>
      </c>
      <c r="R923">
        <v>76.400000000000006</v>
      </c>
      <c r="S923">
        <v>75.900000000000006</v>
      </c>
      <c r="T923">
        <v>79.180000000000007</v>
      </c>
      <c r="U923">
        <v>78.790000000000006</v>
      </c>
      <c r="Y923">
        <v>78.989999999999995</v>
      </c>
      <c r="Z923">
        <v>115</v>
      </c>
      <c r="AA923">
        <v>118</v>
      </c>
      <c r="AE923">
        <v>13</v>
      </c>
      <c r="AF923">
        <v>21</v>
      </c>
      <c r="AJ923">
        <v>118</v>
      </c>
    </row>
    <row r="924" spans="1:36" x14ac:dyDescent="0.35">
      <c r="A924" s="3" t="str">
        <f t="shared" si="14"/>
        <v>Theis Poulsen</v>
      </c>
      <c r="B924" s="4">
        <v>46082</v>
      </c>
      <c r="C924" t="s">
        <v>1436</v>
      </c>
      <c r="D924" t="s">
        <v>1191</v>
      </c>
      <c r="E924" t="s">
        <v>1192</v>
      </c>
      <c r="F924" t="s">
        <v>1193</v>
      </c>
      <c r="I924" t="s">
        <v>1331</v>
      </c>
      <c r="J924" t="s">
        <v>1332</v>
      </c>
      <c r="K924" t="s">
        <v>422</v>
      </c>
      <c r="L924">
        <v>70</v>
      </c>
      <c r="M924">
        <v>77</v>
      </c>
      <c r="Q924">
        <v>147</v>
      </c>
      <c r="R924">
        <v>76.400000000000006</v>
      </c>
      <c r="S924">
        <v>75.900000000000006</v>
      </c>
      <c r="T924">
        <v>75.180000000000007</v>
      </c>
      <c r="U924">
        <v>82.79</v>
      </c>
      <c r="Y924">
        <v>78.989999999999995</v>
      </c>
      <c r="Z924">
        <v>57</v>
      </c>
      <c r="AA924">
        <v>118</v>
      </c>
      <c r="AE924">
        <v>9</v>
      </c>
      <c r="AF924">
        <v>21</v>
      </c>
      <c r="AJ924">
        <v>118</v>
      </c>
    </row>
    <row r="925" spans="1:36" x14ac:dyDescent="0.35">
      <c r="A925" s="3" t="str">
        <f t="shared" si="14"/>
        <v>Valdemar Vater</v>
      </c>
      <c r="B925" s="4">
        <v>46082</v>
      </c>
      <c r="C925" t="s">
        <v>1436</v>
      </c>
      <c r="D925" t="s">
        <v>1191</v>
      </c>
      <c r="E925" t="s">
        <v>1192</v>
      </c>
      <c r="F925" t="s">
        <v>1193</v>
      </c>
      <c r="I925" t="s">
        <v>1349</v>
      </c>
      <c r="J925" t="s">
        <v>1350</v>
      </c>
      <c r="K925" t="s">
        <v>422</v>
      </c>
      <c r="L925">
        <v>71</v>
      </c>
      <c r="M925">
        <v>76</v>
      </c>
      <c r="Q925">
        <v>147</v>
      </c>
      <c r="R925">
        <v>76.400000000000006</v>
      </c>
      <c r="S925">
        <v>75.900000000000006</v>
      </c>
      <c r="T925">
        <v>76.180000000000007</v>
      </c>
      <c r="U925">
        <v>81.790000000000006</v>
      </c>
      <c r="Y925">
        <v>78.989999999999995</v>
      </c>
      <c r="Z925">
        <v>75</v>
      </c>
      <c r="AA925">
        <v>118</v>
      </c>
      <c r="AE925">
        <v>10</v>
      </c>
      <c r="AF925">
        <v>21</v>
      </c>
      <c r="AJ925">
        <v>118</v>
      </c>
    </row>
    <row r="926" spans="1:36" x14ac:dyDescent="0.35">
      <c r="A926" s="3" t="str">
        <f t="shared" si="14"/>
        <v>Alexander Wennstam</v>
      </c>
      <c r="B926" s="4">
        <v>46082</v>
      </c>
      <c r="C926" t="s">
        <v>1436</v>
      </c>
      <c r="D926" t="s">
        <v>1191</v>
      </c>
      <c r="E926" t="s">
        <v>1192</v>
      </c>
      <c r="F926" t="s">
        <v>1193</v>
      </c>
      <c r="I926" t="s">
        <v>1340</v>
      </c>
      <c r="J926" t="s">
        <v>459</v>
      </c>
      <c r="K926" t="s">
        <v>422</v>
      </c>
      <c r="L926">
        <v>73</v>
      </c>
      <c r="M926">
        <v>74</v>
      </c>
      <c r="Q926">
        <v>147</v>
      </c>
      <c r="R926">
        <v>76.400000000000006</v>
      </c>
      <c r="S926">
        <v>75.900000000000006</v>
      </c>
      <c r="T926">
        <v>78.180000000000007</v>
      </c>
      <c r="U926">
        <v>79.790000000000006</v>
      </c>
      <c r="Y926">
        <v>78.989999999999995</v>
      </c>
      <c r="Z926">
        <v>102</v>
      </c>
      <c r="AA926">
        <v>118</v>
      </c>
      <c r="AE926">
        <v>12</v>
      </c>
      <c r="AF926">
        <v>21</v>
      </c>
      <c r="AJ926">
        <v>118</v>
      </c>
    </row>
    <row r="927" spans="1:36" x14ac:dyDescent="0.35">
      <c r="A927" s="3" t="str">
        <f t="shared" si="14"/>
        <v>Filip Bendix</v>
      </c>
      <c r="B927" s="4">
        <v>46082</v>
      </c>
      <c r="C927" t="s">
        <v>1436</v>
      </c>
      <c r="D927" t="s">
        <v>1191</v>
      </c>
      <c r="E927" t="s">
        <v>1192</v>
      </c>
      <c r="F927" t="s">
        <v>1193</v>
      </c>
      <c r="I927" t="s">
        <v>1315</v>
      </c>
      <c r="J927" t="s">
        <v>1316</v>
      </c>
      <c r="K927" t="s">
        <v>422</v>
      </c>
      <c r="L927">
        <v>74</v>
      </c>
      <c r="M927">
        <v>74</v>
      </c>
      <c r="Q927">
        <v>148</v>
      </c>
      <c r="R927">
        <v>76.400000000000006</v>
      </c>
      <c r="S927">
        <v>75.900000000000006</v>
      </c>
      <c r="T927">
        <v>79.180000000000007</v>
      </c>
      <c r="U927">
        <v>79.790000000000006</v>
      </c>
      <c r="Y927">
        <v>79.489999999999995</v>
      </c>
      <c r="Z927">
        <v>115</v>
      </c>
      <c r="AA927">
        <v>124</v>
      </c>
      <c r="AE927">
        <v>13</v>
      </c>
      <c r="AF927">
        <v>22</v>
      </c>
      <c r="AJ927">
        <v>124</v>
      </c>
    </row>
    <row r="928" spans="1:36" x14ac:dyDescent="0.35">
      <c r="A928" s="3" t="str">
        <f t="shared" si="14"/>
        <v>Hugo Hellman</v>
      </c>
      <c r="B928" s="4">
        <v>46082</v>
      </c>
      <c r="C928" t="s">
        <v>1436</v>
      </c>
      <c r="D928" t="s">
        <v>1191</v>
      </c>
      <c r="E928" t="s">
        <v>1192</v>
      </c>
      <c r="F928" t="s">
        <v>1193</v>
      </c>
      <c r="I928" t="s">
        <v>1271</v>
      </c>
      <c r="J928" t="s">
        <v>424</v>
      </c>
      <c r="K928" t="s">
        <v>422</v>
      </c>
      <c r="L928">
        <v>77</v>
      </c>
      <c r="M928">
        <v>71</v>
      </c>
      <c r="Q928">
        <v>148</v>
      </c>
      <c r="R928">
        <v>76.400000000000006</v>
      </c>
      <c r="S928">
        <v>75.900000000000006</v>
      </c>
      <c r="T928">
        <v>82.18</v>
      </c>
      <c r="U928">
        <v>76.790000000000006</v>
      </c>
      <c r="Y928">
        <v>79.489999999999995</v>
      </c>
      <c r="Z928">
        <v>136</v>
      </c>
      <c r="AA928">
        <v>124</v>
      </c>
      <c r="AE928">
        <v>16</v>
      </c>
      <c r="AF928">
        <v>22</v>
      </c>
      <c r="AJ928">
        <v>124</v>
      </c>
    </row>
    <row r="929" spans="1:45" x14ac:dyDescent="0.35">
      <c r="A929" s="3" t="str">
        <f t="shared" si="14"/>
        <v>Noa Holmberg</v>
      </c>
      <c r="B929" s="4">
        <v>46082</v>
      </c>
      <c r="C929" t="s">
        <v>1436</v>
      </c>
      <c r="D929" t="s">
        <v>1191</v>
      </c>
      <c r="E929" t="s">
        <v>1192</v>
      </c>
      <c r="F929" t="s">
        <v>1193</v>
      </c>
      <c r="I929" t="s">
        <v>1361</v>
      </c>
      <c r="J929" t="s">
        <v>1422</v>
      </c>
      <c r="K929" t="s">
        <v>422</v>
      </c>
      <c r="L929">
        <v>72</v>
      </c>
      <c r="M929">
        <v>76</v>
      </c>
      <c r="Q929">
        <v>148</v>
      </c>
      <c r="R929">
        <v>76.400000000000006</v>
      </c>
      <c r="S929">
        <v>75.900000000000006</v>
      </c>
      <c r="T929">
        <v>77.180000000000007</v>
      </c>
      <c r="U929">
        <v>81.790000000000006</v>
      </c>
      <c r="Y929">
        <v>79.489999999999995</v>
      </c>
      <c r="Z929">
        <v>91</v>
      </c>
      <c r="AA929">
        <v>124</v>
      </c>
      <c r="AE929">
        <v>11</v>
      </c>
      <c r="AF929">
        <v>22</v>
      </c>
      <c r="AJ929">
        <v>124</v>
      </c>
      <c r="AM929" s="5"/>
      <c r="AO929" s="5"/>
      <c r="AQ929" s="5"/>
      <c r="AS929" s="5"/>
    </row>
    <row r="930" spans="1:45" x14ac:dyDescent="0.35">
      <c r="A930" s="3" t="str">
        <f t="shared" si="14"/>
        <v>Benjamin Pedersen</v>
      </c>
      <c r="B930" s="4">
        <v>46082</v>
      </c>
      <c r="C930" t="s">
        <v>1436</v>
      </c>
      <c r="D930" t="s">
        <v>1191</v>
      </c>
      <c r="E930" t="s">
        <v>1192</v>
      </c>
      <c r="F930" t="s">
        <v>1193</v>
      </c>
      <c r="I930" t="s">
        <v>1420</v>
      </c>
      <c r="J930" t="s">
        <v>336</v>
      </c>
      <c r="K930" t="s">
        <v>422</v>
      </c>
      <c r="L930">
        <v>74</v>
      </c>
      <c r="M930">
        <v>74</v>
      </c>
      <c r="Q930">
        <v>148</v>
      </c>
      <c r="R930">
        <v>76.400000000000006</v>
      </c>
      <c r="S930">
        <v>75.900000000000006</v>
      </c>
      <c r="T930">
        <v>79.180000000000007</v>
      </c>
      <c r="U930">
        <v>79.790000000000006</v>
      </c>
      <c r="Y930">
        <v>79.489999999999995</v>
      </c>
      <c r="Z930">
        <v>115</v>
      </c>
      <c r="AA930">
        <v>124</v>
      </c>
      <c r="AE930">
        <v>13</v>
      </c>
      <c r="AF930">
        <v>22</v>
      </c>
      <c r="AJ930">
        <v>124</v>
      </c>
      <c r="AM930" s="5"/>
      <c r="AO930" s="5"/>
      <c r="AQ930" s="5"/>
      <c r="AS930" s="5"/>
    </row>
    <row r="931" spans="1:45" x14ac:dyDescent="0.35">
      <c r="A931" s="3" t="str">
        <f t="shared" si="14"/>
        <v>Svanberg Stefansson</v>
      </c>
      <c r="B931" s="4">
        <v>46082</v>
      </c>
      <c r="C931" t="s">
        <v>1436</v>
      </c>
      <c r="D931" t="s">
        <v>1191</v>
      </c>
      <c r="E931" t="s">
        <v>1192</v>
      </c>
      <c r="F931" t="s">
        <v>1193</v>
      </c>
      <c r="I931" t="s">
        <v>1398</v>
      </c>
      <c r="J931" t="s">
        <v>1399</v>
      </c>
      <c r="K931" t="s">
        <v>422</v>
      </c>
      <c r="L931">
        <v>72</v>
      </c>
      <c r="M931">
        <v>76</v>
      </c>
      <c r="Q931">
        <v>148</v>
      </c>
      <c r="R931">
        <v>76.400000000000006</v>
      </c>
      <c r="S931">
        <v>75.900000000000006</v>
      </c>
      <c r="T931">
        <v>77.180000000000007</v>
      </c>
      <c r="U931">
        <v>81.790000000000006</v>
      </c>
      <c r="Y931">
        <v>79.489999999999995</v>
      </c>
      <c r="Z931">
        <v>91</v>
      </c>
      <c r="AA931">
        <v>124</v>
      </c>
      <c r="AE931">
        <v>11</v>
      </c>
      <c r="AF931">
        <v>22</v>
      </c>
      <c r="AJ931">
        <v>124</v>
      </c>
      <c r="AM931" s="5"/>
      <c r="AO931" s="5"/>
      <c r="AQ931" s="5"/>
      <c r="AS931" s="5"/>
    </row>
    <row r="932" spans="1:45" x14ac:dyDescent="0.35">
      <c r="A932" s="3" t="str">
        <f t="shared" si="14"/>
        <v>Sander Vallestad</v>
      </c>
      <c r="B932" s="4">
        <v>46082</v>
      </c>
      <c r="C932" t="s">
        <v>1436</v>
      </c>
      <c r="D932" t="s">
        <v>1191</v>
      </c>
      <c r="E932" t="s">
        <v>1192</v>
      </c>
      <c r="F932" t="s">
        <v>1193</v>
      </c>
      <c r="I932" t="s">
        <v>1410</v>
      </c>
      <c r="J932" t="s">
        <v>1411</v>
      </c>
      <c r="K932" t="s">
        <v>422</v>
      </c>
      <c r="L932">
        <v>75</v>
      </c>
      <c r="M932">
        <v>73</v>
      </c>
      <c r="Q932">
        <v>148</v>
      </c>
      <c r="R932">
        <v>76.400000000000006</v>
      </c>
      <c r="S932">
        <v>75.900000000000006</v>
      </c>
      <c r="T932">
        <v>80.180000000000007</v>
      </c>
      <c r="U932">
        <v>78.790000000000006</v>
      </c>
      <c r="Y932">
        <v>79.489999999999995</v>
      </c>
      <c r="Z932">
        <v>124</v>
      </c>
      <c r="AA932">
        <v>124</v>
      </c>
      <c r="AE932">
        <v>14</v>
      </c>
      <c r="AF932">
        <v>22</v>
      </c>
      <c r="AJ932">
        <v>124</v>
      </c>
      <c r="AM932" s="5"/>
      <c r="AO932" s="5"/>
      <c r="AQ932" s="5"/>
      <c r="AS932" s="5"/>
    </row>
    <row r="933" spans="1:45" x14ac:dyDescent="0.35">
      <c r="A933" s="3" t="str">
        <f t="shared" si="14"/>
        <v>Marcus Wahlund</v>
      </c>
      <c r="B933" s="4">
        <v>46082</v>
      </c>
      <c r="C933" t="s">
        <v>1436</v>
      </c>
      <c r="D933" t="s">
        <v>1191</v>
      </c>
      <c r="E933" t="s">
        <v>1192</v>
      </c>
      <c r="F933" t="s">
        <v>1193</v>
      </c>
      <c r="I933" t="s">
        <v>1415</v>
      </c>
      <c r="J933" t="s">
        <v>1172</v>
      </c>
      <c r="K933" t="s">
        <v>422</v>
      </c>
      <c r="L933">
        <v>74</v>
      </c>
      <c r="M933">
        <v>74</v>
      </c>
      <c r="Q933">
        <v>148</v>
      </c>
      <c r="R933">
        <v>76.400000000000006</v>
      </c>
      <c r="S933">
        <v>75.900000000000006</v>
      </c>
      <c r="T933">
        <v>79.180000000000007</v>
      </c>
      <c r="U933">
        <v>79.790000000000006</v>
      </c>
      <c r="Y933">
        <v>79.489999999999995</v>
      </c>
      <c r="Z933">
        <v>115</v>
      </c>
      <c r="AA933">
        <v>124</v>
      </c>
      <c r="AE933">
        <v>13</v>
      </c>
      <c r="AF933">
        <v>22</v>
      </c>
      <c r="AJ933">
        <v>124</v>
      </c>
      <c r="AM933" s="5"/>
      <c r="AO933" s="5"/>
      <c r="AQ933" s="5"/>
      <c r="AS933" s="5"/>
    </row>
    <row r="934" spans="1:45" x14ac:dyDescent="0.35">
      <c r="A934" s="3" t="str">
        <f t="shared" si="14"/>
        <v>Ludvig Eriksson (Jan2001)</v>
      </c>
      <c r="B934" s="4">
        <v>46082</v>
      </c>
      <c r="C934" t="s">
        <v>1436</v>
      </c>
      <c r="D934" t="s">
        <v>1191</v>
      </c>
      <c r="E934" t="s">
        <v>1192</v>
      </c>
      <c r="F934" t="s">
        <v>1193</v>
      </c>
      <c r="I934" t="s">
        <v>1389</v>
      </c>
      <c r="J934" t="s">
        <v>1256</v>
      </c>
      <c r="K934" t="s">
        <v>422</v>
      </c>
      <c r="L934">
        <v>78</v>
      </c>
      <c r="M934">
        <v>71</v>
      </c>
      <c r="Q934">
        <v>149</v>
      </c>
      <c r="R934">
        <v>76.400000000000006</v>
      </c>
      <c r="S934">
        <v>75.900000000000006</v>
      </c>
      <c r="T934">
        <v>83.18</v>
      </c>
      <c r="U934">
        <v>76.790000000000006</v>
      </c>
      <c r="Y934">
        <v>79.989999999999995</v>
      </c>
      <c r="Z934">
        <v>139</v>
      </c>
      <c r="AA934">
        <v>131</v>
      </c>
      <c r="AE934">
        <v>17</v>
      </c>
      <c r="AF934">
        <v>23</v>
      </c>
      <c r="AJ934">
        <v>131</v>
      </c>
      <c r="AM934" s="5"/>
      <c r="AO934" s="5"/>
      <c r="AQ934" s="5"/>
      <c r="AS934" s="5"/>
    </row>
    <row r="935" spans="1:45" x14ac:dyDescent="0.35">
      <c r="A935" s="3" t="str">
        <f t="shared" si="14"/>
        <v>Stephen Grant</v>
      </c>
      <c r="B935" s="4">
        <v>46082</v>
      </c>
      <c r="C935" t="s">
        <v>1436</v>
      </c>
      <c r="D935" t="s">
        <v>1191</v>
      </c>
      <c r="E935" t="s">
        <v>1192</v>
      </c>
      <c r="F935" t="s">
        <v>1193</v>
      </c>
      <c r="I935" t="s">
        <v>1359</v>
      </c>
      <c r="J935" t="s">
        <v>1360</v>
      </c>
      <c r="K935" t="s">
        <v>422</v>
      </c>
      <c r="L935">
        <v>74</v>
      </c>
      <c r="M935">
        <v>75</v>
      </c>
      <c r="Q935">
        <v>149</v>
      </c>
      <c r="R935">
        <v>76.400000000000006</v>
      </c>
      <c r="S935">
        <v>75.900000000000006</v>
      </c>
      <c r="T935">
        <v>79.180000000000007</v>
      </c>
      <c r="U935">
        <v>80.790000000000006</v>
      </c>
      <c r="Y935">
        <v>79.989999999999995</v>
      </c>
      <c r="Z935">
        <v>115</v>
      </c>
      <c r="AA935">
        <v>131</v>
      </c>
      <c r="AE935">
        <v>13</v>
      </c>
      <c r="AF935">
        <v>23</v>
      </c>
      <c r="AJ935">
        <v>131</v>
      </c>
      <c r="AM935" s="5"/>
      <c r="AO935" s="5"/>
      <c r="AQ935" s="5"/>
      <c r="AS935" s="5"/>
    </row>
    <row r="936" spans="1:45" x14ac:dyDescent="0.35">
      <c r="A936" s="3" t="str">
        <f t="shared" si="14"/>
        <v>Jesper Karlsson</v>
      </c>
      <c r="B936" s="4">
        <v>46082</v>
      </c>
      <c r="C936" t="s">
        <v>1436</v>
      </c>
      <c r="D936" t="s">
        <v>1191</v>
      </c>
      <c r="E936" t="s">
        <v>1192</v>
      </c>
      <c r="F936" t="s">
        <v>1193</v>
      </c>
      <c r="I936" t="s">
        <v>1284</v>
      </c>
      <c r="J936" t="s">
        <v>1200</v>
      </c>
      <c r="K936" t="s">
        <v>422</v>
      </c>
      <c r="L936">
        <v>73</v>
      </c>
      <c r="M936">
        <v>76</v>
      </c>
      <c r="Q936">
        <v>149</v>
      </c>
      <c r="R936">
        <v>76.400000000000006</v>
      </c>
      <c r="S936">
        <v>75.900000000000006</v>
      </c>
      <c r="T936">
        <v>78.180000000000007</v>
      </c>
      <c r="U936">
        <v>81.790000000000006</v>
      </c>
      <c r="Y936">
        <v>79.989999999999995</v>
      </c>
      <c r="Z936">
        <v>102</v>
      </c>
      <c r="AA936">
        <v>131</v>
      </c>
      <c r="AE936">
        <v>12</v>
      </c>
      <c r="AF936">
        <v>23</v>
      </c>
      <c r="AJ936">
        <v>131</v>
      </c>
      <c r="AM936" s="5"/>
      <c r="AO936" s="5"/>
      <c r="AQ936" s="5"/>
      <c r="AS936" s="5"/>
    </row>
    <row r="937" spans="1:45" x14ac:dyDescent="0.35">
      <c r="A937" s="3" t="str">
        <f t="shared" si="14"/>
        <v>Emil Kjeldsen</v>
      </c>
      <c r="B937" s="4">
        <v>46082</v>
      </c>
      <c r="C937" t="s">
        <v>1436</v>
      </c>
      <c r="D937" t="s">
        <v>1191</v>
      </c>
      <c r="E937" t="s">
        <v>1192</v>
      </c>
      <c r="F937" t="s">
        <v>1193</v>
      </c>
      <c r="I937" t="s">
        <v>1435</v>
      </c>
      <c r="J937" t="s">
        <v>1337</v>
      </c>
      <c r="K937" t="s">
        <v>422</v>
      </c>
      <c r="L937">
        <v>77</v>
      </c>
      <c r="M937">
        <v>72</v>
      </c>
      <c r="Q937">
        <v>149</v>
      </c>
      <c r="R937">
        <v>76.400000000000006</v>
      </c>
      <c r="S937">
        <v>75.900000000000006</v>
      </c>
      <c r="T937">
        <v>82.18</v>
      </c>
      <c r="U937">
        <v>77.790000000000006</v>
      </c>
      <c r="Y937">
        <v>79.989999999999995</v>
      </c>
      <c r="Z937">
        <v>136</v>
      </c>
      <c r="AA937">
        <v>131</v>
      </c>
      <c r="AE937">
        <v>16</v>
      </c>
      <c r="AF937">
        <v>23</v>
      </c>
      <c r="AJ937">
        <v>131</v>
      </c>
      <c r="AM937" s="5"/>
      <c r="AO937" s="5"/>
      <c r="AQ937" s="5"/>
      <c r="AS937" s="5"/>
    </row>
    <row r="938" spans="1:45" x14ac:dyDescent="0.35">
      <c r="A938" s="3" t="str">
        <f t="shared" si="14"/>
        <v>Daniel Isak Steinarsson</v>
      </c>
      <c r="B938" s="4">
        <v>46082</v>
      </c>
      <c r="C938" t="s">
        <v>1436</v>
      </c>
      <c r="D938" t="s">
        <v>1191</v>
      </c>
      <c r="E938" t="s">
        <v>1192</v>
      </c>
      <c r="F938" t="s">
        <v>1193</v>
      </c>
      <c r="I938" t="s">
        <v>1400</v>
      </c>
      <c r="J938" t="s">
        <v>1401</v>
      </c>
      <c r="K938" t="s">
        <v>422</v>
      </c>
      <c r="L938">
        <v>75</v>
      </c>
      <c r="M938">
        <v>74</v>
      </c>
      <c r="Q938">
        <v>149</v>
      </c>
      <c r="R938">
        <v>76.400000000000006</v>
      </c>
      <c r="S938">
        <v>75.900000000000006</v>
      </c>
      <c r="T938">
        <v>80.180000000000007</v>
      </c>
      <c r="U938">
        <v>79.790000000000006</v>
      </c>
      <c r="Y938">
        <v>79.989999999999995</v>
      </c>
      <c r="Z938">
        <v>124</v>
      </c>
      <c r="AA938">
        <v>131</v>
      </c>
      <c r="AE938">
        <v>14</v>
      </c>
      <c r="AF938">
        <v>23</v>
      </c>
      <c r="AJ938">
        <v>131</v>
      </c>
      <c r="AM938" s="5"/>
      <c r="AO938" s="5"/>
      <c r="AQ938" s="5"/>
      <c r="AS938" s="5"/>
    </row>
    <row r="939" spans="1:45" x14ac:dyDescent="0.35">
      <c r="A939" s="3" t="str">
        <f t="shared" si="14"/>
        <v>Jonathan Hallinger</v>
      </c>
      <c r="B939" s="4">
        <v>46082</v>
      </c>
      <c r="C939" t="s">
        <v>1436</v>
      </c>
      <c r="D939" t="s">
        <v>1191</v>
      </c>
      <c r="E939" t="s">
        <v>1192</v>
      </c>
      <c r="F939" t="s">
        <v>1193</v>
      </c>
      <c r="I939" t="s">
        <v>1280</v>
      </c>
      <c r="J939" t="s">
        <v>986</v>
      </c>
      <c r="K939" t="s">
        <v>422</v>
      </c>
      <c r="L939">
        <v>78</v>
      </c>
      <c r="M939">
        <v>72</v>
      </c>
      <c r="Q939">
        <v>150</v>
      </c>
      <c r="R939">
        <v>76.400000000000006</v>
      </c>
      <c r="S939">
        <v>75.900000000000006</v>
      </c>
      <c r="T939">
        <v>83.18</v>
      </c>
      <c r="U939">
        <v>77.790000000000006</v>
      </c>
      <c r="Y939">
        <v>80.489999999999995</v>
      </c>
      <c r="Z939">
        <v>139</v>
      </c>
      <c r="AA939">
        <v>136</v>
      </c>
      <c r="AE939">
        <v>17</v>
      </c>
      <c r="AF939">
        <v>24</v>
      </c>
      <c r="AJ939">
        <v>136</v>
      </c>
      <c r="AM939" s="5"/>
      <c r="AO939" s="5"/>
      <c r="AQ939" s="5"/>
      <c r="AS939" s="5"/>
    </row>
    <row r="940" spans="1:45" x14ac:dyDescent="0.35">
      <c r="A940" s="3" t="str">
        <f t="shared" si="14"/>
        <v>August H. Sidal Svendsen</v>
      </c>
      <c r="B940" s="4">
        <v>46082</v>
      </c>
      <c r="C940" t="s">
        <v>1436</v>
      </c>
      <c r="D940" t="s">
        <v>1191</v>
      </c>
      <c r="E940" t="s">
        <v>1192</v>
      </c>
      <c r="F940" t="s">
        <v>1193</v>
      </c>
      <c r="I940" t="s">
        <v>1307</v>
      </c>
      <c r="J940" t="s">
        <v>1308</v>
      </c>
      <c r="K940" t="s">
        <v>422</v>
      </c>
      <c r="L940">
        <v>73</v>
      </c>
      <c r="M940">
        <v>77</v>
      </c>
      <c r="Q940">
        <v>150</v>
      </c>
      <c r="R940">
        <v>76.400000000000006</v>
      </c>
      <c r="S940">
        <v>75.900000000000006</v>
      </c>
      <c r="T940">
        <v>78.180000000000007</v>
      </c>
      <c r="U940">
        <v>82.79</v>
      </c>
      <c r="Y940">
        <v>80.489999999999995</v>
      </c>
      <c r="Z940">
        <v>102</v>
      </c>
      <c r="AA940">
        <v>136</v>
      </c>
      <c r="AE940">
        <v>12</v>
      </c>
      <c r="AF940">
        <v>24</v>
      </c>
      <c r="AJ940">
        <v>136</v>
      </c>
      <c r="AM940" s="5"/>
      <c r="AO940" s="5"/>
      <c r="AQ940" s="5"/>
      <c r="AS940" s="5"/>
    </row>
    <row r="941" spans="1:45" x14ac:dyDescent="0.35">
      <c r="A941" s="3" t="str">
        <f t="shared" si="14"/>
        <v>Erik Ulvang</v>
      </c>
      <c r="B941" s="4">
        <v>46082</v>
      </c>
      <c r="C941" t="s">
        <v>1436</v>
      </c>
      <c r="D941" t="s">
        <v>1191</v>
      </c>
      <c r="E941" t="s">
        <v>1192</v>
      </c>
      <c r="F941" t="s">
        <v>1193</v>
      </c>
      <c r="I941" t="s">
        <v>1414</v>
      </c>
      <c r="J941" t="s">
        <v>1158</v>
      </c>
      <c r="K941" t="s">
        <v>422</v>
      </c>
      <c r="L941">
        <v>75</v>
      </c>
      <c r="M941">
        <v>75</v>
      </c>
      <c r="Q941">
        <v>150</v>
      </c>
      <c r="R941">
        <v>76.400000000000006</v>
      </c>
      <c r="S941">
        <v>75.900000000000006</v>
      </c>
      <c r="T941">
        <v>80.180000000000007</v>
      </c>
      <c r="U941">
        <v>80.790000000000006</v>
      </c>
      <c r="Y941">
        <v>80.489999999999995</v>
      </c>
      <c r="Z941">
        <v>124</v>
      </c>
      <c r="AA941">
        <v>136</v>
      </c>
      <c r="AE941">
        <v>14</v>
      </c>
      <c r="AF941">
        <v>24</v>
      </c>
      <c r="AJ941">
        <v>136</v>
      </c>
      <c r="AM941" s="5"/>
      <c r="AO941" s="5"/>
      <c r="AQ941" s="5"/>
      <c r="AS941" s="5"/>
    </row>
    <row r="942" spans="1:45" x14ac:dyDescent="0.35">
      <c r="A942" s="3" t="str">
        <f t="shared" si="14"/>
        <v>Saku Halonen</v>
      </c>
      <c r="B942" s="4">
        <v>46082</v>
      </c>
      <c r="C942" t="s">
        <v>1436</v>
      </c>
      <c r="D942" t="s">
        <v>1191</v>
      </c>
      <c r="E942" t="s">
        <v>1192</v>
      </c>
      <c r="F942" t="s">
        <v>1193</v>
      </c>
      <c r="I942" t="s">
        <v>1265</v>
      </c>
      <c r="J942" t="s">
        <v>1266</v>
      </c>
      <c r="K942" t="s">
        <v>422</v>
      </c>
      <c r="L942">
        <v>79</v>
      </c>
      <c r="M942">
        <v>72</v>
      </c>
      <c r="Q942">
        <v>151</v>
      </c>
      <c r="R942">
        <v>76.400000000000006</v>
      </c>
      <c r="S942">
        <v>75.900000000000006</v>
      </c>
      <c r="T942">
        <v>84.18</v>
      </c>
      <c r="U942">
        <v>77.790000000000006</v>
      </c>
      <c r="Y942">
        <v>80.989999999999995</v>
      </c>
      <c r="Z942">
        <v>143</v>
      </c>
      <c r="AA942">
        <v>139</v>
      </c>
      <c r="AE942">
        <v>18</v>
      </c>
      <c r="AF942">
        <v>25</v>
      </c>
      <c r="AJ942">
        <v>139</v>
      </c>
      <c r="AM942" s="5"/>
      <c r="AO942" s="5"/>
      <c r="AQ942" s="5"/>
      <c r="AS942" s="5"/>
    </row>
    <row r="943" spans="1:45" x14ac:dyDescent="0.35">
      <c r="A943" s="3" t="str">
        <f t="shared" si="14"/>
        <v>Zach Lambros</v>
      </c>
      <c r="B943" s="4">
        <v>46082</v>
      </c>
      <c r="C943" t="s">
        <v>1436</v>
      </c>
      <c r="D943" t="s">
        <v>1191</v>
      </c>
      <c r="E943" t="s">
        <v>1192</v>
      </c>
      <c r="F943" t="s">
        <v>1193</v>
      </c>
      <c r="I943" t="s">
        <v>1423</v>
      </c>
      <c r="J943" t="s">
        <v>777</v>
      </c>
      <c r="K943" t="s">
        <v>422</v>
      </c>
      <c r="L943">
        <v>79</v>
      </c>
      <c r="M943">
        <v>72</v>
      </c>
      <c r="Q943">
        <v>151</v>
      </c>
      <c r="R943">
        <v>76.400000000000006</v>
      </c>
      <c r="S943">
        <v>75.900000000000006</v>
      </c>
      <c r="T943">
        <v>84.18</v>
      </c>
      <c r="U943">
        <v>77.790000000000006</v>
      </c>
      <c r="Y943">
        <v>80.989999999999995</v>
      </c>
      <c r="Z943">
        <v>143</v>
      </c>
      <c r="AA943">
        <v>139</v>
      </c>
      <c r="AE943">
        <v>18</v>
      </c>
      <c r="AF943">
        <v>25</v>
      </c>
      <c r="AJ943">
        <v>139</v>
      </c>
      <c r="AM943" s="5"/>
      <c r="AO943" s="5"/>
      <c r="AQ943" s="5"/>
      <c r="AS943" s="5"/>
    </row>
    <row r="944" spans="1:45" x14ac:dyDescent="0.35">
      <c r="A944" s="3" t="str">
        <f t="shared" si="14"/>
        <v>Bertil Johan Lykkeberg</v>
      </c>
      <c r="B944" s="4">
        <v>46082</v>
      </c>
      <c r="C944" t="s">
        <v>1436</v>
      </c>
      <c r="D944" t="s">
        <v>1191</v>
      </c>
      <c r="E944" t="s">
        <v>1192</v>
      </c>
      <c r="F944" t="s">
        <v>1193</v>
      </c>
      <c r="I944" t="s">
        <v>1396</v>
      </c>
      <c r="J944" t="s">
        <v>1397</v>
      </c>
      <c r="K944" t="s">
        <v>422</v>
      </c>
      <c r="L944">
        <v>78</v>
      </c>
      <c r="M944">
        <v>73</v>
      </c>
      <c r="Q944">
        <v>151</v>
      </c>
      <c r="R944">
        <v>76.400000000000006</v>
      </c>
      <c r="S944">
        <v>75.900000000000006</v>
      </c>
      <c r="T944">
        <v>83.18</v>
      </c>
      <c r="U944">
        <v>78.790000000000006</v>
      </c>
      <c r="Y944">
        <v>80.989999999999995</v>
      </c>
      <c r="Z944">
        <v>139</v>
      </c>
      <c r="AA944">
        <v>139</v>
      </c>
      <c r="AE944">
        <v>17</v>
      </c>
      <c r="AF944">
        <v>25</v>
      </c>
      <c r="AJ944">
        <v>139</v>
      </c>
      <c r="AM944" s="5"/>
      <c r="AO944" s="5"/>
      <c r="AQ944" s="5"/>
      <c r="AS944" s="5"/>
    </row>
    <row r="945" spans="1:45" x14ac:dyDescent="0.35">
      <c r="A945" s="3" t="str">
        <f t="shared" si="14"/>
        <v>Mads Viemose Larsen</v>
      </c>
      <c r="B945" s="4">
        <v>46082</v>
      </c>
      <c r="C945" t="s">
        <v>1436</v>
      </c>
      <c r="D945" t="s">
        <v>1191</v>
      </c>
      <c r="E945" t="s">
        <v>1192</v>
      </c>
      <c r="F945" t="s">
        <v>1193</v>
      </c>
      <c r="I945" t="s">
        <v>1286</v>
      </c>
      <c r="J945" t="s">
        <v>1287</v>
      </c>
      <c r="K945" t="s">
        <v>422</v>
      </c>
      <c r="L945">
        <v>76</v>
      </c>
      <c r="M945">
        <v>76</v>
      </c>
      <c r="Q945">
        <v>152</v>
      </c>
      <c r="R945">
        <v>76.400000000000006</v>
      </c>
      <c r="S945">
        <v>75.900000000000006</v>
      </c>
      <c r="T945">
        <v>81.180000000000007</v>
      </c>
      <c r="U945">
        <v>81.790000000000006</v>
      </c>
      <c r="Y945">
        <v>81.489999999999995</v>
      </c>
      <c r="Z945">
        <v>133</v>
      </c>
      <c r="AA945">
        <v>142</v>
      </c>
      <c r="AE945">
        <v>15</v>
      </c>
      <c r="AF945">
        <v>26</v>
      </c>
      <c r="AJ945">
        <v>142</v>
      </c>
      <c r="AM945" s="5"/>
      <c r="AO945" s="5"/>
      <c r="AQ945" s="5"/>
      <c r="AS945" s="5"/>
    </row>
    <row r="946" spans="1:45" x14ac:dyDescent="0.35">
      <c r="A946" s="3" t="str">
        <f t="shared" si="14"/>
        <v>Lukas Magnusson</v>
      </c>
      <c r="B946" s="4">
        <v>46082</v>
      </c>
      <c r="C946" t="s">
        <v>1436</v>
      </c>
      <c r="D946" t="s">
        <v>1191</v>
      </c>
      <c r="E946" t="s">
        <v>1192</v>
      </c>
      <c r="F946" t="s">
        <v>1193</v>
      </c>
      <c r="I946" t="s">
        <v>1382</v>
      </c>
      <c r="J946" t="s">
        <v>1383</v>
      </c>
      <c r="K946" t="s">
        <v>422</v>
      </c>
      <c r="L946">
        <v>79</v>
      </c>
      <c r="M946">
        <v>73</v>
      </c>
      <c r="Q946">
        <v>152</v>
      </c>
      <c r="R946">
        <v>76.400000000000006</v>
      </c>
      <c r="S946">
        <v>75.900000000000006</v>
      </c>
      <c r="T946">
        <v>84.18</v>
      </c>
      <c r="U946">
        <v>78.790000000000006</v>
      </c>
      <c r="Y946">
        <v>81.489999999999995</v>
      </c>
      <c r="Z946">
        <v>143</v>
      </c>
      <c r="AA946">
        <v>142</v>
      </c>
      <c r="AE946">
        <v>18</v>
      </c>
      <c r="AF946">
        <v>26</v>
      </c>
      <c r="AJ946">
        <v>142</v>
      </c>
      <c r="AM946" s="5"/>
      <c r="AO946" s="5"/>
      <c r="AQ946" s="5"/>
      <c r="AS946" s="5"/>
    </row>
    <row r="947" spans="1:45" x14ac:dyDescent="0.35">
      <c r="A947" s="3" t="str">
        <f t="shared" si="14"/>
        <v>Benjamin Lund-Ravn</v>
      </c>
      <c r="B947" s="4">
        <v>46082</v>
      </c>
      <c r="C947" t="s">
        <v>1436</v>
      </c>
      <c r="D947" t="s">
        <v>1191</v>
      </c>
      <c r="E947" t="s">
        <v>1192</v>
      </c>
      <c r="F947" t="s">
        <v>1193</v>
      </c>
      <c r="I947" t="s">
        <v>1381</v>
      </c>
      <c r="J947" t="s">
        <v>336</v>
      </c>
      <c r="K947" t="s">
        <v>422</v>
      </c>
      <c r="L947">
        <v>76</v>
      </c>
      <c r="M947">
        <v>77</v>
      </c>
      <c r="Q947">
        <v>153</v>
      </c>
      <c r="R947">
        <v>76.400000000000006</v>
      </c>
      <c r="S947">
        <v>75.900000000000006</v>
      </c>
      <c r="T947">
        <v>81.180000000000007</v>
      </c>
      <c r="U947">
        <v>82.79</v>
      </c>
      <c r="Y947">
        <v>81.99</v>
      </c>
      <c r="Z947">
        <v>133</v>
      </c>
      <c r="AA947">
        <v>144</v>
      </c>
      <c r="AE947">
        <v>15</v>
      </c>
      <c r="AF947">
        <v>27</v>
      </c>
      <c r="AJ947">
        <v>144</v>
      </c>
      <c r="AM947" s="5"/>
      <c r="AO947" s="5"/>
      <c r="AQ947" s="5"/>
      <c r="AS947" s="5"/>
    </row>
    <row r="948" spans="1:45" x14ac:dyDescent="0.35">
      <c r="A948" s="3" t="str">
        <f t="shared" si="14"/>
        <v>Emre Safak</v>
      </c>
      <c r="B948" s="4">
        <v>46082</v>
      </c>
      <c r="C948" t="s">
        <v>1436</v>
      </c>
      <c r="D948" t="s">
        <v>1191</v>
      </c>
      <c r="E948" t="s">
        <v>1192</v>
      </c>
      <c r="F948" t="s">
        <v>1193</v>
      </c>
      <c r="I948" t="s">
        <v>1439</v>
      </c>
      <c r="J948" t="s">
        <v>1440</v>
      </c>
      <c r="K948" t="s">
        <v>422</v>
      </c>
      <c r="L948">
        <v>78</v>
      </c>
      <c r="M948">
        <v>79</v>
      </c>
      <c r="Q948">
        <v>157</v>
      </c>
      <c r="R948">
        <v>76.400000000000006</v>
      </c>
      <c r="S948">
        <v>75.900000000000006</v>
      </c>
      <c r="T948">
        <v>83.18</v>
      </c>
      <c r="U948">
        <v>84.79</v>
      </c>
      <c r="Y948">
        <v>83.99</v>
      </c>
      <c r="Z948">
        <v>139</v>
      </c>
      <c r="AA948">
        <v>145</v>
      </c>
      <c r="AE948">
        <v>17</v>
      </c>
      <c r="AF948">
        <v>31</v>
      </c>
      <c r="AJ948">
        <v>145</v>
      </c>
      <c r="AM948" s="5"/>
      <c r="AO948" s="5"/>
      <c r="AQ948" s="5"/>
      <c r="AS948" s="5"/>
    </row>
    <row r="949" spans="1:45" x14ac:dyDescent="0.35">
      <c r="A949" s="3" t="str">
        <f t="shared" si="14"/>
        <v>Mads Back Christiansen</v>
      </c>
      <c r="B949" s="4">
        <v>46082</v>
      </c>
      <c r="C949" t="s">
        <v>1436</v>
      </c>
      <c r="D949" t="s">
        <v>1191</v>
      </c>
      <c r="E949" t="s">
        <v>1192</v>
      </c>
      <c r="F949" t="s">
        <v>1193</v>
      </c>
      <c r="I949" t="s">
        <v>1412</v>
      </c>
      <c r="J949" t="s">
        <v>1243</v>
      </c>
      <c r="K949" t="s">
        <v>422</v>
      </c>
      <c r="L949">
        <v>80</v>
      </c>
      <c r="M949">
        <v>78</v>
      </c>
      <c r="Q949">
        <v>158</v>
      </c>
      <c r="R949">
        <v>76.400000000000006</v>
      </c>
      <c r="S949">
        <v>75.900000000000006</v>
      </c>
      <c r="T949">
        <v>85.18</v>
      </c>
      <c r="U949">
        <v>83.79</v>
      </c>
      <c r="Y949">
        <v>84.49</v>
      </c>
      <c r="Z949">
        <v>146</v>
      </c>
      <c r="AA949">
        <v>146</v>
      </c>
      <c r="AE949">
        <v>19</v>
      </c>
      <c r="AF949">
        <v>32</v>
      </c>
      <c r="AJ949">
        <v>146</v>
      </c>
      <c r="AM949" s="5"/>
      <c r="AO949" s="5"/>
      <c r="AQ949" s="5"/>
      <c r="AS949" s="5"/>
    </row>
    <row r="950" spans="1:45" x14ac:dyDescent="0.35">
      <c r="A950" s="3" t="str">
        <f t="shared" si="14"/>
        <v>Vihtori Eskola</v>
      </c>
      <c r="B950" s="4">
        <v>46082</v>
      </c>
      <c r="C950" t="s">
        <v>1436</v>
      </c>
      <c r="D950" t="s">
        <v>1191</v>
      </c>
      <c r="E950" t="s">
        <v>1192</v>
      </c>
      <c r="F950" t="s">
        <v>1193</v>
      </c>
      <c r="I950" t="s">
        <v>1394</v>
      </c>
      <c r="J950" t="s">
        <v>1395</v>
      </c>
      <c r="K950" t="s">
        <v>422</v>
      </c>
      <c r="L950">
        <v>81</v>
      </c>
      <c r="M950">
        <v>79</v>
      </c>
      <c r="Q950">
        <v>160</v>
      </c>
      <c r="R950">
        <v>76.400000000000006</v>
      </c>
      <c r="S950">
        <v>75.900000000000006</v>
      </c>
      <c r="T950">
        <v>86.18</v>
      </c>
      <c r="U950">
        <v>84.79</v>
      </c>
      <c r="Y950">
        <v>85.49</v>
      </c>
      <c r="Z950">
        <v>147</v>
      </c>
      <c r="AA950">
        <v>147</v>
      </c>
      <c r="AE950">
        <v>20</v>
      </c>
      <c r="AF950">
        <v>34</v>
      </c>
      <c r="AJ950">
        <v>147</v>
      </c>
      <c r="AM950" s="5"/>
      <c r="AO950" s="5"/>
      <c r="AQ950" s="5"/>
      <c r="AS950" s="5"/>
    </row>
    <row r="951" spans="1:45" x14ac:dyDescent="0.35">
      <c r="A951" s="3" t="str">
        <f t="shared" si="14"/>
        <v>Peter Guldahl Clausen</v>
      </c>
      <c r="B951" s="4">
        <v>46082</v>
      </c>
      <c r="C951" t="s">
        <v>1436</v>
      </c>
      <c r="D951" t="s">
        <v>1191</v>
      </c>
      <c r="E951" t="s">
        <v>1192</v>
      </c>
      <c r="F951" t="s">
        <v>1193</v>
      </c>
      <c r="I951" t="s">
        <v>1416</v>
      </c>
      <c r="J951" t="s">
        <v>1417</v>
      </c>
      <c r="K951" t="s">
        <v>422</v>
      </c>
      <c r="L951">
        <v>86</v>
      </c>
      <c r="M951">
        <v>76</v>
      </c>
      <c r="Q951">
        <v>162</v>
      </c>
      <c r="R951">
        <v>76.400000000000006</v>
      </c>
      <c r="S951">
        <v>75.900000000000006</v>
      </c>
      <c r="T951">
        <v>91.18</v>
      </c>
      <c r="U951">
        <v>81.790000000000006</v>
      </c>
      <c r="Y951">
        <v>86.49</v>
      </c>
      <c r="Z951">
        <v>151</v>
      </c>
      <c r="AA951">
        <v>148</v>
      </c>
      <c r="AE951">
        <v>25</v>
      </c>
      <c r="AF951">
        <v>36</v>
      </c>
      <c r="AJ951">
        <v>148</v>
      </c>
      <c r="AM951" s="5"/>
      <c r="AO951" s="5"/>
      <c r="AQ951" s="5"/>
      <c r="AS951" s="5"/>
    </row>
    <row r="952" spans="1:45" x14ac:dyDescent="0.35">
      <c r="A952" s="3" t="str">
        <f t="shared" si="14"/>
        <v>Dersim Yilmaz</v>
      </c>
      <c r="B952" s="4">
        <v>46082</v>
      </c>
      <c r="C952" t="s">
        <v>1436</v>
      </c>
      <c r="D952" t="s">
        <v>1191</v>
      </c>
      <c r="E952" t="s">
        <v>1192</v>
      </c>
      <c r="F952" t="s">
        <v>1193</v>
      </c>
      <c r="I952" t="s">
        <v>1429</v>
      </c>
      <c r="J952" t="s">
        <v>1430</v>
      </c>
      <c r="K952" t="s">
        <v>422</v>
      </c>
      <c r="L952">
        <v>83</v>
      </c>
      <c r="M952">
        <v>79</v>
      </c>
      <c r="Q952">
        <v>162</v>
      </c>
      <c r="R952">
        <v>76.400000000000006</v>
      </c>
      <c r="S952">
        <v>75.900000000000006</v>
      </c>
      <c r="T952">
        <v>88.18</v>
      </c>
      <c r="U952">
        <v>84.79</v>
      </c>
      <c r="Y952">
        <v>86.49</v>
      </c>
      <c r="Z952">
        <v>148</v>
      </c>
      <c r="AA952">
        <v>148</v>
      </c>
      <c r="AE952">
        <v>22</v>
      </c>
      <c r="AF952">
        <v>36</v>
      </c>
      <c r="AJ952">
        <v>148</v>
      </c>
      <c r="AM952" s="5"/>
      <c r="AO952" s="5"/>
      <c r="AQ952" s="5"/>
      <c r="AS952" s="5"/>
    </row>
    <row r="953" spans="1:45" x14ac:dyDescent="0.35">
      <c r="A953" s="3" t="str">
        <f t="shared" si="14"/>
        <v>Olafur Marel Arnason</v>
      </c>
      <c r="B953" s="4">
        <v>46082</v>
      </c>
      <c r="C953" t="s">
        <v>1436</v>
      </c>
      <c r="D953" t="s">
        <v>1191</v>
      </c>
      <c r="E953" t="s">
        <v>1192</v>
      </c>
      <c r="F953" t="s">
        <v>1193</v>
      </c>
      <c r="I953" t="s">
        <v>1418</v>
      </c>
      <c r="J953" t="s">
        <v>1419</v>
      </c>
      <c r="K953" t="s">
        <v>422</v>
      </c>
      <c r="L953">
        <v>83</v>
      </c>
      <c r="M953">
        <v>80</v>
      </c>
      <c r="Q953">
        <v>163</v>
      </c>
      <c r="R953">
        <v>76.400000000000006</v>
      </c>
      <c r="S953">
        <v>75.900000000000006</v>
      </c>
      <c r="T953">
        <v>88.18</v>
      </c>
      <c r="U953">
        <v>85.79</v>
      </c>
      <c r="Y953">
        <v>86.99</v>
      </c>
      <c r="Z953">
        <v>148</v>
      </c>
      <c r="AA953">
        <v>150</v>
      </c>
      <c r="AE953">
        <v>22</v>
      </c>
      <c r="AF953">
        <v>37</v>
      </c>
      <c r="AJ953">
        <v>150</v>
      </c>
      <c r="AM953" s="5"/>
      <c r="AO953" s="5"/>
      <c r="AQ953" s="5"/>
      <c r="AS953" s="5"/>
    </row>
    <row r="954" spans="1:45" x14ac:dyDescent="0.35">
      <c r="A954" s="3" t="str">
        <f t="shared" si="14"/>
        <v>Luis Kolle</v>
      </c>
      <c r="B954" s="4">
        <v>46082</v>
      </c>
      <c r="C954" t="s">
        <v>1436</v>
      </c>
      <c r="D954" t="s">
        <v>1191</v>
      </c>
      <c r="E954" t="s">
        <v>1192</v>
      </c>
      <c r="F954" t="s">
        <v>1193</v>
      </c>
      <c r="I954" t="s">
        <v>1431</v>
      </c>
      <c r="J954" t="s">
        <v>1432</v>
      </c>
      <c r="K954" t="s">
        <v>422</v>
      </c>
      <c r="L954">
        <v>87</v>
      </c>
      <c r="M954">
        <v>78</v>
      </c>
      <c r="Q954">
        <v>165</v>
      </c>
      <c r="R954">
        <v>76.400000000000006</v>
      </c>
      <c r="S954">
        <v>75.900000000000006</v>
      </c>
      <c r="T954">
        <v>92.18</v>
      </c>
      <c r="U954">
        <v>83.79</v>
      </c>
      <c r="Y954">
        <v>87.99</v>
      </c>
      <c r="Z954">
        <v>152</v>
      </c>
      <c r="AA954">
        <v>151</v>
      </c>
      <c r="AE954">
        <v>26</v>
      </c>
      <c r="AF954">
        <v>39</v>
      </c>
      <c r="AJ954">
        <v>151</v>
      </c>
      <c r="AM954" s="5"/>
      <c r="AO954" s="5"/>
      <c r="AQ954" s="5"/>
      <c r="AS954" s="5"/>
    </row>
    <row r="955" spans="1:45" x14ac:dyDescent="0.35">
      <c r="A955" s="3" t="str">
        <f t="shared" si="14"/>
        <v>Cornelius Sejer Olsen</v>
      </c>
      <c r="B955" s="4">
        <v>46082</v>
      </c>
      <c r="C955" t="s">
        <v>1436</v>
      </c>
      <c r="D955" t="s">
        <v>1191</v>
      </c>
      <c r="E955" t="s">
        <v>1192</v>
      </c>
      <c r="F955" t="s">
        <v>1193</v>
      </c>
      <c r="I955" t="s">
        <v>1424</v>
      </c>
      <c r="J955" t="s">
        <v>1425</v>
      </c>
      <c r="K955" t="s">
        <v>422</v>
      </c>
      <c r="L955">
        <v>84</v>
      </c>
      <c r="M955">
        <v>83</v>
      </c>
      <c r="Q955">
        <v>167</v>
      </c>
      <c r="R955">
        <v>76.400000000000006</v>
      </c>
      <c r="S955">
        <v>75.900000000000006</v>
      </c>
      <c r="T955">
        <v>89.18</v>
      </c>
      <c r="U955">
        <v>88.79</v>
      </c>
      <c r="Y955">
        <v>88.99</v>
      </c>
      <c r="Z955">
        <v>150</v>
      </c>
      <c r="AA955">
        <v>152</v>
      </c>
      <c r="AE955">
        <v>23</v>
      </c>
      <c r="AF955">
        <v>41</v>
      </c>
      <c r="AJ955">
        <v>152</v>
      </c>
      <c r="AM955" s="5"/>
      <c r="AO955" s="5"/>
      <c r="AQ955" s="5"/>
      <c r="AS955" s="5"/>
    </row>
    <row r="956" spans="1:45" x14ac:dyDescent="0.35">
      <c r="A956" s="3" t="str">
        <f t="shared" si="14"/>
        <v>Nico Echavarria</v>
      </c>
      <c r="B956" s="4">
        <v>46082</v>
      </c>
      <c r="C956" t="s">
        <v>1441</v>
      </c>
      <c r="D956" t="s">
        <v>1442</v>
      </c>
      <c r="E956" t="s">
        <v>1443</v>
      </c>
      <c r="F956" t="s">
        <v>1444</v>
      </c>
      <c r="I956" t="s">
        <v>1445</v>
      </c>
      <c r="J956" t="s">
        <v>1446</v>
      </c>
      <c r="K956">
        <v>1</v>
      </c>
      <c r="L956">
        <v>63</v>
      </c>
      <c r="M956">
        <v>72</v>
      </c>
      <c r="N956">
        <v>66</v>
      </c>
      <c r="O956">
        <v>66</v>
      </c>
      <c r="Q956">
        <v>267</v>
      </c>
      <c r="R956">
        <v>70.430000000000007</v>
      </c>
      <c r="S956">
        <v>70.239999999999995</v>
      </c>
      <c r="T956">
        <v>62.13</v>
      </c>
      <c r="U956">
        <v>71.25</v>
      </c>
      <c r="V956">
        <v>67.400000000000006</v>
      </c>
      <c r="W956">
        <v>66.52</v>
      </c>
      <c r="Y956">
        <v>66.83</v>
      </c>
      <c r="Z956">
        <v>2</v>
      </c>
      <c r="AA956">
        <v>3</v>
      </c>
      <c r="AB956">
        <v>3</v>
      </c>
      <c r="AC956">
        <v>1</v>
      </c>
      <c r="AE956">
        <v>1</v>
      </c>
      <c r="AF956">
        <v>4</v>
      </c>
      <c r="AG956">
        <v>1</v>
      </c>
      <c r="AH956">
        <v>-2</v>
      </c>
      <c r="AJ956">
        <v>1</v>
      </c>
      <c r="AM956" s="5"/>
      <c r="AO956" s="5"/>
      <c r="AQ956" s="5"/>
      <c r="AS956" s="5"/>
    </row>
    <row r="957" spans="1:45" x14ac:dyDescent="0.35">
      <c r="A957" s="3" t="str">
        <f t="shared" si="14"/>
        <v>Shane Lowry</v>
      </c>
      <c r="B957" s="4">
        <v>46082</v>
      </c>
      <c r="C957" t="s">
        <v>1441</v>
      </c>
      <c r="D957" t="s">
        <v>1442</v>
      </c>
      <c r="E957" t="s">
        <v>1443</v>
      </c>
      <c r="F957" t="s">
        <v>1444</v>
      </c>
      <c r="I957" t="s">
        <v>1447</v>
      </c>
      <c r="J957" t="s">
        <v>1448</v>
      </c>
      <c r="K957">
        <v>2</v>
      </c>
      <c r="L957">
        <v>70</v>
      </c>
      <c r="M957">
        <v>67</v>
      </c>
      <c r="N957">
        <v>63</v>
      </c>
      <c r="O957">
        <v>69</v>
      </c>
      <c r="Q957">
        <v>269</v>
      </c>
      <c r="R957">
        <v>70.430000000000007</v>
      </c>
      <c r="S957">
        <v>70.239999999999995</v>
      </c>
      <c r="T957">
        <v>69.13</v>
      </c>
      <c r="U957">
        <v>66.25</v>
      </c>
      <c r="V957">
        <v>64.400000000000006</v>
      </c>
      <c r="W957">
        <v>69.52</v>
      </c>
      <c r="Y957">
        <v>67.33</v>
      </c>
      <c r="Z957">
        <v>35</v>
      </c>
      <c r="AA957">
        <v>6</v>
      </c>
      <c r="AB957">
        <v>1</v>
      </c>
      <c r="AC957">
        <v>2</v>
      </c>
      <c r="AE957">
        <v>8</v>
      </c>
      <c r="AF957">
        <v>6</v>
      </c>
      <c r="AG957">
        <v>0</v>
      </c>
      <c r="AH957">
        <v>2</v>
      </c>
      <c r="AJ957">
        <v>2</v>
      </c>
      <c r="AM957" s="5"/>
      <c r="AO957" s="5"/>
      <c r="AQ957" s="5"/>
      <c r="AS957" s="5"/>
    </row>
    <row r="958" spans="1:45" x14ac:dyDescent="0.35">
      <c r="A958" s="3" t="str">
        <f t="shared" si="14"/>
        <v>Taylor Moore</v>
      </c>
      <c r="B958" s="4">
        <v>46082</v>
      </c>
      <c r="C958" t="s">
        <v>1441</v>
      </c>
      <c r="D958" t="s">
        <v>1442</v>
      </c>
      <c r="E958" t="s">
        <v>1443</v>
      </c>
      <c r="F958" t="s">
        <v>1444</v>
      </c>
      <c r="I958" t="s">
        <v>772</v>
      </c>
      <c r="J958" t="s">
        <v>842</v>
      </c>
      <c r="K958">
        <v>2</v>
      </c>
      <c r="L958">
        <v>67</v>
      </c>
      <c r="M958">
        <v>67</v>
      </c>
      <c r="N958">
        <v>67</v>
      </c>
      <c r="O958">
        <v>68</v>
      </c>
      <c r="Q958">
        <v>269</v>
      </c>
      <c r="R958">
        <v>70.430000000000007</v>
      </c>
      <c r="S958">
        <v>70.239999999999995</v>
      </c>
      <c r="T958">
        <v>66.13</v>
      </c>
      <c r="U958">
        <v>66.25</v>
      </c>
      <c r="V958">
        <v>68.400000000000006</v>
      </c>
      <c r="W958">
        <v>68.52</v>
      </c>
      <c r="Y958">
        <v>67.33</v>
      </c>
      <c r="Z958">
        <v>3</v>
      </c>
      <c r="AA958">
        <v>2</v>
      </c>
      <c r="AB958">
        <v>3</v>
      </c>
      <c r="AC958">
        <v>2</v>
      </c>
      <c r="AE958">
        <v>5</v>
      </c>
      <c r="AF958">
        <v>3</v>
      </c>
      <c r="AG958">
        <v>1</v>
      </c>
      <c r="AH958">
        <v>2</v>
      </c>
      <c r="AJ958">
        <v>2</v>
      </c>
      <c r="AM958" s="5"/>
      <c r="AO958" s="5"/>
      <c r="AQ958" s="5"/>
      <c r="AS958" s="5"/>
    </row>
    <row r="959" spans="1:45" x14ac:dyDescent="0.35">
      <c r="A959" s="3" t="str">
        <f t="shared" si="14"/>
        <v>Austin Smotherman</v>
      </c>
      <c r="B959" s="4">
        <v>46082</v>
      </c>
      <c r="C959" t="s">
        <v>1441</v>
      </c>
      <c r="D959" t="s">
        <v>1442</v>
      </c>
      <c r="E959" t="s">
        <v>1443</v>
      </c>
      <c r="F959" t="s">
        <v>1444</v>
      </c>
      <c r="I959" t="s">
        <v>1449</v>
      </c>
      <c r="J959" t="s">
        <v>988</v>
      </c>
      <c r="K959">
        <v>2</v>
      </c>
      <c r="L959">
        <v>62</v>
      </c>
      <c r="M959">
        <v>69</v>
      </c>
      <c r="N959">
        <v>69</v>
      </c>
      <c r="O959">
        <v>69</v>
      </c>
      <c r="Q959">
        <v>269</v>
      </c>
      <c r="R959">
        <v>70.430000000000007</v>
      </c>
      <c r="S959">
        <v>70.239999999999995</v>
      </c>
      <c r="T959">
        <v>61.13</v>
      </c>
      <c r="U959">
        <v>68.25</v>
      </c>
      <c r="V959">
        <v>70.400000000000006</v>
      </c>
      <c r="W959">
        <v>69.52</v>
      </c>
      <c r="Y959">
        <v>67.33</v>
      </c>
      <c r="Z959">
        <v>1</v>
      </c>
      <c r="AA959">
        <v>1</v>
      </c>
      <c r="AB959">
        <v>1</v>
      </c>
      <c r="AC959">
        <v>2</v>
      </c>
      <c r="AE959">
        <v>-1</v>
      </c>
      <c r="AF959">
        <v>-3</v>
      </c>
      <c r="AG959">
        <v>0</v>
      </c>
      <c r="AH959">
        <v>2</v>
      </c>
      <c r="AJ959">
        <v>2</v>
      </c>
      <c r="AM959" s="5"/>
      <c r="AO959" s="5"/>
      <c r="AQ959" s="5"/>
      <c r="AS959" s="5"/>
    </row>
    <row r="960" spans="1:45" x14ac:dyDescent="0.35">
      <c r="A960" s="3" t="str">
        <f t="shared" si="14"/>
        <v>Ricky Castillo</v>
      </c>
      <c r="B960" s="4">
        <v>46082</v>
      </c>
      <c r="C960" t="s">
        <v>1441</v>
      </c>
      <c r="D960" t="s">
        <v>1442</v>
      </c>
      <c r="E960" t="s">
        <v>1443</v>
      </c>
      <c r="F960" t="s">
        <v>1444</v>
      </c>
      <c r="I960" t="s">
        <v>1450</v>
      </c>
      <c r="J960" t="s">
        <v>704</v>
      </c>
      <c r="K960">
        <v>5</v>
      </c>
      <c r="L960">
        <v>69</v>
      </c>
      <c r="M960">
        <v>70</v>
      </c>
      <c r="N960">
        <v>64</v>
      </c>
      <c r="O960">
        <v>68</v>
      </c>
      <c r="Q960">
        <v>271</v>
      </c>
      <c r="R960">
        <v>70.430000000000007</v>
      </c>
      <c r="S960">
        <v>70.239999999999995</v>
      </c>
      <c r="T960">
        <v>68.13</v>
      </c>
      <c r="U960">
        <v>69.25</v>
      </c>
      <c r="V960">
        <v>65.400000000000006</v>
      </c>
      <c r="W960">
        <v>68.52</v>
      </c>
      <c r="Y960">
        <v>67.83</v>
      </c>
      <c r="Z960">
        <v>20</v>
      </c>
      <c r="AA960">
        <v>18</v>
      </c>
      <c r="AB960">
        <v>6</v>
      </c>
      <c r="AC960">
        <v>5</v>
      </c>
      <c r="AE960">
        <v>7</v>
      </c>
      <c r="AF960">
        <v>8</v>
      </c>
      <c r="AG960">
        <v>3</v>
      </c>
      <c r="AH960">
        <v>4</v>
      </c>
      <c r="AJ960">
        <v>5</v>
      </c>
      <c r="AM960" s="5"/>
      <c r="AO960" s="5"/>
      <c r="AQ960" s="5"/>
      <c r="AS960" s="5"/>
    </row>
    <row r="961" spans="1:45" x14ac:dyDescent="0.35">
      <c r="A961" s="3" t="str">
        <f t="shared" si="14"/>
        <v>Nicolai Hojgaard</v>
      </c>
      <c r="B961" s="4">
        <v>46082</v>
      </c>
      <c r="C961" t="s">
        <v>1441</v>
      </c>
      <c r="D961" t="s">
        <v>1442</v>
      </c>
      <c r="E961" t="s">
        <v>1443</v>
      </c>
      <c r="F961" t="s">
        <v>1444</v>
      </c>
      <c r="I961" t="s">
        <v>1451</v>
      </c>
      <c r="J961" t="s">
        <v>1374</v>
      </c>
      <c r="K961">
        <v>6</v>
      </c>
      <c r="L961">
        <v>70</v>
      </c>
      <c r="M961">
        <v>72</v>
      </c>
      <c r="N961">
        <v>66</v>
      </c>
      <c r="O961">
        <v>65</v>
      </c>
      <c r="Q961">
        <v>273</v>
      </c>
      <c r="R961">
        <v>70.430000000000007</v>
      </c>
      <c r="S961">
        <v>70.239999999999995</v>
      </c>
      <c r="T961">
        <v>69.13</v>
      </c>
      <c r="U961">
        <v>71.25</v>
      </c>
      <c r="V961">
        <v>67.400000000000006</v>
      </c>
      <c r="W961">
        <v>65.52</v>
      </c>
      <c r="Y961">
        <v>68.33</v>
      </c>
      <c r="Z961">
        <v>35</v>
      </c>
      <c r="AA961">
        <v>54</v>
      </c>
      <c r="AB961">
        <v>23</v>
      </c>
      <c r="AC961">
        <v>6</v>
      </c>
      <c r="AE961">
        <v>8</v>
      </c>
      <c r="AF961">
        <v>11</v>
      </c>
      <c r="AG961">
        <v>8</v>
      </c>
      <c r="AH961">
        <v>6</v>
      </c>
      <c r="AJ961">
        <v>6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Keith Mitchell</v>
      </c>
      <c r="B962" s="4">
        <v>46082</v>
      </c>
      <c r="C962" t="s">
        <v>1441</v>
      </c>
      <c r="D962" t="s">
        <v>1442</v>
      </c>
      <c r="E962" t="s">
        <v>1443</v>
      </c>
      <c r="F962" t="s">
        <v>1444</v>
      </c>
      <c r="I962" t="s">
        <v>791</v>
      </c>
      <c r="J962" t="s">
        <v>1452</v>
      </c>
      <c r="K962">
        <v>6</v>
      </c>
      <c r="L962">
        <v>68</v>
      </c>
      <c r="M962">
        <v>73</v>
      </c>
      <c r="N962">
        <v>64</v>
      </c>
      <c r="O962">
        <v>68</v>
      </c>
      <c r="Q962">
        <v>273</v>
      </c>
      <c r="R962">
        <v>70.430000000000007</v>
      </c>
      <c r="S962">
        <v>70.239999999999995</v>
      </c>
      <c r="T962">
        <v>67.13</v>
      </c>
      <c r="U962">
        <v>72.25</v>
      </c>
      <c r="V962">
        <v>65.400000000000006</v>
      </c>
      <c r="W962">
        <v>68.52</v>
      </c>
      <c r="Y962">
        <v>68.33</v>
      </c>
      <c r="Z962">
        <v>9</v>
      </c>
      <c r="AA962">
        <v>38</v>
      </c>
      <c r="AB962">
        <v>9</v>
      </c>
      <c r="AC962">
        <v>6</v>
      </c>
      <c r="AE962">
        <v>6</v>
      </c>
      <c r="AF962">
        <v>10</v>
      </c>
      <c r="AG962">
        <v>5</v>
      </c>
      <c r="AH962">
        <v>6</v>
      </c>
      <c r="AJ962">
        <v>6</v>
      </c>
      <c r="AM962" s="5"/>
      <c r="AO962" s="5"/>
      <c r="AQ962" s="5"/>
      <c r="AS962" s="5"/>
    </row>
    <row r="963" spans="1:45" x14ac:dyDescent="0.35">
      <c r="A963" s="3" t="str">
        <f t="shared" si="15"/>
        <v>William Mouw</v>
      </c>
      <c r="B963" s="4">
        <v>46082</v>
      </c>
      <c r="C963" t="s">
        <v>1441</v>
      </c>
      <c r="D963" t="s">
        <v>1442</v>
      </c>
      <c r="E963" t="s">
        <v>1443</v>
      </c>
      <c r="F963" t="s">
        <v>1444</v>
      </c>
      <c r="I963" t="s">
        <v>1453</v>
      </c>
      <c r="J963" t="s">
        <v>693</v>
      </c>
      <c r="K963">
        <v>6</v>
      </c>
      <c r="L963">
        <v>68</v>
      </c>
      <c r="M963">
        <v>70</v>
      </c>
      <c r="N963">
        <v>68</v>
      </c>
      <c r="O963">
        <v>67</v>
      </c>
      <c r="Q963">
        <v>273</v>
      </c>
      <c r="R963">
        <v>70.430000000000007</v>
      </c>
      <c r="S963">
        <v>70.239999999999995</v>
      </c>
      <c r="T963">
        <v>67.13</v>
      </c>
      <c r="U963">
        <v>69.25</v>
      </c>
      <c r="V963">
        <v>69.400000000000006</v>
      </c>
      <c r="W963">
        <v>67.52</v>
      </c>
      <c r="Y963">
        <v>68.33</v>
      </c>
      <c r="Z963">
        <v>9</v>
      </c>
      <c r="AA963">
        <v>13</v>
      </c>
      <c r="AB963">
        <v>12</v>
      </c>
      <c r="AC963">
        <v>6</v>
      </c>
      <c r="AE963">
        <v>6</v>
      </c>
      <c r="AF963">
        <v>7</v>
      </c>
      <c r="AG963">
        <v>6</v>
      </c>
      <c r="AH963">
        <v>6</v>
      </c>
      <c r="AJ963">
        <v>6</v>
      </c>
      <c r="AM963" s="5"/>
      <c r="AO963" s="5"/>
      <c r="AQ963" s="5"/>
      <c r="AS963" s="5"/>
    </row>
    <row r="964" spans="1:45" x14ac:dyDescent="0.35">
      <c r="A964" s="3" t="str">
        <f t="shared" si="15"/>
        <v>Joel Dahmen</v>
      </c>
      <c r="B964" s="4">
        <v>46082</v>
      </c>
      <c r="C964" t="s">
        <v>1441</v>
      </c>
      <c r="D964" t="s">
        <v>1442</v>
      </c>
      <c r="E964" t="s">
        <v>1443</v>
      </c>
      <c r="F964" t="s">
        <v>1444</v>
      </c>
      <c r="I964" t="s">
        <v>1454</v>
      </c>
      <c r="J964" t="s">
        <v>1455</v>
      </c>
      <c r="K964">
        <v>9</v>
      </c>
      <c r="L964">
        <v>68</v>
      </c>
      <c r="M964">
        <v>68</v>
      </c>
      <c r="N964">
        <v>68</v>
      </c>
      <c r="O964">
        <v>70</v>
      </c>
      <c r="Q964">
        <v>274</v>
      </c>
      <c r="R964">
        <v>70.430000000000007</v>
      </c>
      <c r="S964">
        <v>70.239999999999995</v>
      </c>
      <c r="T964">
        <v>67.13</v>
      </c>
      <c r="U964">
        <v>67.25</v>
      </c>
      <c r="V964">
        <v>69.400000000000006</v>
      </c>
      <c r="W964">
        <v>70.52</v>
      </c>
      <c r="Y964">
        <v>68.58</v>
      </c>
      <c r="Z964">
        <v>9</v>
      </c>
      <c r="AA964">
        <v>5</v>
      </c>
      <c r="AB964">
        <v>8</v>
      </c>
      <c r="AC964">
        <v>9</v>
      </c>
      <c r="AE964">
        <v>6</v>
      </c>
      <c r="AF964">
        <v>5</v>
      </c>
      <c r="AG964">
        <v>4</v>
      </c>
      <c r="AH964">
        <v>7</v>
      </c>
      <c r="AJ964">
        <v>9</v>
      </c>
      <c r="AM964" s="5"/>
      <c r="AO964" s="5"/>
      <c r="AQ964" s="5"/>
      <c r="AS964" s="5"/>
    </row>
    <row r="965" spans="1:45" x14ac:dyDescent="0.35">
      <c r="A965" s="3" t="str">
        <f t="shared" si="15"/>
        <v>Rasmus Hojgaard</v>
      </c>
      <c r="B965" s="4">
        <v>46082</v>
      </c>
      <c r="C965" t="s">
        <v>1441</v>
      </c>
      <c r="D965" t="s">
        <v>1442</v>
      </c>
      <c r="E965" t="s">
        <v>1443</v>
      </c>
      <c r="F965" t="s">
        <v>1444</v>
      </c>
      <c r="I965" t="s">
        <v>1451</v>
      </c>
      <c r="J965" t="s">
        <v>1362</v>
      </c>
      <c r="K965">
        <v>9</v>
      </c>
      <c r="L965">
        <v>69</v>
      </c>
      <c r="M965">
        <v>72</v>
      </c>
      <c r="N965">
        <v>66</v>
      </c>
      <c r="O965">
        <v>67</v>
      </c>
      <c r="Q965">
        <v>274</v>
      </c>
      <c r="R965">
        <v>70.430000000000007</v>
      </c>
      <c r="S965">
        <v>70.239999999999995</v>
      </c>
      <c r="T965">
        <v>68.13</v>
      </c>
      <c r="U965">
        <v>71.25</v>
      </c>
      <c r="V965">
        <v>67.400000000000006</v>
      </c>
      <c r="W965">
        <v>67.52</v>
      </c>
      <c r="Y965">
        <v>68.58</v>
      </c>
      <c r="Z965">
        <v>20</v>
      </c>
      <c r="AA965">
        <v>38</v>
      </c>
      <c r="AB965">
        <v>19</v>
      </c>
      <c r="AC965">
        <v>9</v>
      </c>
      <c r="AE965">
        <v>7</v>
      </c>
      <c r="AF965">
        <v>10</v>
      </c>
      <c r="AG965">
        <v>7</v>
      </c>
      <c r="AH965">
        <v>7</v>
      </c>
      <c r="AJ965">
        <v>9</v>
      </c>
      <c r="AM965" s="5"/>
      <c r="AO965" s="5"/>
      <c r="AQ965" s="5"/>
      <c r="AS965" s="5"/>
    </row>
    <row r="966" spans="1:45" x14ac:dyDescent="0.35">
      <c r="A966" s="3" t="str">
        <f t="shared" si="15"/>
        <v>Brooks Koepka</v>
      </c>
      <c r="B966" s="4">
        <v>46082</v>
      </c>
      <c r="C966" t="s">
        <v>1441</v>
      </c>
      <c r="D966" t="s">
        <v>1442</v>
      </c>
      <c r="E966" t="s">
        <v>1443</v>
      </c>
      <c r="F966" t="s">
        <v>1444</v>
      </c>
      <c r="I966" t="s">
        <v>707</v>
      </c>
      <c r="J966" t="s">
        <v>1456</v>
      </c>
      <c r="K966">
        <v>9</v>
      </c>
      <c r="L966">
        <v>74</v>
      </c>
      <c r="M966">
        <v>66</v>
      </c>
      <c r="N966">
        <v>69</v>
      </c>
      <c r="O966">
        <v>65</v>
      </c>
      <c r="Q966">
        <v>274</v>
      </c>
      <c r="R966">
        <v>70.430000000000007</v>
      </c>
      <c r="S966">
        <v>70.239999999999995</v>
      </c>
      <c r="T966">
        <v>73.13</v>
      </c>
      <c r="U966">
        <v>65.25</v>
      </c>
      <c r="V966">
        <v>70.400000000000006</v>
      </c>
      <c r="W966">
        <v>65.52</v>
      </c>
      <c r="Y966">
        <v>68.58</v>
      </c>
      <c r="Z966">
        <v>98</v>
      </c>
      <c r="AA966">
        <v>27</v>
      </c>
      <c r="AB966">
        <v>32</v>
      </c>
      <c r="AC966">
        <v>9</v>
      </c>
      <c r="AE966">
        <v>12</v>
      </c>
      <c r="AF966">
        <v>9</v>
      </c>
      <c r="AG966">
        <v>9</v>
      </c>
      <c r="AH966">
        <v>7</v>
      </c>
      <c r="AJ966">
        <v>9</v>
      </c>
      <c r="AM966" s="5"/>
      <c r="AO966" s="5"/>
      <c r="AQ966" s="5"/>
      <c r="AS966" s="5"/>
    </row>
    <row r="967" spans="1:45" x14ac:dyDescent="0.35">
      <c r="A967" s="3" t="str">
        <f t="shared" si="15"/>
        <v>Matti Schmid</v>
      </c>
      <c r="B967" s="4">
        <v>46082</v>
      </c>
      <c r="C967" t="s">
        <v>1441</v>
      </c>
      <c r="D967" t="s">
        <v>1442</v>
      </c>
      <c r="E967" t="s">
        <v>1443</v>
      </c>
      <c r="F967" t="s">
        <v>1444</v>
      </c>
      <c r="I967" t="s">
        <v>1457</v>
      </c>
      <c r="J967" t="s">
        <v>1458</v>
      </c>
      <c r="K967">
        <v>9</v>
      </c>
      <c r="L967">
        <v>69</v>
      </c>
      <c r="M967">
        <v>70</v>
      </c>
      <c r="N967">
        <v>67</v>
      </c>
      <c r="O967">
        <v>68</v>
      </c>
      <c r="Q967">
        <v>274</v>
      </c>
      <c r="R967">
        <v>70.430000000000007</v>
      </c>
      <c r="S967">
        <v>70.239999999999995</v>
      </c>
      <c r="T967">
        <v>68.13</v>
      </c>
      <c r="U967">
        <v>69.25</v>
      </c>
      <c r="V967">
        <v>68.400000000000006</v>
      </c>
      <c r="W967">
        <v>68.52</v>
      </c>
      <c r="Y967">
        <v>68.58</v>
      </c>
      <c r="Z967">
        <v>20</v>
      </c>
      <c r="AA967">
        <v>18</v>
      </c>
      <c r="AB967">
        <v>12</v>
      </c>
      <c r="AC967">
        <v>9</v>
      </c>
      <c r="AE967">
        <v>7</v>
      </c>
      <c r="AF967">
        <v>8</v>
      </c>
      <c r="AG967">
        <v>6</v>
      </c>
      <c r="AH967">
        <v>7</v>
      </c>
      <c r="AJ967">
        <v>9</v>
      </c>
      <c r="AM967" s="5"/>
      <c r="AO967" s="5"/>
      <c r="AQ967" s="5"/>
      <c r="AS967" s="5"/>
    </row>
    <row r="968" spans="1:45" x14ac:dyDescent="0.35">
      <c r="A968" s="3" t="str">
        <f t="shared" si="15"/>
        <v>A.J. Ewart</v>
      </c>
      <c r="B968" s="4">
        <v>46082</v>
      </c>
      <c r="C968" t="s">
        <v>1441</v>
      </c>
      <c r="D968" t="s">
        <v>1442</v>
      </c>
      <c r="E968" t="s">
        <v>1443</v>
      </c>
      <c r="F968" t="s">
        <v>1444</v>
      </c>
      <c r="I968" t="s">
        <v>1459</v>
      </c>
      <c r="J968" t="s">
        <v>1460</v>
      </c>
      <c r="K968">
        <v>13</v>
      </c>
      <c r="L968">
        <v>71</v>
      </c>
      <c r="M968">
        <v>64</v>
      </c>
      <c r="N968">
        <v>68</v>
      </c>
      <c r="O968">
        <v>72</v>
      </c>
      <c r="Q968">
        <v>275</v>
      </c>
      <c r="R968">
        <v>70.430000000000007</v>
      </c>
      <c r="S968">
        <v>70.239999999999995</v>
      </c>
      <c r="T968">
        <v>70.13</v>
      </c>
      <c r="U968">
        <v>63.25</v>
      </c>
      <c r="V968">
        <v>69.400000000000006</v>
      </c>
      <c r="W968">
        <v>72.52</v>
      </c>
      <c r="Y968">
        <v>68.83</v>
      </c>
      <c r="Z968">
        <v>52</v>
      </c>
      <c r="AA968">
        <v>3</v>
      </c>
      <c r="AB968">
        <v>6</v>
      </c>
      <c r="AC968">
        <v>13</v>
      </c>
      <c r="AE968">
        <v>9</v>
      </c>
      <c r="AF968">
        <v>4</v>
      </c>
      <c r="AG968">
        <v>3</v>
      </c>
      <c r="AH968">
        <v>8</v>
      </c>
      <c r="AJ968">
        <v>13</v>
      </c>
      <c r="AM968" s="5"/>
      <c r="AO968" s="5"/>
      <c r="AQ968" s="5"/>
      <c r="AS968" s="5"/>
    </row>
    <row r="969" spans="1:45" x14ac:dyDescent="0.35">
      <c r="A969" s="3" t="str">
        <f t="shared" si="15"/>
        <v>Max Homa</v>
      </c>
      <c r="B969" s="4">
        <v>46082</v>
      </c>
      <c r="C969" t="s">
        <v>1441</v>
      </c>
      <c r="D969" t="s">
        <v>1442</v>
      </c>
      <c r="E969" t="s">
        <v>1443</v>
      </c>
      <c r="F969" t="s">
        <v>1444</v>
      </c>
      <c r="I969" t="s">
        <v>1461</v>
      </c>
      <c r="J969" t="s">
        <v>1375</v>
      </c>
      <c r="K969">
        <v>13</v>
      </c>
      <c r="L969">
        <v>73</v>
      </c>
      <c r="M969">
        <v>66</v>
      </c>
      <c r="N969">
        <v>69</v>
      </c>
      <c r="O969">
        <v>67</v>
      </c>
      <c r="Q969">
        <v>275</v>
      </c>
      <c r="R969">
        <v>70.430000000000007</v>
      </c>
      <c r="S969">
        <v>70.239999999999995</v>
      </c>
      <c r="T969">
        <v>72.13</v>
      </c>
      <c r="U969">
        <v>65.25</v>
      </c>
      <c r="V969">
        <v>70.400000000000006</v>
      </c>
      <c r="W969">
        <v>67.52</v>
      </c>
      <c r="Y969">
        <v>68.83</v>
      </c>
      <c r="Z969">
        <v>82</v>
      </c>
      <c r="AA969">
        <v>18</v>
      </c>
      <c r="AB969">
        <v>23</v>
      </c>
      <c r="AC969">
        <v>13</v>
      </c>
      <c r="AE969">
        <v>11</v>
      </c>
      <c r="AF969">
        <v>8</v>
      </c>
      <c r="AG969">
        <v>8</v>
      </c>
      <c r="AH969">
        <v>8</v>
      </c>
      <c r="AJ969">
        <v>13</v>
      </c>
      <c r="AM969" s="5"/>
      <c r="AO969" s="5"/>
      <c r="AQ969" s="5"/>
      <c r="AS969" s="5"/>
    </row>
    <row r="970" spans="1:45" x14ac:dyDescent="0.35">
      <c r="A970" s="3" t="str">
        <f t="shared" si="15"/>
        <v>Patton Kizzire</v>
      </c>
      <c r="B970" s="4">
        <v>46082</v>
      </c>
      <c r="C970" t="s">
        <v>1441</v>
      </c>
      <c r="D970" t="s">
        <v>1442</v>
      </c>
      <c r="E970" t="s">
        <v>1443</v>
      </c>
      <c r="F970" t="s">
        <v>1444</v>
      </c>
      <c r="I970" t="s">
        <v>1462</v>
      </c>
      <c r="J970" t="s">
        <v>1463</v>
      </c>
      <c r="K970">
        <v>13</v>
      </c>
      <c r="L970">
        <v>70</v>
      </c>
      <c r="M970">
        <v>72</v>
      </c>
      <c r="N970">
        <v>63</v>
      </c>
      <c r="O970">
        <v>70</v>
      </c>
      <c r="Q970">
        <v>275</v>
      </c>
      <c r="R970">
        <v>70.430000000000007</v>
      </c>
      <c r="S970">
        <v>70.239999999999995</v>
      </c>
      <c r="T970">
        <v>69.13</v>
      </c>
      <c r="U970">
        <v>71.25</v>
      </c>
      <c r="V970">
        <v>64.400000000000006</v>
      </c>
      <c r="W970">
        <v>70.52</v>
      </c>
      <c r="Y970">
        <v>68.83</v>
      </c>
      <c r="Z970">
        <v>35</v>
      </c>
      <c r="AA970">
        <v>54</v>
      </c>
      <c r="AB970">
        <v>9</v>
      </c>
      <c r="AC970">
        <v>13</v>
      </c>
      <c r="AE970">
        <v>8</v>
      </c>
      <c r="AF970">
        <v>11</v>
      </c>
      <c r="AG970">
        <v>5</v>
      </c>
      <c r="AH970">
        <v>8</v>
      </c>
      <c r="AJ970">
        <v>13</v>
      </c>
      <c r="AM970" s="5"/>
      <c r="AO970" s="5"/>
      <c r="AQ970" s="5"/>
      <c r="AS970" s="5"/>
    </row>
    <row r="971" spans="1:45" x14ac:dyDescent="0.35">
      <c r="A971" s="3" t="str">
        <f t="shared" si="15"/>
        <v>Pontus Nyholm</v>
      </c>
      <c r="B971" s="4">
        <v>46082</v>
      </c>
      <c r="C971" t="s">
        <v>1441</v>
      </c>
      <c r="D971" t="s">
        <v>1442</v>
      </c>
      <c r="E971" t="s">
        <v>1443</v>
      </c>
      <c r="F971" t="s">
        <v>1444</v>
      </c>
      <c r="I971" t="s">
        <v>1464</v>
      </c>
      <c r="J971" t="s">
        <v>1465</v>
      </c>
      <c r="K971">
        <v>13</v>
      </c>
      <c r="L971">
        <v>67</v>
      </c>
      <c r="M971">
        <v>70</v>
      </c>
      <c r="N971">
        <v>72</v>
      </c>
      <c r="O971">
        <v>66</v>
      </c>
      <c r="Q971">
        <v>275</v>
      </c>
      <c r="R971">
        <v>70.430000000000007</v>
      </c>
      <c r="S971">
        <v>70.239999999999995</v>
      </c>
      <c r="T971">
        <v>66.13</v>
      </c>
      <c r="U971">
        <v>69.25</v>
      </c>
      <c r="V971">
        <v>73.400000000000006</v>
      </c>
      <c r="W971">
        <v>66.52</v>
      </c>
      <c r="Y971">
        <v>68.83</v>
      </c>
      <c r="Z971">
        <v>3</v>
      </c>
      <c r="AA971">
        <v>6</v>
      </c>
      <c r="AB971">
        <v>32</v>
      </c>
      <c r="AC971">
        <v>13</v>
      </c>
      <c r="AE971">
        <v>5</v>
      </c>
      <c r="AF971">
        <v>6</v>
      </c>
      <c r="AG971">
        <v>9</v>
      </c>
      <c r="AH971">
        <v>8</v>
      </c>
      <c r="AJ971">
        <v>13</v>
      </c>
      <c r="AM971" s="5"/>
      <c r="AO971" s="5"/>
      <c r="AQ971" s="5"/>
      <c r="AS971" s="5"/>
    </row>
    <row r="972" spans="1:45" x14ac:dyDescent="0.35">
      <c r="A972" s="3" t="str">
        <f t="shared" si="15"/>
        <v>Zecheng Dou</v>
      </c>
      <c r="B972" s="4">
        <v>46082</v>
      </c>
      <c r="C972" t="s">
        <v>1441</v>
      </c>
      <c r="D972" t="s">
        <v>1442</v>
      </c>
      <c r="E972" t="s">
        <v>1443</v>
      </c>
      <c r="F972" t="s">
        <v>1444</v>
      </c>
      <c r="I972" t="s">
        <v>1466</v>
      </c>
      <c r="J972" t="s">
        <v>1467</v>
      </c>
      <c r="K972">
        <v>17</v>
      </c>
      <c r="L972">
        <v>72</v>
      </c>
      <c r="M972">
        <v>68</v>
      </c>
      <c r="N972">
        <v>66</v>
      </c>
      <c r="O972">
        <v>70</v>
      </c>
      <c r="Q972">
        <v>276</v>
      </c>
      <c r="R972">
        <v>70.430000000000007</v>
      </c>
      <c r="S972">
        <v>70.239999999999995</v>
      </c>
      <c r="T972">
        <v>71.13</v>
      </c>
      <c r="U972">
        <v>67.25</v>
      </c>
      <c r="V972">
        <v>67.400000000000006</v>
      </c>
      <c r="W972">
        <v>70.52</v>
      </c>
      <c r="Y972">
        <v>69.08</v>
      </c>
      <c r="Z972">
        <v>68</v>
      </c>
      <c r="AA972">
        <v>27</v>
      </c>
      <c r="AB972">
        <v>12</v>
      </c>
      <c r="AC972">
        <v>17</v>
      </c>
      <c r="AE972">
        <v>10</v>
      </c>
      <c r="AF972">
        <v>9</v>
      </c>
      <c r="AG972">
        <v>6</v>
      </c>
      <c r="AH972">
        <v>9</v>
      </c>
      <c r="AJ972">
        <v>17</v>
      </c>
      <c r="AM972" s="5"/>
      <c r="AO972" s="5"/>
      <c r="AQ972" s="5"/>
      <c r="AS972" s="5"/>
    </row>
    <row r="973" spans="1:45" x14ac:dyDescent="0.35">
      <c r="A973" s="3" t="str">
        <f t="shared" si="15"/>
        <v>Takumi Kanaya</v>
      </c>
      <c r="B973" s="4">
        <v>46082</v>
      </c>
      <c r="C973" t="s">
        <v>1441</v>
      </c>
      <c r="D973" t="s">
        <v>1442</v>
      </c>
      <c r="E973" t="s">
        <v>1443</v>
      </c>
      <c r="F973" t="s">
        <v>1444</v>
      </c>
      <c r="I973" t="s">
        <v>1468</v>
      </c>
      <c r="J973" t="s">
        <v>1469</v>
      </c>
      <c r="K973">
        <v>17</v>
      </c>
      <c r="L973">
        <v>73</v>
      </c>
      <c r="M973">
        <v>66</v>
      </c>
      <c r="N973">
        <v>67</v>
      </c>
      <c r="O973">
        <v>70</v>
      </c>
      <c r="Q973">
        <v>276</v>
      </c>
      <c r="R973">
        <v>70.430000000000007</v>
      </c>
      <c r="S973">
        <v>70.239999999999995</v>
      </c>
      <c r="T973">
        <v>72.13</v>
      </c>
      <c r="U973">
        <v>65.25</v>
      </c>
      <c r="V973">
        <v>68.400000000000006</v>
      </c>
      <c r="W973">
        <v>70.52</v>
      </c>
      <c r="Y973">
        <v>69.08</v>
      </c>
      <c r="Z973">
        <v>82</v>
      </c>
      <c r="AA973">
        <v>18</v>
      </c>
      <c r="AB973">
        <v>12</v>
      </c>
      <c r="AC973">
        <v>17</v>
      </c>
      <c r="AE973">
        <v>11</v>
      </c>
      <c r="AF973">
        <v>8</v>
      </c>
      <c r="AG973">
        <v>6</v>
      </c>
      <c r="AH973">
        <v>9</v>
      </c>
      <c r="AJ973">
        <v>17</v>
      </c>
      <c r="AM973" s="5"/>
      <c r="AO973" s="5"/>
      <c r="AQ973" s="5"/>
      <c r="AS973" s="5"/>
    </row>
    <row r="974" spans="1:45" x14ac:dyDescent="0.35">
      <c r="A974" s="3" t="str">
        <f t="shared" si="15"/>
        <v>Matthieu Pavon</v>
      </c>
      <c r="B974" s="4">
        <v>46082</v>
      </c>
      <c r="C974" t="s">
        <v>1441</v>
      </c>
      <c r="D974" t="s">
        <v>1442</v>
      </c>
      <c r="E974" t="s">
        <v>1443</v>
      </c>
      <c r="F974" t="s">
        <v>1444</v>
      </c>
      <c r="I974" t="s">
        <v>1470</v>
      </c>
      <c r="J974" t="s">
        <v>1471</v>
      </c>
      <c r="K974">
        <v>17</v>
      </c>
      <c r="L974">
        <v>71</v>
      </c>
      <c r="M974">
        <v>69</v>
      </c>
      <c r="N974">
        <v>68</v>
      </c>
      <c r="O974">
        <v>68</v>
      </c>
      <c r="Q974">
        <v>276</v>
      </c>
      <c r="R974">
        <v>70.430000000000007</v>
      </c>
      <c r="S974">
        <v>70.239999999999995</v>
      </c>
      <c r="T974">
        <v>70.13</v>
      </c>
      <c r="U974">
        <v>68.25</v>
      </c>
      <c r="V974">
        <v>69.400000000000006</v>
      </c>
      <c r="W974">
        <v>68.52</v>
      </c>
      <c r="Y974">
        <v>69.08</v>
      </c>
      <c r="Z974">
        <v>52</v>
      </c>
      <c r="AA974">
        <v>27</v>
      </c>
      <c r="AB974">
        <v>23</v>
      </c>
      <c r="AC974">
        <v>17</v>
      </c>
      <c r="AE974">
        <v>9</v>
      </c>
      <c r="AF974">
        <v>9</v>
      </c>
      <c r="AG974">
        <v>8</v>
      </c>
      <c r="AH974">
        <v>9</v>
      </c>
      <c r="AJ974">
        <v>17</v>
      </c>
      <c r="AM974" s="5"/>
      <c r="AO974" s="5"/>
      <c r="AQ974" s="5"/>
      <c r="AS974" s="5"/>
    </row>
    <row r="975" spans="1:45" x14ac:dyDescent="0.35">
      <c r="A975" s="3" t="str">
        <f t="shared" si="15"/>
        <v>Chad Ramey</v>
      </c>
      <c r="B975" s="4">
        <v>46082</v>
      </c>
      <c r="C975" t="s">
        <v>1441</v>
      </c>
      <c r="D975" t="s">
        <v>1442</v>
      </c>
      <c r="E975" t="s">
        <v>1443</v>
      </c>
      <c r="F975" t="s">
        <v>1444</v>
      </c>
      <c r="I975" t="s">
        <v>1472</v>
      </c>
      <c r="J975" t="s">
        <v>855</v>
      </c>
      <c r="K975">
        <v>17</v>
      </c>
      <c r="L975">
        <v>68</v>
      </c>
      <c r="M975">
        <v>70</v>
      </c>
      <c r="N975">
        <v>69</v>
      </c>
      <c r="O975">
        <v>69</v>
      </c>
      <c r="Q975">
        <v>276</v>
      </c>
      <c r="R975">
        <v>70.430000000000007</v>
      </c>
      <c r="S975">
        <v>70.239999999999995</v>
      </c>
      <c r="T975">
        <v>67.13</v>
      </c>
      <c r="U975">
        <v>69.25</v>
      </c>
      <c r="V975">
        <v>70.400000000000006</v>
      </c>
      <c r="W975">
        <v>69.52</v>
      </c>
      <c r="Y975">
        <v>69.08</v>
      </c>
      <c r="Z975">
        <v>9</v>
      </c>
      <c r="AA975">
        <v>13</v>
      </c>
      <c r="AB975">
        <v>19</v>
      </c>
      <c r="AC975">
        <v>17</v>
      </c>
      <c r="AE975">
        <v>6</v>
      </c>
      <c r="AF975">
        <v>7</v>
      </c>
      <c r="AG975">
        <v>7</v>
      </c>
      <c r="AH975">
        <v>9</v>
      </c>
      <c r="AJ975">
        <v>17</v>
      </c>
      <c r="AM975" s="5"/>
      <c r="AO975" s="5"/>
      <c r="AQ975" s="5"/>
      <c r="AS975" s="5"/>
    </row>
    <row r="976" spans="1:45" x14ac:dyDescent="0.35">
      <c r="A976" s="3" t="str">
        <f t="shared" si="15"/>
        <v>Kristoffer Reitan</v>
      </c>
      <c r="B976" s="4">
        <v>46082</v>
      </c>
      <c r="C976" t="s">
        <v>1441</v>
      </c>
      <c r="D976" t="s">
        <v>1442</v>
      </c>
      <c r="E976" t="s">
        <v>1443</v>
      </c>
      <c r="F976" t="s">
        <v>1444</v>
      </c>
      <c r="I976" t="s">
        <v>1473</v>
      </c>
      <c r="J976" t="s">
        <v>1376</v>
      </c>
      <c r="K976">
        <v>17</v>
      </c>
      <c r="L976">
        <v>67</v>
      </c>
      <c r="M976">
        <v>70</v>
      </c>
      <c r="N976">
        <v>69</v>
      </c>
      <c r="O976">
        <v>70</v>
      </c>
      <c r="Q976">
        <v>276</v>
      </c>
      <c r="R976">
        <v>70.430000000000007</v>
      </c>
      <c r="S976">
        <v>70.239999999999995</v>
      </c>
      <c r="T976">
        <v>66.13</v>
      </c>
      <c r="U976">
        <v>69.25</v>
      </c>
      <c r="V976">
        <v>70.400000000000006</v>
      </c>
      <c r="W976">
        <v>70.52</v>
      </c>
      <c r="Y976">
        <v>69.08</v>
      </c>
      <c r="Z976">
        <v>3</v>
      </c>
      <c r="AA976">
        <v>6</v>
      </c>
      <c r="AB976">
        <v>12</v>
      </c>
      <c r="AC976">
        <v>17</v>
      </c>
      <c r="AE976">
        <v>5</v>
      </c>
      <c r="AF976">
        <v>6</v>
      </c>
      <c r="AG976">
        <v>6</v>
      </c>
      <c r="AH976">
        <v>9</v>
      </c>
      <c r="AJ976">
        <v>17</v>
      </c>
      <c r="AM976" s="5"/>
      <c r="AO976" s="5"/>
      <c r="AQ976" s="5"/>
      <c r="AS976" s="5"/>
    </row>
    <row r="977" spans="1:45" x14ac:dyDescent="0.35">
      <c r="A977" s="3" t="str">
        <f t="shared" si="15"/>
        <v>Sudarshan Yellamaraju</v>
      </c>
      <c r="B977" s="4">
        <v>46082</v>
      </c>
      <c r="C977" t="s">
        <v>1441</v>
      </c>
      <c r="D977" t="s">
        <v>1442</v>
      </c>
      <c r="E977" t="s">
        <v>1443</v>
      </c>
      <c r="F977" t="s">
        <v>1444</v>
      </c>
      <c r="I977" t="s">
        <v>1474</v>
      </c>
      <c r="J977" t="s">
        <v>1475</v>
      </c>
      <c r="K977">
        <v>17</v>
      </c>
      <c r="L977">
        <v>68</v>
      </c>
      <c r="M977">
        <v>72</v>
      </c>
      <c r="N977">
        <v>68</v>
      </c>
      <c r="O977">
        <v>68</v>
      </c>
      <c r="Q977">
        <v>276</v>
      </c>
      <c r="R977">
        <v>70.430000000000007</v>
      </c>
      <c r="S977">
        <v>70.239999999999995</v>
      </c>
      <c r="T977">
        <v>67.13</v>
      </c>
      <c r="U977">
        <v>71.25</v>
      </c>
      <c r="V977">
        <v>69.400000000000006</v>
      </c>
      <c r="W977">
        <v>68.52</v>
      </c>
      <c r="Y977">
        <v>69.08</v>
      </c>
      <c r="Z977">
        <v>9</v>
      </c>
      <c r="AA977">
        <v>27</v>
      </c>
      <c r="AB977">
        <v>23</v>
      </c>
      <c r="AC977">
        <v>17</v>
      </c>
      <c r="AE977">
        <v>6</v>
      </c>
      <c r="AF977">
        <v>9</v>
      </c>
      <c r="AG977">
        <v>8</v>
      </c>
      <c r="AH977">
        <v>9</v>
      </c>
      <c r="AJ977">
        <v>17</v>
      </c>
      <c r="AM977" s="5"/>
      <c r="AO977" s="5"/>
      <c r="AQ977" s="5"/>
      <c r="AS977" s="5"/>
    </row>
    <row r="978" spans="1:45" x14ac:dyDescent="0.35">
      <c r="A978" s="3" t="str">
        <f t="shared" si="15"/>
        <v>Zach Bauchou</v>
      </c>
      <c r="B978" s="4">
        <v>46082</v>
      </c>
      <c r="C978" t="s">
        <v>1441</v>
      </c>
      <c r="D978" t="s">
        <v>1442</v>
      </c>
      <c r="E978" t="s">
        <v>1443</v>
      </c>
      <c r="F978" t="s">
        <v>1444</v>
      </c>
      <c r="I978" t="s">
        <v>1476</v>
      </c>
      <c r="J978" t="s">
        <v>777</v>
      </c>
      <c r="K978">
        <v>23</v>
      </c>
      <c r="L978">
        <v>70</v>
      </c>
      <c r="M978">
        <v>71</v>
      </c>
      <c r="N978">
        <v>67</v>
      </c>
      <c r="O978">
        <v>69</v>
      </c>
      <c r="Q978">
        <v>277</v>
      </c>
      <c r="R978">
        <v>70.430000000000007</v>
      </c>
      <c r="S978">
        <v>70.239999999999995</v>
      </c>
      <c r="T978">
        <v>69.13</v>
      </c>
      <c r="U978">
        <v>70.25</v>
      </c>
      <c r="V978">
        <v>68.400000000000006</v>
      </c>
      <c r="W978">
        <v>69.52</v>
      </c>
      <c r="Y978">
        <v>69.33</v>
      </c>
      <c r="Z978">
        <v>35</v>
      </c>
      <c r="AA978">
        <v>38</v>
      </c>
      <c r="AB978">
        <v>23</v>
      </c>
      <c r="AC978">
        <v>23</v>
      </c>
      <c r="AE978">
        <v>8</v>
      </c>
      <c r="AF978">
        <v>10</v>
      </c>
      <c r="AG978">
        <v>8</v>
      </c>
      <c r="AH978">
        <v>10</v>
      </c>
      <c r="AJ978">
        <v>23</v>
      </c>
      <c r="AM978" s="5"/>
      <c r="AO978" s="5"/>
      <c r="AQ978" s="5"/>
      <c r="AS978" s="5"/>
    </row>
    <row r="979" spans="1:45" x14ac:dyDescent="0.35">
      <c r="A979" s="3" t="str">
        <f t="shared" si="15"/>
        <v>Adrien Dumont de Chassart</v>
      </c>
      <c r="B979" s="4">
        <v>46082</v>
      </c>
      <c r="C979" t="s">
        <v>1441</v>
      </c>
      <c r="D979" t="s">
        <v>1442</v>
      </c>
      <c r="E979" t="s">
        <v>1443</v>
      </c>
      <c r="F979" t="s">
        <v>1444</v>
      </c>
      <c r="I979" t="s">
        <v>1477</v>
      </c>
      <c r="J979" t="s">
        <v>474</v>
      </c>
      <c r="K979">
        <v>23</v>
      </c>
      <c r="L979">
        <v>71</v>
      </c>
      <c r="M979">
        <v>71</v>
      </c>
      <c r="N979">
        <v>65</v>
      </c>
      <c r="O979">
        <v>70</v>
      </c>
      <c r="Q979">
        <v>277</v>
      </c>
      <c r="R979">
        <v>70.430000000000007</v>
      </c>
      <c r="S979">
        <v>70.239999999999995</v>
      </c>
      <c r="T979">
        <v>70.13</v>
      </c>
      <c r="U979">
        <v>70.25</v>
      </c>
      <c r="V979">
        <v>66.400000000000006</v>
      </c>
      <c r="W979">
        <v>70.52</v>
      </c>
      <c r="Y979">
        <v>69.33</v>
      </c>
      <c r="Z979">
        <v>52</v>
      </c>
      <c r="AA979">
        <v>54</v>
      </c>
      <c r="AB979">
        <v>19</v>
      </c>
      <c r="AC979">
        <v>23</v>
      </c>
      <c r="AE979">
        <v>9</v>
      </c>
      <c r="AF979">
        <v>11</v>
      </c>
      <c r="AG979">
        <v>7</v>
      </c>
      <c r="AH979">
        <v>10</v>
      </c>
      <c r="AJ979">
        <v>23</v>
      </c>
      <c r="AM979" s="5"/>
      <c r="AO979" s="5"/>
      <c r="AQ979" s="5"/>
      <c r="AS979" s="5"/>
    </row>
    <row r="980" spans="1:45" x14ac:dyDescent="0.35">
      <c r="A980" s="3" t="str">
        <f t="shared" si="15"/>
        <v>Ryan Gerard</v>
      </c>
      <c r="B980" s="4">
        <v>46082</v>
      </c>
      <c r="C980" t="s">
        <v>1441</v>
      </c>
      <c r="D980" t="s">
        <v>1442</v>
      </c>
      <c r="E980" t="s">
        <v>1443</v>
      </c>
      <c r="F980" t="s">
        <v>1444</v>
      </c>
      <c r="I980" t="s">
        <v>1478</v>
      </c>
      <c r="J980" t="s">
        <v>733</v>
      </c>
      <c r="K980">
        <v>23</v>
      </c>
      <c r="L980">
        <v>73</v>
      </c>
      <c r="M980">
        <v>67</v>
      </c>
      <c r="N980">
        <v>69</v>
      </c>
      <c r="O980">
        <v>68</v>
      </c>
      <c r="Q980">
        <v>277</v>
      </c>
      <c r="R980">
        <v>70.430000000000007</v>
      </c>
      <c r="S980">
        <v>70.239999999999995</v>
      </c>
      <c r="T980">
        <v>72.13</v>
      </c>
      <c r="U980">
        <v>66.25</v>
      </c>
      <c r="V980">
        <v>70.400000000000006</v>
      </c>
      <c r="W980">
        <v>68.52</v>
      </c>
      <c r="Y980">
        <v>69.33</v>
      </c>
      <c r="Z980">
        <v>82</v>
      </c>
      <c r="AA980">
        <v>27</v>
      </c>
      <c r="AB980">
        <v>32</v>
      </c>
      <c r="AC980">
        <v>23</v>
      </c>
      <c r="AE980">
        <v>11</v>
      </c>
      <c r="AF980">
        <v>9</v>
      </c>
      <c r="AG980">
        <v>9</v>
      </c>
      <c r="AH980">
        <v>10</v>
      </c>
      <c r="AJ980">
        <v>23</v>
      </c>
      <c r="AM980" s="5"/>
      <c r="AO980" s="5"/>
      <c r="AQ980" s="5"/>
      <c r="AS980" s="5"/>
    </row>
    <row r="981" spans="1:45" x14ac:dyDescent="0.35">
      <c r="A981" s="3" t="str">
        <f t="shared" si="15"/>
        <v>Beau Hossler</v>
      </c>
      <c r="B981" s="4">
        <v>46082</v>
      </c>
      <c r="C981" t="s">
        <v>1441</v>
      </c>
      <c r="D981" t="s">
        <v>1442</v>
      </c>
      <c r="E981" t="s">
        <v>1443</v>
      </c>
      <c r="F981" t="s">
        <v>1444</v>
      </c>
      <c r="I981" t="s">
        <v>1479</v>
      </c>
      <c r="J981" t="s">
        <v>529</v>
      </c>
      <c r="K981">
        <v>23</v>
      </c>
      <c r="L981">
        <v>68</v>
      </c>
      <c r="M981">
        <v>73</v>
      </c>
      <c r="N981">
        <v>64</v>
      </c>
      <c r="O981">
        <v>72</v>
      </c>
      <c r="Q981">
        <v>277</v>
      </c>
      <c r="R981">
        <v>70.430000000000007</v>
      </c>
      <c r="S981">
        <v>70.239999999999995</v>
      </c>
      <c r="T981">
        <v>67.13</v>
      </c>
      <c r="U981">
        <v>72.25</v>
      </c>
      <c r="V981">
        <v>65.400000000000006</v>
      </c>
      <c r="W981">
        <v>72.52</v>
      </c>
      <c r="Y981">
        <v>69.33</v>
      </c>
      <c r="Z981">
        <v>9</v>
      </c>
      <c r="AA981">
        <v>38</v>
      </c>
      <c r="AB981">
        <v>9</v>
      </c>
      <c r="AC981">
        <v>23</v>
      </c>
      <c r="AE981">
        <v>6</v>
      </c>
      <c r="AF981">
        <v>10</v>
      </c>
      <c r="AG981">
        <v>5</v>
      </c>
      <c r="AH981">
        <v>10</v>
      </c>
      <c r="AJ981">
        <v>23</v>
      </c>
      <c r="AM981" s="5"/>
      <c r="AO981" s="5"/>
      <c r="AQ981" s="5"/>
      <c r="AS981" s="5"/>
    </row>
    <row r="982" spans="1:45" x14ac:dyDescent="0.35">
      <c r="A982" s="3" t="str">
        <f t="shared" si="15"/>
        <v>Mark Hubbard</v>
      </c>
      <c r="B982" s="4">
        <v>46082</v>
      </c>
      <c r="C982" t="s">
        <v>1441</v>
      </c>
      <c r="D982" t="s">
        <v>1442</v>
      </c>
      <c r="E982" t="s">
        <v>1443</v>
      </c>
      <c r="F982" t="s">
        <v>1444</v>
      </c>
      <c r="I982" t="s">
        <v>1480</v>
      </c>
      <c r="J982" t="s">
        <v>672</v>
      </c>
      <c r="K982">
        <v>23</v>
      </c>
      <c r="L982">
        <v>69</v>
      </c>
      <c r="M982">
        <v>68</v>
      </c>
      <c r="N982">
        <v>69</v>
      </c>
      <c r="O982">
        <v>71</v>
      </c>
      <c r="Q982">
        <v>277</v>
      </c>
      <c r="R982">
        <v>70.430000000000007</v>
      </c>
      <c r="S982">
        <v>70.239999999999995</v>
      </c>
      <c r="T982">
        <v>68.13</v>
      </c>
      <c r="U982">
        <v>67.25</v>
      </c>
      <c r="V982">
        <v>70.400000000000006</v>
      </c>
      <c r="W982">
        <v>71.52</v>
      </c>
      <c r="Y982">
        <v>69.33</v>
      </c>
      <c r="Z982">
        <v>20</v>
      </c>
      <c r="AA982">
        <v>6</v>
      </c>
      <c r="AB982">
        <v>12</v>
      </c>
      <c r="AC982">
        <v>23</v>
      </c>
      <c r="AE982">
        <v>7</v>
      </c>
      <c r="AF982">
        <v>6</v>
      </c>
      <c r="AG982">
        <v>6</v>
      </c>
      <c r="AH982">
        <v>10</v>
      </c>
      <c r="AJ982">
        <v>23</v>
      </c>
      <c r="AM982" s="5"/>
      <c r="AO982" s="5"/>
      <c r="AQ982" s="5"/>
      <c r="AS982" s="5"/>
    </row>
    <row r="983" spans="1:45" x14ac:dyDescent="0.35">
      <c r="A983" s="3" t="str">
        <f t="shared" si="15"/>
        <v>Mackenzie Hughes</v>
      </c>
      <c r="B983" s="4">
        <v>46082</v>
      </c>
      <c r="C983" t="s">
        <v>1441</v>
      </c>
      <c r="D983" t="s">
        <v>1442</v>
      </c>
      <c r="E983" t="s">
        <v>1443</v>
      </c>
      <c r="F983" t="s">
        <v>1444</v>
      </c>
      <c r="I983" t="s">
        <v>1481</v>
      </c>
      <c r="J983" t="s">
        <v>581</v>
      </c>
      <c r="K983">
        <v>23</v>
      </c>
      <c r="L983">
        <v>75</v>
      </c>
      <c r="M983">
        <v>65</v>
      </c>
      <c r="N983">
        <v>69</v>
      </c>
      <c r="O983">
        <v>68</v>
      </c>
      <c r="Q983">
        <v>277</v>
      </c>
      <c r="R983">
        <v>70.430000000000007</v>
      </c>
      <c r="S983">
        <v>70.239999999999995</v>
      </c>
      <c r="T983">
        <v>74.13</v>
      </c>
      <c r="U983">
        <v>64.25</v>
      </c>
      <c r="V983">
        <v>70.400000000000006</v>
      </c>
      <c r="W983">
        <v>68.52</v>
      </c>
      <c r="Y983">
        <v>69.33</v>
      </c>
      <c r="Z983">
        <v>108</v>
      </c>
      <c r="AA983">
        <v>27</v>
      </c>
      <c r="AB983">
        <v>32</v>
      </c>
      <c r="AC983">
        <v>23</v>
      </c>
      <c r="AE983">
        <v>13</v>
      </c>
      <c r="AF983">
        <v>9</v>
      </c>
      <c r="AG983">
        <v>9</v>
      </c>
      <c r="AH983">
        <v>10</v>
      </c>
      <c r="AJ983">
        <v>23</v>
      </c>
      <c r="AM983" s="5"/>
      <c r="AO983" s="5"/>
      <c r="AQ983" s="5"/>
      <c r="AS983" s="5"/>
    </row>
    <row r="984" spans="1:45" x14ac:dyDescent="0.35">
      <c r="A984" s="3" t="str">
        <f t="shared" si="15"/>
        <v>Aaron Rai</v>
      </c>
      <c r="B984" s="4">
        <v>46082</v>
      </c>
      <c r="C984" t="s">
        <v>1441</v>
      </c>
      <c r="D984" t="s">
        <v>1442</v>
      </c>
      <c r="E984" t="s">
        <v>1443</v>
      </c>
      <c r="F984" t="s">
        <v>1444</v>
      </c>
      <c r="I984" t="s">
        <v>1482</v>
      </c>
      <c r="J984" t="s">
        <v>1483</v>
      </c>
      <c r="K984">
        <v>23</v>
      </c>
      <c r="L984">
        <v>68</v>
      </c>
      <c r="M984">
        <v>69</v>
      </c>
      <c r="N984">
        <v>69</v>
      </c>
      <c r="O984">
        <v>71</v>
      </c>
      <c r="Q984">
        <v>277</v>
      </c>
      <c r="R984">
        <v>70.430000000000007</v>
      </c>
      <c r="S984">
        <v>70.239999999999995</v>
      </c>
      <c r="T984">
        <v>67.13</v>
      </c>
      <c r="U984">
        <v>68.25</v>
      </c>
      <c r="V984">
        <v>70.400000000000006</v>
      </c>
      <c r="W984">
        <v>71.52</v>
      </c>
      <c r="Y984">
        <v>69.33</v>
      </c>
      <c r="Z984">
        <v>9</v>
      </c>
      <c r="AA984">
        <v>6</v>
      </c>
      <c r="AB984">
        <v>12</v>
      </c>
      <c r="AC984">
        <v>23</v>
      </c>
      <c r="AE984">
        <v>6</v>
      </c>
      <c r="AF984">
        <v>6</v>
      </c>
      <c r="AG984">
        <v>6</v>
      </c>
      <c r="AH984">
        <v>10</v>
      </c>
      <c r="AJ984">
        <v>23</v>
      </c>
      <c r="AM984" s="5"/>
      <c r="AO984" s="5"/>
      <c r="AQ984" s="5"/>
      <c r="AS984" s="5"/>
    </row>
    <row r="985" spans="1:45" x14ac:dyDescent="0.35">
      <c r="A985" s="3" t="str">
        <f t="shared" si="15"/>
        <v>Kevin Roy</v>
      </c>
      <c r="B985" s="4">
        <v>46082</v>
      </c>
      <c r="C985" t="s">
        <v>1441</v>
      </c>
      <c r="D985" t="s">
        <v>1442</v>
      </c>
      <c r="E985" t="s">
        <v>1443</v>
      </c>
      <c r="F985" t="s">
        <v>1444</v>
      </c>
      <c r="I985" t="s">
        <v>1484</v>
      </c>
      <c r="J985" t="s">
        <v>601</v>
      </c>
      <c r="K985">
        <v>23</v>
      </c>
      <c r="L985">
        <v>67</v>
      </c>
      <c r="M985">
        <v>72</v>
      </c>
      <c r="N985">
        <v>69</v>
      </c>
      <c r="O985">
        <v>69</v>
      </c>
      <c r="Q985">
        <v>277</v>
      </c>
      <c r="R985">
        <v>70.430000000000007</v>
      </c>
      <c r="S985">
        <v>70.239999999999995</v>
      </c>
      <c r="T985">
        <v>66.13</v>
      </c>
      <c r="U985">
        <v>71.25</v>
      </c>
      <c r="V985">
        <v>70.400000000000006</v>
      </c>
      <c r="W985">
        <v>69.52</v>
      </c>
      <c r="Y985">
        <v>69.33</v>
      </c>
      <c r="Z985">
        <v>3</v>
      </c>
      <c r="AA985">
        <v>18</v>
      </c>
      <c r="AB985">
        <v>23</v>
      </c>
      <c r="AC985">
        <v>23</v>
      </c>
      <c r="AE985">
        <v>5</v>
      </c>
      <c r="AF985">
        <v>8</v>
      </c>
      <c r="AG985">
        <v>8</v>
      </c>
      <c r="AH985">
        <v>10</v>
      </c>
      <c r="AJ985">
        <v>23</v>
      </c>
      <c r="AM985" s="5"/>
      <c r="AO985" s="5"/>
      <c r="AQ985" s="5"/>
      <c r="AS985" s="5"/>
    </row>
    <row r="986" spans="1:45" x14ac:dyDescent="0.35">
      <c r="A986" s="3" t="str">
        <f t="shared" si="15"/>
        <v>Jordan Smith</v>
      </c>
      <c r="B986" s="4">
        <v>46082</v>
      </c>
      <c r="C986" t="s">
        <v>1441</v>
      </c>
      <c r="D986" t="s">
        <v>1442</v>
      </c>
      <c r="E986" t="s">
        <v>1443</v>
      </c>
      <c r="F986" t="s">
        <v>1444</v>
      </c>
      <c r="I986" t="s">
        <v>453</v>
      </c>
      <c r="J986" t="s">
        <v>696</v>
      </c>
      <c r="K986">
        <v>23</v>
      </c>
      <c r="L986">
        <v>71</v>
      </c>
      <c r="M986">
        <v>71</v>
      </c>
      <c r="N986">
        <v>67</v>
      </c>
      <c r="O986">
        <v>68</v>
      </c>
      <c r="Q986">
        <v>277</v>
      </c>
      <c r="R986">
        <v>70.430000000000007</v>
      </c>
      <c r="S986">
        <v>70.239999999999995</v>
      </c>
      <c r="T986">
        <v>70.13</v>
      </c>
      <c r="U986">
        <v>70.25</v>
      </c>
      <c r="V986">
        <v>68.400000000000006</v>
      </c>
      <c r="W986">
        <v>68.52</v>
      </c>
      <c r="Y986">
        <v>69.33</v>
      </c>
      <c r="Z986">
        <v>52</v>
      </c>
      <c r="AA986">
        <v>54</v>
      </c>
      <c r="AB986">
        <v>32</v>
      </c>
      <c r="AC986">
        <v>23</v>
      </c>
      <c r="AE986">
        <v>9</v>
      </c>
      <c r="AF986">
        <v>11</v>
      </c>
      <c r="AG986">
        <v>9</v>
      </c>
      <c r="AH986">
        <v>10</v>
      </c>
      <c r="AJ986">
        <v>23</v>
      </c>
      <c r="AM986" s="5"/>
      <c r="AO986" s="5"/>
      <c r="AQ986" s="5"/>
      <c r="AS986" s="5"/>
    </row>
    <row r="987" spans="1:45" x14ac:dyDescent="0.35">
      <c r="A987" s="3" t="str">
        <f t="shared" si="15"/>
        <v>Daniel Berger</v>
      </c>
      <c r="B987" s="4">
        <v>46082</v>
      </c>
      <c r="C987" t="s">
        <v>1441</v>
      </c>
      <c r="D987" t="s">
        <v>1442</v>
      </c>
      <c r="E987" t="s">
        <v>1443</v>
      </c>
      <c r="F987" t="s">
        <v>1444</v>
      </c>
      <c r="I987" t="s">
        <v>1485</v>
      </c>
      <c r="J987" t="s">
        <v>561</v>
      </c>
      <c r="K987">
        <v>32</v>
      </c>
      <c r="L987">
        <v>67</v>
      </c>
      <c r="M987">
        <v>71</v>
      </c>
      <c r="N987">
        <v>71</v>
      </c>
      <c r="O987">
        <v>69</v>
      </c>
      <c r="Q987">
        <v>278</v>
      </c>
      <c r="R987">
        <v>70.430000000000007</v>
      </c>
      <c r="S987">
        <v>70.239999999999995</v>
      </c>
      <c r="T987">
        <v>66.13</v>
      </c>
      <c r="U987">
        <v>70.25</v>
      </c>
      <c r="V987">
        <v>72.400000000000006</v>
      </c>
      <c r="W987">
        <v>69.52</v>
      </c>
      <c r="Y987">
        <v>69.58</v>
      </c>
      <c r="Z987">
        <v>3</v>
      </c>
      <c r="AA987">
        <v>13</v>
      </c>
      <c r="AB987">
        <v>32</v>
      </c>
      <c r="AC987">
        <v>32</v>
      </c>
      <c r="AE987">
        <v>5</v>
      </c>
      <c r="AF987">
        <v>7</v>
      </c>
      <c r="AG987">
        <v>9</v>
      </c>
      <c r="AH987">
        <v>11</v>
      </c>
      <c r="AJ987">
        <v>32</v>
      </c>
      <c r="AM987" s="5"/>
      <c r="AO987" s="5"/>
      <c r="AQ987" s="5"/>
      <c r="AS987" s="5"/>
    </row>
    <row r="988" spans="1:45" x14ac:dyDescent="0.35">
      <c r="A988" s="3" t="str">
        <f t="shared" si="15"/>
        <v>David Ford</v>
      </c>
      <c r="B988" s="4">
        <v>46082</v>
      </c>
      <c r="C988" t="s">
        <v>1441</v>
      </c>
      <c r="D988" t="s">
        <v>1442</v>
      </c>
      <c r="E988" t="s">
        <v>1443</v>
      </c>
      <c r="F988" t="s">
        <v>1444</v>
      </c>
      <c r="I988" t="s">
        <v>786</v>
      </c>
      <c r="J988" t="s">
        <v>412</v>
      </c>
      <c r="K988">
        <v>32</v>
      </c>
      <c r="L988">
        <v>72</v>
      </c>
      <c r="M988">
        <v>70</v>
      </c>
      <c r="N988">
        <v>69</v>
      </c>
      <c r="O988">
        <v>67</v>
      </c>
      <c r="Q988">
        <v>278</v>
      </c>
      <c r="R988">
        <v>70.430000000000007</v>
      </c>
      <c r="S988">
        <v>70.239999999999995</v>
      </c>
      <c r="T988">
        <v>71.13</v>
      </c>
      <c r="U988">
        <v>69.25</v>
      </c>
      <c r="V988">
        <v>70.400000000000006</v>
      </c>
      <c r="W988">
        <v>67.52</v>
      </c>
      <c r="Y988">
        <v>69.58</v>
      </c>
      <c r="Z988">
        <v>68</v>
      </c>
      <c r="AA988">
        <v>54</v>
      </c>
      <c r="AB988">
        <v>51</v>
      </c>
      <c r="AC988">
        <v>32</v>
      </c>
      <c r="AE988">
        <v>10</v>
      </c>
      <c r="AF988">
        <v>11</v>
      </c>
      <c r="AG988">
        <v>11</v>
      </c>
      <c r="AH988">
        <v>11</v>
      </c>
      <c r="AJ988">
        <v>32</v>
      </c>
      <c r="AM988" s="5"/>
      <c r="AO988" s="5"/>
      <c r="AQ988" s="5"/>
      <c r="AS988" s="5"/>
    </row>
    <row r="989" spans="1:45" x14ac:dyDescent="0.35">
      <c r="A989" s="3" t="str">
        <f t="shared" si="15"/>
        <v>Haotong Li</v>
      </c>
      <c r="B989" s="4">
        <v>46082</v>
      </c>
      <c r="C989" t="s">
        <v>1441</v>
      </c>
      <c r="D989" t="s">
        <v>1442</v>
      </c>
      <c r="E989" t="s">
        <v>1443</v>
      </c>
      <c r="F989" t="s">
        <v>1444</v>
      </c>
      <c r="I989" t="s">
        <v>1486</v>
      </c>
      <c r="J989" t="s">
        <v>1487</v>
      </c>
      <c r="K989">
        <v>32</v>
      </c>
      <c r="L989">
        <v>71</v>
      </c>
      <c r="M989">
        <v>71</v>
      </c>
      <c r="N989">
        <v>69</v>
      </c>
      <c r="O989">
        <v>67</v>
      </c>
      <c r="Q989">
        <v>278</v>
      </c>
      <c r="R989">
        <v>70.430000000000007</v>
      </c>
      <c r="S989">
        <v>70.239999999999995</v>
      </c>
      <c r="T989">
        <v>70.13</v>
      </c>
      <c r="U989">
        <v>70.25</v>
      </c>
      <c r="V989">
        <v>70.400000000000006</v>
      </c>
      <c r="W989">
        <v>67.52</v>
      </c>
      <c r="Y989">
        <v>69.58</v>
      </c>
      <c r="Z989">
        <v>52</v>
      </c>
      <c r="AA989">
        <v>54</v>
      </c>
      <c r="AB989">
        <v>51</v>
      </c>
      <c r="AC989">
        <v>32</v>
      </c>
      <c r="AE989">
        <v>9</v>
      </c>
      <c r="AF989">
        <v>11</v>
      </c>
      <c r="AG989">
        <v>11</v>
      </c>
      <c r="AH989">
        <v>11</v>
      </c>
      <c r="AJ989">
        <v>32</v>
      </c>
      <c r="AM989" s="5"/>
      <c r="AO989" s="5"/>
      <c r="AQ989" s="5"/>
      <c r="AS989" s="5"/>
    </row>
    <row r="990" spans="1:45" x14ac:dyDescent="0.35">
      <c r="A990" s="3" t="str">
        <f t="shared" si="15"/>
        <v>Jimmy Stanger</v>
      </c>
      <c r="B990" s="4">
        <v>46082</v>
      </c>
      <c r="C990" t="s">
        <v>1441</v>
      </c>
      <c r="D990" t="s">
        <v>1442</v>
      </c>
      <c r="E990" t="s">
        <v>1443</v>
      </c>
      <c r="F990" t="s">
        <v>1444</v>
      </c>
      <c r="I990" t="s">
        <v>1488</v>
      </c>
      <c r="J990" t="s">
        <v>716</v>
      </c>
      <c r="K990">
        <v>32</v>
      </c>
      <c r="L990">
        <v>69</v>
      </c>
      <c r="M990">
        <v>68</v>
      </c>
      <c r="N990">
        <v>65</v>
      </c>
      <c r="O990">
        <v>76</v>
      </c>
      <c r="Q990">
        <v>278</v>
      </c>
      <c r="R990">
        <v>70.430000000000007</v>
      </c>
      <c r="S990">
        <v>70.239999999999995</v>
      </c>
      <c r="T990">
        <v>68.13</v>
      </c>
      <c r="U990">
        <v>67.25</v>
      </c>
      <c r="V990">
        <v>66.400000000000006</v>
      </c>
      <c r="W990">
        <v>76.52</v>
      </c>
      <c r="Y990">
        <v>69.58</v>
      </c>
      <c r="Z990">
        <v>20</v>
      </c>
      <c r="AA990">
        <v>6</v>
      </c>
      <c r="AB990">
        <v>5</v>
      </c>
      <c r="AC990">
        <v>32</v>
      </c>
      <c r="AE990">
        <v>7</v>
      </c>
      <c r="AF990">
        <v>6</v>
      </c>
      <c r="AG990">
        <v>2</v>
      </c>
      <c r="AH990">
        <v>11</v>
      </c>
      <c r="AJ990">
        <v>32</v>
      </c>
      <c r="AM990" s="5"/>
      <c r="AO990" s="5"/>
      <c r="AQ990" s="5"/>
      <c r="AS990" s="5"/>
    </row>
    <row r="991" spans="1:45" x14ac:dyDescent="0.35">
      <c r="A991" s="3" t="str">
        <f t="shared" si="15"/>
        <v>Kevin Streelman</v>
      </c>
      <c r="B991" s="4">
        <v>46082</v>
      </c>
      <c r="C991" t="s">
        <v>1441</v>
      </c>
      <c r="D991" t="s">
        <v>1442</v>
      </c>
      <c r="E991" t="s">
        <v>1443</v>
      </c>
      <c r="F991" t="s">
        <v>1444</v>
      </c>
      <c r="I991" t="s">
        <v>1489</v>
      </c>
      <c r="J991" t="s">
        <v>601</v>
      </c>
      <c r="K991">
        <v>32</v>
      </c>
      <c r="L991">
        <v>69</v>
      </c>
      <c r="M991">
        <v>70</v>
      </c>
      <c r="N991">
        <v>69</v>
      </c>
      <c r="O991">
        <v>70</v>
      </c>
      <c r="Q991">
        <v>278</v>
      </c>
      <c r="R991">
        <v>70.430000000000007</v>
      </c>
      <c r="S991">
        <v>70.239999999999995</v>
      </c>
      <c r="T991">
        <v>68.13</v>
      </c>
      <c r="U991">
        <v>69.25</v>
      </c>
      <c r="V991">
        <v>70.400000000000006</v>
      </c>
      <c r="W991">
        <v>70.52</v>
      </c>
      <c r="Y991">
        <v>69.58</v>
      </c>
      <c r="Z991">
        <v>20</v>
      </c>
      <c r="AA991">
        <v>18</v>
      </c>
      <c r="AB991">
        <v>23</v>
      </c>
      <c r="AC991">
        <v>32</v>
      </c>
      <c r="AE991">
        <v>7</v>
      </c>
      <c r="AF991">
        <v>8</v>
      </c>
      <c r="AG991">
        <v>8</v>
      </c>
      <c r="AH991">
        <v>11</v>
      </c>
      <c r="AJ991">
        <v>32</v>
      </c>
      <c r="AM991" s="5"/>
      <c r="AO991" s="5"/>
      <c r="AQ991" s="5"/>
      <c r="AS991" s="5"/>
    </row>
    <row r="992" spans="1:45" x14ac:dyDescent="0.35">
      <c r="A992" s="3" t="str">
        <f t="shared" si="15"/>
        <v>Christiaan Bezuidenhout</v>
      </c>
      <c r="B992" s="4">
        <v>46082</v>
      </c>
      <c r="C992" t="s">
        <v>1441</v>
      </c>
      <c r="D992" t="s">
        <v>1442</v>
      </c>
      <c r="E992" t="s">
        <v>1443</v>
      </c>
      <c r="F992" t="s">
        <v>1444</v>
      </c>
      <c r="I992" t="s">
        <v>1490</v>
      </c>
      <c r="J992" t="s">
        <v>1491</v>
      </c>
      <c r="K992">
        <v>37</v>
      </c>
      <c r="L992">
        <v>71</v>
      </c>
      <c r="M992">
        <v>70</v>
      </c>
      <c r="N992">
        <v>69</v>
      </c>
      <c r="O992">
        <v>69</v>
      </c>
      <c r="Q992">
        <v>279</v>
      </c>
      <c r="R992">
        <v>70.430000000000007</v>
      </c>
      <c r="S992">
        <v>70.239999999999995</v>
      </c>
      <c r="T992">
        <v>70.13</v>
      </c>
      <c r="U992">
        <v>69.25</v>
      </c>
      <c r="V992">
        <v>70.400000000000006</v>
      </c>
      <c r="W992">
        <v>69.52</v>
      </c>
      <c r="Y992">
        <v>69.83</v>
      </c>
      <c r="Z992">
        <v>52</v>
      </c>
      <c r="AA992">
        <v>38</v>
      </c>
      <c r="AB992">
        <v>42</v>
      </c>
      <c r="AC992">
        <v>37</v>
      </c>
      <c r="AE992">
        <v>9</v>
      </c>
      <c r="AF992">
        <v>10</v>
      </c>
      <c r="AG992">
        <v>10</v>
      </c>
      <c r="AH992">
        <v>12</v>
      </c>
      <c r="AJ992">
        <v>37</v>
      </c>
      <c r="AM992" s="5"/>
      <c r="AO992" s="5"/>
      <c r="AQ992" s="5"/>
      <c r="AS992" s="5"/>
    </row>
    <row r="993" spans="1:45" x14ac:dyDescent="0.35">
      <c r="A993" s="3" t="str">
        <f t="shared" si="15"/>
        <v>Eric Cole</v>
      </c>
      <c r="B993" s="4">
        <v>46082</v>
      </c>
      <c r="C993" t="s">
        <v>1441</v>
      </c>
      <c r="D993" t="s">
        <v>1442</v>
      </c>
      <c r="E993" t="s">
        <v>1443</v>
      </c>
      <c r="F993" t="s">
        <v>1444</v>
      </c>
      <c r="I993" t="s">
        <v>857</v>
      </c>
      <c r="J993" t="s">
        <v>1492</v>
      </c>
      <c r="K993">
        <v>37</v>
      </c>
      <c r="L993">
        <v>71</v>
      </c>
      <c r="M993">
        <v>69</v>
      </c>
      <c r="N993">
        <v>69</v>
      </c>
      <c r="O993">
        <v>70</v>
      </c>
      <c r="Q993">
        <v>279</v>
      </c>
      <c r="R993">
        <v>70.430000000000007</v>
      </c>
      <c r="S993">
        <v>70.239999999999995</v>
      </c>
      <c r="T993">
        <v>70.13</v>
      </c>
      <c r="U993">
        <v>68.25</v>
      </c>
      <c r="V993">
        <v>70.400000000000006</v>
      </c>
      <c r="W993">
        <v>70.52</v>
      </c>
      <c r="Y993">
        <v>69.83</v>
      </c>
      <c r="Z993">
        <v>52</v>
      </c>
      <c r="AA993">
        <v>27</v>
      </c>
      <c r="AB993">
        <v>32</v>
      </c>
      <c r="AC993">
        <v>37</v>
      </c>
      <c r="AE993">
        <v>9</v>
      </c>
      <c r="AF993">
        <v>9</v>
      </c>
      <c r="AG993">
        <v>9</v>
      </c>
      <c r="AH993">
        <v>12</v>
      </c>
      <c r="AJ993">
        <v>37</v>
      </c>
      <c r="AM993" s="5"/>
      <c r="AO993" s="5"/>
      <c r="AQ993" s="5"/>
      <c r="AS993" s="5"/>
    </row>
    <row r="994" spans="1:45" x14ac:dyDescent="0.35">
      <c r="A994" s="3" t="str">
        <f t="shared" si="15"/>
        <v>Steven Fisk</v>
      </c>
      <c r="B994" s="4">
        <v>46082</v>
      </c>
      <c r="C994" t="s">
        <v>1441</v>
      </c>
      <c r="D994" t="s">
        <v>1442</v>
      </c>
      <c r="E994" t="s">
        <v>1443</v>
      </c>
      <c r="F994" t="s">
        <v>1444</v>
      </c>
      <c r="I994" t="s">
        <v>1493</v>
      </c>
      <c r="J994" t="s">
        <v>619</v>
      </c>
      <c r="K994">
        <v>37</v>
      </c>
      <c r="L994">
        <v>69</v>
      </c>
      <c r="M994">
        <v>70</v>
      </c>
      <c r="N994">
        <v>69</v>
      </c>
      <c r="O994">
        <v>71</v>
      </c>
      <c r="Q994">
        <v>279</v>
      </c>
      <c r="R994">
        <v>70.430000000000007</v>
      </c>
      <c r="S994">
        <v>70.239999999999995</v>
      </c>
      <c r="T994">
        <v>68.13</v>
      </c>
      <c r="U994">
        <v>69.25</v>
      </c>
      <c r="V994">
        <v>70.400000000000006</v>
      </c>
      <c r="W994">
        <v>71.52</v>
      </c>
      <c r="Y994">
        <v>69.83</v>
      </c>
      <c r="Z994">
        <v>20</v>
      </c>
      <c r="AA994">
        <v>18</v>
      </c>
      <c r="AB994">
        <v>23</v>
      </c>
      <c r="AC994">
        <v>37</v>
      </c>
      <c r="AE994">
        <v>7</v>
      </c>
      <c r="AF994">
        <v>8</v>
      </c>
      <c r="AG994">
        <v>8</v>
      </c>
      <c r="AH994">
        <v>12</v>
      </c>
      <c r="AJ994">
        <v>37</v>
      </c>
      <c r="AM994" s="5"/>
      <c r="AO994" s="5"/>
      <c r="AQ994" s="5"/>
      <c r="AS994" s="5"/>
    </row>
    <row r="995" spans="1:45" x14ac:dyDescent="0.35">
      <c r="A995" s="3" t="str">
        <f t="shared" si="15"/>
        <v>Daniel Brown (Oct1994)</v>
      </c>
      <c r="B995" s="4">
        <v>46082</v>
      </c>
      <c r="C995" t="s">
        <v>1441</v>
      </c>
      <c r="D995" t="s">
        <v>1442</v>
      </c>
      <c r="E995" t="s">
        <v>1443</v>
      </c>
      <c r="F995" t="s">
        <v>1444</v>
      </c>
      <c r="I995" t="s">
        <v>1494</v>
      </c>
      <c r="J995" t="s">
        <v>561</v>
      </c>
      <c r="K995">
        <v>40</v>
      </c>
      <c r="L995">
        <v>69</v>
      </c>
      <c r="M995">
        <v>72</v>
      </c>
      <c r="N995">
        <v>69</v>
      </c>
      <c r="O995">
        <v>70</v>
      </c>
      <c r="Q995">
        <v>280</v>
      </c>
      <c r="R995">
        <v>70.430000000000007</v>
      </c>
      <c r="S995">
        <v>70.239999999999995</v>
      </c>
      <c r="T995">
        <v>68.13</v>
      </c>
      <c r="U995">
        <v>71.25</v>
      </c>
      <c r="V995">
        <v>70.400000000000006</v>
      </c>
      <c r="W995">
        <v>70.52</v>
      </c>
      <c r="Y995">
        <v>70.08</v>
      </c>
      <c r="Z995">
        <v>20</v>
      </c>
      <c r="AA995">
        <v>38</v>
      </c>
      <c r="AB995">
        <v>42</v>
      </c>
      <c r="AC995">
        <v>40</v>
      </c>
      <c r="AE995">
        <v>7</v>
      </c>
      <c r="AF995">
        <v>10</v>
      </c>
      <c r="AG995">
        <v>10</v>
      </c>
      <c r="AH995">
        <v>13</v>
      </c>
      <c r="AJ995">
        <v>40</v>
      </c>
      <c r="AM995" s="5"/>
      <c r="AO995" s="5"/>
      <c r="AQ995" s="5"/>
      <c r="AS995" s="5"/>
    </row>
    <row r="996" spans="1:45" x14ac:dyDescent="0.35">
      <c r="A996" s="3" t="str">
        <f t="shared" si="15"/>
        <v>Austin Eckroat</v>
      </c>
      <c r="B996" s="4">
        <v>46082</v>
      </c>
      <c r="C996" t="s">
        <v>1441</v>
      </c>
      <c r="D996" t="s">
        <v>1442</v>
      </c>
      <c r="E996" t="s">
        <v>1443</v>
      </c>
      <c r="F996" t="s">
        <v>1444</v>
      </c>
      <c r="I996" t="s">
        <v>1495</v>
      </c>
      <c r="J996" t="s">
        <v>988</v>
      </c>
      <c r="K996">
        <v>40</v>
      </c>
      <c r="L996">
        <v>71</v>
      </c>
      <c r="M996">
        <v>70</v>
      </c>
      <c r="N996">
        <v>69</v>
      </c>
      <c r="O996">
        <v>70</v>
      </c>
      <c r="Q996">
        <v>280</v>
      </c>
      <c r="R996">
        <v>70.430000000000007</v>
      </c>
      <c r="S996">
        <v>70.239999999999995</v>
      </c>
      <c r="T996">
        <v>70.13</v>
      </c>
      <c r="U996">
        <v>69.25</v>
      </c>
      <c r="V996">
        <v>70.400000000000006</v>
      </c>
      <c r="W996">
        <v>70.52</v>
      </c>
      <c r="Y996">
        <v>70.08</v>
      </c>
      <c r="Z996">
        <v>52</v>
      </c>
      <c r="AA996">
        <v>38</v>
      </c>
      <c r="AB996">
        <v>42</v>
      </c>
      <c r="AC996">
        <v>40</v>
      </c>
      <c r="AE996">
        <v>9</v>
      </c>
      <c r="AF996">
        <v>10</v>
      </c>
      <c r="AG996">
        <v>10</v>
      </c>
      <c r="AH996">
        <v>13</v>
      </c>
      <c r="AJ996">
        <v>40</v>
      </c>
      <c r="AM996" s="5"/>
      <c r="AO996" s="5"/>
      <c r="AQ996" s="5"/>
      <c r="AS996" s="5"/>
    </row>
    <row r="997" spans="1:45" x14ac:dyDescent="0.35">
      <c r="A997" s="3" t="str">
        <f t="shared" si="15"/>
        <v>Patrick Fishburn</v>
      </c>
      <c r="B997" s="4">
        <v>46082</v>
      </c>
      <c r="C997" t="s">
        <v>1441</v>
      </c>
      <c r="D997" t="s">
        <v>1442</v>
      </c>
      <c r="E997" t="s">
        <v>1443</v>
      </c>
      <c r="F997" t="s">
        <v>1444</v>
      </c>
      <c r="I997" t="s">
        <v>1496</v>
      </c>
      <c r="J997" t="s">
        <v>1497</v>
      </c>
      <c r="K997">
        <v>40</v>
      </c>
      <c r="L997">
        <v>73</v>
      </c>
      <c r="M997">
        <v>68</v>
      </c>
      <c r="N997">
        <v>69</v>
      </c>
      <c r="O997">
        <v>70</v>
      </c>
      <c r="Q997">
        <v>280</v>
      </c>
      <c r="R997">
        <v>70.430000000000007</v>
      </c>
      <c r="S997">
        <v>70.239999999999995</v>
      </c>
      <c r="T997">
        <v>72.13</v>
      </c>
      <c r="U997">
        <v>67.25</v>
      </c>
      <c r="V997">
        <v>70.400000000000006</v>
      </c>
      <c r="W997">
        <v>70.52</v>
      </c>
      <c r="Y997">
        <v>70.08</v>
      </c>
      <c r="Z997">
        <v>82</v>
      </c>
      <c r="AA997">
        <v>38</v>
      </c>
      <c r="AB997">
        <v>42</v>
      </c>
      <c r="AC997">
        <v>40</v>
      </c>
      <c r="AE997">
        <v>11</v>
      </c>
      <c r="AF997">
        <v>10</v>
      </c>
      <c r="AG997">
        <v>10</v>
      </c>
      <c r="AH997">
        <v>13</v>
      </c>
      <c r="AJ997">
        <v>40</v>
      </c>
      <c r="AM997" s="5"/>
      <c r="AO997" s="5"/>
      <c r="AQ997" s="5"/>
      <c r="AS997" s="5"/>
    </row>
    <row r="998" spans="1:45" x14ac:dyDescent="0.35">
      <c r="A998" s="3" t="str">
        <f t="shared" si="15"/>
        <v>Garrick Higgo</v>
      </c>
      <c r="B998" s="4">
        <v>46082</v>
      </c>
      <c r="C998" t="s">
        <v>1441</v>
      </c>
      <c r="D998" t="s">
        <v>1442</v>
      </c>
      <c r="E998" t="s">
        <v>1443</v>
      </c>
      <c r="F998" t="s">
        <v>1444</v>
      </c>
      <c r="I998" t="s">
        <v>1498</v>
      </c>
      <c r="J998" t="s">
        <v>1499</v>
      </c>
      <c r="K998">
        <v>40</v>
      </c>
      <c r="L998">
        <v>71</v>
      </c>
      <c r="M998">
        <v>71</v>
      </c>
      <c r="N998">
        <v>67</v>
      </c>
      <c r="O998">
        <v>71</v>
      </c>
      <c r="Q998">
        <v>280</v>
      </c>
      <c r="R998">
        <v>70.430000000000007</v>
      </c>
      <c r="S998">
        <v>70.239999999999995</v>
      </c>
      <c r="T998">
        <v>70.13</v>
      </c>
      <c r="U998">
        <v>70.25</v>
      </c>
      <c r="V998">
        <v>68.400000000000006</v>
      </c>
      <c r="W998">
        <v>71.52</v>
      </c>
      <c r="Y998">
        <v>70.08</v>
      </c>
      <c r="Z998">
        <v>52</v>
      </c>
      <c r="AA998">
        <v>54</v>
      </c>
      <c r="AB998">
        <v>32</v>
      </c>
      <c r="AC998">
        <v>40</v>
      </c>
      <c r="AE998">
        <v>9</v>
      </c>
      <c r="AF998">
        <v>11</v>
      </c>
      <c r="AG998">
        <v>9</v>
      </c>
      <c r="AH998">
        <v>13</v>
      </c>
      <c r="AJ998">
        <v>40</v>
      </c>
      <c r="AM998" s="5"/>
      <c r="AO998" s="5"/>
      <c r="AQ998" s="5"/>
      <c r="AS998" s="5"/>
    </row>
    <row r="999" spans="1:45" x14ac:dyDescent="0.35">
      <c r="A999" s="3" t="str">
        <f t="shared" si="15"/>
        <v>Lee Hodges</v>
      </c>
      <c r="B999" s="4">
        <v>46082</v>
      </c>
      <c r="C999" t="s">
        <v>1441</v>
      </c>
      <c r="D999" t="s">
        <v>1442</v>
      </c>
      <c r="E999" t="s">
        <v>1443</v>
      </c>
      <c r="F999" t="s">
        <v>1444</v>
      </c>
      <c r="I999" t="s">
        <v>1500</v>
      </c>
      <c r="J999" t="s">
        <v>794</v>
      </c>
      <c r="K999">
        <v>40</v>
      </c>
      <c r="L999">
        <v>69</v>
      </c>
      <c r="M999">
        <v>72</v>
      </c>
      <c r="N999">
        <v>67</v>
      </c>
      <c r="O999">
        <v>72</v>
      </c>
      <c r="Q999">
        <v>280</v>
      </c>
      <c r="R999">
        <v>70.430000000000007</v>
      </c>
      <c r="S999">
        <v>70.239999999999995</v>
      </c>
      <c r="T999">
        <v>68.13</v>
      </c>
      <c r="U999">
        <v>71.25</v>
      </c>
      <c r="V999">
        <v>68.400000000000006</v>
      </c>
      <c r="W999">
        <v>72.52</v>
      </c>
      <c r="Y999">
        <v>70.08</v>
      </c>
      <c r="Z999">
        <v>20</v>
      </c>
      <c r="AA999">
        <v>38</v>
      </c>
      <c r="AB999">
        <v>23</v>
      </c>
      <c r="AC999">
        <v>40</v>
      </c>
      <c r="AE999">
        <v>7</v>
      </c>
      <c r="AF999">
        <v>10</v>
      </c>
      <c r="AG999">
        <v>8</v>
      </c>
      <c r="AH999">
        <v>13</v>
      </c>
      <c r="AJ999">
        <v>40</v>
      </c>
      <c r="AM999" s="5"/>
      <c r="AO999" s="5"/>
    </row>
    <row r="1000" spans="1:45" x14ac:dyDescent="0.35">
      <c r="A1000" s="3" t="str">
        <f t="shared" si="15"/>
        <v>Hank Lebioda</v>
      </c>
      <c r="B1000" s="4">
        <v>46082</v>
      </c>
      <c r="C1000" t="s">
        <v>1441</v>
      </c>
      <c r="D1000" t="s">
        <v>1442</v>
      </c>
      <c r="E1000" t="s">
        <v>1443</v>
      </c>
      <c r="F1000" t="s">
        <v>1444</v>
      </c>
      <c r="I1000" t="s">
        <v>1501</v>
      </c>
      <c r="J1000" t="s">
        <v>1502</v>
      </c>
      <c r="K1000">
        <v>40</v>
      </c>
      <c r="L1000">
        <v>68</v>
      </c>
      <c r="M1000">
        <v>69</v>
      </c>
      <c r="N1000">
        <v>73</v>
      </c>
      <c r="O1000">
        <v>70</v>
      </c>
      <c r="Q1000">
        <v>280</v>
      </c>
      <c r="R1000">
        <v>70.430000000000007</v>
      </c>
      <c r="S1000">
        <v>70.239999999999995</v>
      </c>
      <c r="T1000">
        <v>67.13</v>
      </c>
      <c r="U1000">
        <v>68.25</v>
      </c>
      <c r="V1000">
        <v>74.400000000000006</v>
      </c>
      <c r="W1000">
        <v>70.52</v>
      </c>
      <c r="Y1000">
        <v>70.08</v>
      </c>
      <c r="Z1000">
        <v>9</v>
      </c>
      <c r="AA1000">
        <v>6</v>
      </c>
      <c r="AB1000">
        <v>42</v>
      </c>
      <c r="AC1000">
        <v>40</v>
      </c>
      <c r="AE1000">
        <v>6</v>
      </c>
      <c r="AF1000">
        <v>6</v>
      </c>
      <c r="AG1000">
        <v>10</v>
      </c>
      <c r="AH1000">
        <v>13</v>
      </c>
      <c r="AJ1000">
        <v>40</v>
      </c>
      <c r="AM1000" s="5"/>
      <c r="AO1000" s="5"/>
    </row>
    <row r="1001" spans="1:45" x14ac:dyDescent="0.35">
      <c r="A1001" s="3" t="str">
        <f t="shared" si="15"/>
        <v>Max McGreevy</v>
      </c>
      <c r="B1001" s="4">
        <v>46082</v>
      </c>
      <c r="C1001" t="s">
        <v>1441</v>
      </c>
      <c r="D1001" t="s">
        <v>1442</v>
      </c>
      <c r="E1001" t="s">
        <v>1443</v>
      </c>
      <c r="F1001" t="s">
        <v>1444</v>
      </c>
      <c r="I1001" t="s">
        <v>1503</v>
      </c>
      <c r="J1001" t="s">
        <v>1375</v>
      </c>
      <c r="K1001">
        <v>40</v>
      </c>
      <c r="L1001">
        <v>68</v>
      </c>
      <c r="M1001">
        <v>72</v>
      </c>
      <c r="N1001">
        <v>72</v>
      </c>
      <c r="O1001">
        <v>68</v>
      </c>
      <c r="Q1001">
        <v>280</v>
      </c>
      <c r="R1001">
        <v>70.430000000000007</v>
      </c>
      <c r="S1001">
        <v>70.239999999999995</v>
      </c>
      <c r="T1001">
        <v>67.13</v>
      </c>
      <c r="U1001">
        <v>71.25</v>
      </c>
      <c r="V1001">
        <v>73.400000000000006</v>
      </c>
      <c r="W1001">
        <v>68.52</v>
      </c>
      <c r="Y1001">
        <v>70.08</v>
      </c>
      <c r="Z1001">
        <v>9</v>
      </c>
      <c r="AA1001">
        <v>27</v>
      </c>
      <c r="AB1001">
        <v>58</v>
      </c>
      <c r="AC1001">
        <v>40</v>
      </c>
      <c r="AE1001">
        <v>6</v>
      </c>
      <c r="AF1001">
        <v>9</v>
      </c>
      <c r="AG1001">
        <v>12</v>
      </c>
      <c r="AH1001">
        <v>13</v>
      </c>
      <c r="AJ1001">
        <v>40</v>
      </c>
      <c r="AM1001" s="5"/>
      <c r="AO1001" s="5"/>
    </row>
    <row r="1002" spans="1:45" x14ac:dyDescent="0.35">
      <c r="A1002" s="3" t="str">
        <f t="shared" si="15"/>
        <v>Rasmus Neergaard-Petersen</v>
      </c>
      <c r="B1002" s="4">
        <v>46082</v>
      </c>
      <c r="C1002" t="s">
        <v>1441</v>
      </c>
      <c r="D1002" t="s">
        <v>1442</v>
      </c>
      <c r="E1002" t="s">
        <v>1443</v>
      </c>
      <c r="F1002" t="s">
        <v>1444</v>
      </c>
      <c r="I1002" t="s">
        <v>1504</v>
      </c>
      <c r="J1002" t="s">
        <v>1362</v>
      </c>
      <c r="K1002">
        <v>40</v>
      </c>
      <c r="L1002">
        <v>70</v>
      </c>
      <c r="M1002">
        <v>70</v>
      </c>
      <c r="N1002">
        <v>69</v>
      </c>
      <c r="O1002">
        <v>71</v>
      </c>
      <c r="Q1002">
        <v>280</v>
      </c>
      <c r="R1002">
        <v>70.430000000000007</v>
      </c>
      <c r="S1002">
        <v>70.239999999999995</v>
      </c>
      <c r="T1002">
        <v>69.13</v>
      </c>
      <c r="U1002">
        <v>69.25</v>
      </c>
      <c r="V1002">
        <v>70.400000000000006</v>
      </c>
      <c r="W1002">
        <v>71.52</v>
      </c>
      <c r="Y1002">
        <v>70.08</v>
      </c>
      <c r="Z1002">
        <v>35</v>
      </c>
      <c r="AA1002">
        <v>27</v>
      </c>
      <c r="AB1002">
        <v>32</v>
      </c>
      <c r="AC1002">
        <v>40</v>
      </c>
      <c r="AE1002">
        <v>8</v>
      </c>
      <c r="AF1002">
        <v>9</v>
      </c>
      <c r="AG1002">
        <v>9</v>
      </c>
      <c r="AH1002">
        <v>13</v>
      </c>
      <c r="AJ1002">
        <v>40</v>
      </c>
      <c r="AM1002" s="5"/>
      <c r="AO1002" s="5"/>
    </row>
    <row r="1003" spans="1:45" x14ac:dyDescent="0.35">
      <c r="A1003" s="3" t="str">
        <f t="shared" si="15"/>
        <v>Thorbjorn Olesen</v>
      </c>
      <c r="B1003" s="4">
        <v>46082</v>
      </c>
      <c r="C1003" t="s">
        <v>1441</v>
      </c>
      <c r="D1003" t="s">
        <v>1442</v>
      </c>
      <c r="E1003" t="s">
        <v>1443</v>
      </c>
      <c r="F1003" t="s">
        <v>1444</v>
      </c>
      <c r="I1003" t="s">
        <v>1505</v>
      </c>
      <c r="J1003" t="s">
        <v>1506</v>
      </c>
      <c r="K1003">
        <v>40</v>
      </c>
      <c r="L1003">
        <v>70</v>
      </c>
      <c r="M1003">
        <v>69</v>
      </c>
      <c r="N1003">
        <v>68</v>
      </c>
      <c r="O1003">
        <v>73</v>
      </c>
      <c r="Q1003">
        <v>280</v>
      </c>
      <c r="R1003">
        <v>70.430000000000007</v>
      </c>
      <c r="S1003">
        <v>70.239999999999995</v>
      </c>
      <c r="T1003">
        <v>69.13</v>
      </c>
      <c r="U1003">
        <v>68.25</v>
      </c>
      <c r="V1003">
        <v>69.400000000000006</v>
      </c>
      <c r="W1003">
        <v>73.52</v>
      </c>
      <c r="Y1003">
        <v>70.08</v>
      </c>
      <c r="Z1003">
        <v>35</v>
      </c>
      <c r="AA1003">
        <v>18</v>
      </c>
      <c r="AB1003">
        <v>19</v>
      </c>
      <c r="AC1003">
        <v>40</v>
      </c>
      <c r="AE1003">
        <v>8</v>
      </c>
      <c r="AF1003">
        <v>8</v>
      </c>
      <c r="AG1003">
        <v>7</v>
      </c>
      <c r="AH1003">
        <v>13</v>
      </c>
      <c r="AJ1003">
        <v>40</v>
      </c>
      <c r="AM1003" s="5"/>
      <c r="AO1003" s="5"/>
    </row>
    <row r="1004" spans="1:45" x14ac:dyDescent="0.35">
      <c r="A1004" s="3" t="str">
        <f t="shared" si="15"/>
        <v>Ben Silverman</v>
      </c>
      <c r="B1004" s="4">
        <v>46082</v>
      </c>
      <c r="C1004" t="s">
        <v>1441</v>
      </c>
      <c r="D1004" t="s">
        <v>1442</v>
      </c>
      <c r="E1004" t="s">
        <v>1443</v>
      </c>
      <c r="F1004" t="s">
        <v>1444</v>
      </c>
      <c r="I1004" t="s">
        <v>1507</v>
      </c>
      <c r="J1004" t="s">
        <v>628</v>
      </c>
      <c r="K1004">
        <v>40</v>
      </c>
      <c r="L1004">
        <v>73</v>
      </c>
      <c r="M1004">
        <v>67</v>
      </c>
      <c r="N1004">
        <v>69</v>
      </c>
      <c r="O1004">
        <v>71</v>
      </c>
      <c r="Q1004">
        <v>280</v>
      </c>
      <c r="R1004">
        <v>70.430000000000007</v>
      </c>
      <c r="S1004">
        <v>70.239999999999995</v>
      </c>
      <c r="T1004">
        <v>72.13</v>
      </c>
      <c r="U1004">
        <v>66.25</v>
      </c>
      <c r="V1004">
        <v>70.400000000000006</v>
      </c>
      <c r="W1004">
        <v>71.52</v>
      </c>
      <c r="Y1004">
        <v>70.08</v>
      </c>
      <c r="Z1004">
        <v>82</v>
      </c>
      <c r="AA1004">
        <v>27</v>
      </c>
      <c r="AB1004">
        <v>32</v>
      </c>
      <c r="AC1004">
        <v>40</v>
      </c>
      <c r="AE1004">
        <v>11</v>
      </c>
      <c r="AF1004">
        <v>9</v>
      </c>
      <c r="AG1004">
        <v>9</v>
      </c>
      <c r="AH1004">
        <v>13</v>
      </c>
      <c r="AJ1004">
        <v>40</v>
      </c>
      <c r="AM1004" s="5"/>
      <c r="AO1004" s="5"/>
    </row>
    <row r="1005" spans="1:45" x14ac:dyDescent="0.35">
      <c r="A1005" s="3" t="str">
        <f t="shared" si="15"/>
        <v>Danny Walker</v>
      </c>
      <c r="B1005" s="4">
        <v>46082</v>
      </c>
      <c r="C1005" t="s">
        <v>1441</v>
      </c>
      <c r="D1005" t="s">
        <v>1442</v>
      </c>
      <c r="E1005" t="s">
        <v>1443</v>
      </c>
      <c r="F1005" t="s">
        <v>1444</v>
      </c>
      <c r="I1005" t="s">
        <v>1508</v>
      </c>
      <c r="J1005" t="s">
        <v>1509</v>
      </c>
      <c r="K1005">
        <v>40</v>
      </c>
      <c r="L1005">
        <v>72</v>
      </c>
      <c r="M1005">
        <v>69</v>
      </c>
      <c r="N1005">
        <v>72</v>
      </c>
      <c r="O1005">
        <v>67</v>
      </c>
      <c r="Q1005">
        <v>280</v>
      </c>
      <c r="R1005">
        <v>70.430000000000007</v>
      </c>
      <c r="S1005">
        <v>70.239999999999995</v>
      </c>
      <c r="T1005">
        <v>71.13</v>
      </c>
      <c r="U1005">
        <v>68.25</v>
      </c>
      <c r="V1005">
        <v>73.400000000000006</v>
      </c>
      <c r="W1005">
        <v>67.52</v>
      </c>
      <c r="Y1005">
        <v>70.08</v>
      </c>
      <c r="Z1005">
        <v>68</v>
      </c>
      <c r="AA1005">
        <v>38</v>
      </c>
      <c r="AB1005">
        <v>60</v>
      </c>
      <c r="AC1005">
        <v>40</v>
      </c>
      <c r="AE1005">
        <v>10</v>
      </c>
      <c r="AF1005">
        <v>10</v>
      </c>
      <c r="AG1005">
        <v>13</v>
      </c>
      <c r="AH1005">
        <v>13</v>
      </c>
      <c r="AJ1005">
        <v>40</v>
      </c>
      <c r="AM1005" s="5"/>
      <c r="AO1005" s="5"/>
    </row>
    <row r="1006" spans="1:45" x14ac:dyDescent="0.35">
      <c r="A1006" s="3" t="str">
        <f t="shared" si="15"/>
        <v>Matt Wallace</v>
      </c>
      <c r="B1006" s="4">
        <v>46082</v>
      </c>
      <c r="C1006" t="s">
        <v>1441</v>
      </c>
      <c r="D1006" t="s">
        <v>1442</v>
      </c>
      <c r="E1006" t="s">
        <v>1443</v>
      </c>
      <c r="F1006" t="s">
        <v>1444</v>
      </c>
      <c r="I1006" t="s">
        <v>1510</v>
      </c>
      <c r="J1006" t="s">
        <v>930</v>
      </c>
      <c r="K1006">
        <v>40</v>
      </c>
      <c r="L1006">
        <v>73</v>
      </c>
      <c r="M1006">
        <v>68</v>
      </c>
      <c r="N1006">
        <v>69</v>
      </c>
      <c r="O1006">
        <v>70</v>
      </c>
      <c r="Q1006">
        <v>280</v>
      </c>
      <c r="R1006">
        <v>70.430000000000007</v>
      </c>
      <c r="S1006">
        <v>70.239999999999995</v>
      </c>
      <c r="T1006">
        <v>72.13</v>
      </c>
      <c r="U1006">
        <v>67.25</v>
      </c>
      <c r="V1006">
        <v>70.400000000000006</v>
      </c>
      <c r="W1006">
        <v>70.52</v>
      </c>
      <c r="Y1006">
        <v>70.08</v>
      </c>
      <c r="Z1006">
        <v>82</v>
      </c>
      <c r="AA1006">
        <v>38</v>
      </c>
      <c r="AB1006">
        <v>42</v>
      </c>
      <c r="AC1006">
        <v>40</v>
      </c>
      <c r="AE1006">
        <v>11</v>
      </c>
      <c r="AF1006">
        <v>10</v>
      </c>
      <c r="AG1006">
        <v>10</v>
      </c>
      <c r="AH1006">
        <v>13</v>
      </c>
      <c r="AJ1006">
        <v>40</v>
      </c>
      <c r="AM1006" s="5"/>
      <c r="AO1006" s="5"/>
    </row>
    <row r="1007" spans="1:45" x14ac:dyDescent="0.35">
      <c r="A1007" s="3" t="str">
        <f t="shared" si="15"/>
        <v>Michael Brennan</v>
      </c>
      <c r="B1007" s="4">
        <v>46082</v>
      </c>
      <c r="C1007" t="s">
        <v>1441</v>
      </c>
      <c r="D1007" t="s">
        <v>1442</v>
      </c>
      <c r="E1007" t="s">
        <v>1443</v>
      </c>
      <c r="F1007" t="s">
        <v>1444</v>
      </c>
      <c r="I1007" t="s">
        <v>1511</v>
      </c>
      <c r="J1007" t="s">
        <v>578</v>
      </c>
      <c r="K1007">
        <v>52</v>
      </c>
      <c r="L1007">
        <v>68</v>
      </c>
      <c r="M1007">
        <v>70</v>
      </c>
      <c r="N1007">
        <v>72</v>
      </c>
      <c r="O1007">
        <v>71</v>
      </c>
      <c r="Q1007">
        <v>281</v>
      </c>
      <c r="R1007">
        <v>70.430000000000007</v>
      </c>
      <c r="S1007">
        <v>70.239999999999995</v>
      </c>
      <c r="T1007">
        <v>67.13</v>
      </c>
      <c r="U1007">
        <v>69.25</v>
      </c>
      <c r="V1007">
        <v>73.400000000000006</v>
      </c>
      <c r="W1007">
        <v>71.52</v>
      </c>
      <c r="Y1007">
        <v>70.33</v>
      </c>
      <c r="Z1007">
        <v>9</v>
      </c>
      <c r="AA1007">
        <v>13</v>
      </c>
      <c r="AB1007">
        <v>42</v>
      </c>
      <c r="AC1007">
        <v>52</v>
      </c>
      <c r="AE1007">
        <v>6</v>
      </c>
      <c r="AF1007">
        <v>7</v>
      </c>
      <c r="AG1007">
        <v>10</v>
      </c>
      <c r="AH1007">
        <v>14</v>
      </c>
      <c r="AJ1007">
        <v>52</v>
      </c>
      <c r="AM1007" s="5"/>
      <c r="AO1007" s="5"/>
    </row>
    <row r="1008" spans="1:45" x14ac:dyDescent="0.35">
      <c r="A1008" s="3" t="str">
        <f t="shared" si="15"/>
        <v>Seamus Power</v>
      </c>
      <c r="B1008" s="4">
        <v>46082</v>
      </c>
      <c r="C1008" t="s">
        <v>1441</v>
      </c>
      <c r="D1008" t="s">
        <v>1442</v>
      </c>
      <c r="E1008" t="s">
        <v>1443</v>
      </c>
      <c r="F1008" t="s">
        <v>1444</v>
      </c>
      <c r="I1008" t="s">
        <v>1062</v>
      </c>
      <c r="J1008" t="s">
        <v>1512</v>
      </c>
      <c r="K1008">
        <v>52</v>
      </c>
      <c r="L1008">
        <v>71</v>
      </c>
      <c r="M1008">
        <v>67</v>
      </c>
      <c r="N1008">
        <v>73</v>
      </c>
      <c r="O1008">
        <v>70</v>
      </c>
      <c r="Q1008">
        <v>281</v>
      </c>
      <c r="R1008">
        <v>70.430000000000007</v>
      </c>
      <c r="S1008">
        <v>70.239999999999995</v>
      </c>
      <c r="T1008">
        <v>70.13</v>
      </c>
      <c r="U1008">
        <v>66.25</v>
      </c>
      <c r="V1008">
        <v>74.400000000000006</v>
      </c>
      <c r="W1008">
        <v>70.52</v>
      </c>
      <c r="Y1008">
        <v>70.33</v>
      </c>
      <c r="Z1008">
        <v>52</v>
      </c>
      <c r="AA1008">
        <v>13</v>
      </c>
      <c r="AB1008">
        <v>51</v>
      </c>
      <c r="AC1008">
        <v>52</v>
      </c>
      <c r="AE1008">
        <v>9</v>
      </c>
      <c r="AF1008">
        <v>7</v>
      </c>
      <c r="AG1008">
        <v>11</v>
      </c>
      <c r="AH1008">
        <v>14</v>
      </c>
      <c r="AJ1008">
        <v>52</v>
      </c>
      <c r="AM1008" s="5"/>
      <c r="AO1008" s="5"/>
    </row>
    <row r="1009" spans="1:41" x14ac:dyDescent="0.35">
      <c r="A1009" s="3" t="str">
        <f t="shared" si="15"/>
        <v>Alex Smalley</v>
      </c>
      <c r="B1009" s="4">
        <v>46082</v>
      </c>
      <c r="C1009" t="s">
        <v>1441</v>
      </c>
      <c r="D1009" t="s">
        <v>1442</v>
      </c>
      <c r="E1009" t="s">
        <v>1443</v>
      </c>
      <c r="F1009" t="s">
        <v>1444</v>
      </c>
      <c r="I1009" t="s">
        <v>1513</v>
      </c>
      <c r="J1009" t="s">
        <v>1064</v>
      </c>
      <c r="K1009">
        <v>52</v>
      </c>
      <c r="L1009">
        <v>72</v>
      </c>
      <c r="M1009">
        <v>69</v>
      </c>
      <c r="N1009">
        <v>71</v>
      </c>
      <c r="O1009">
        <v>69</v>
      </c>
      <c r="Q1009">
        <v>281</v>
      </c>
      <c r="R1009">
        <v>70.430000000000007</v>
      </c>
      <c r="S1009">
        <v>70.239999999999995</v>
      </c>
      <c r="T1009">
        <v>71.13</v>
      </c>
      <c r="U1009">
        <v>68.25</v>
      </c>
      <c r="V1009">
        <v>72.400000000000006</v>
      </c>
      <c r="W1009">
        <v>69.52</v>
      </c>
      <c r="Y1009">
        <v>70.33</v>
      </c>
      <c r="Z1009">
        <v>68</v>
      </c>
      <c r="AA1009">
        <v>38</v>
      </c>
      <c r="AB1009">
        <v>58</v>
      </c>
      <c r="AC1009">
        <v>52</v>
      </c>
      <c r="AE1009">
        <v>10</v>
      </c>
      <c r="AF1009">
        <v>10</v>
      </c>
      <c r="AG1009">
        <v>12</v>
      </c>
      <c r="AH1009">
        <v>14</v>
      </c>
      <c r="AJ1009">
        <v>52</v>
      </c>
      <c r="AM1009" s="5"/>
      <c r="AO1009" s="5"/>
    </row>
    <row r="1010" spans="1:41" x14ac:dyDescent="0.35">
      <c r="A1010" s="3" t="str">
        <f t="shared" si="15"/>
        <v>Carson Young</v>
      </c>
      <c r="B1010" s="4">
        <v>46082</v>
      </c>
      <c r="C1010" t="s">
        <v>1441</v>
      </c>
      <c r="D1010" t="s">
        <v>1442</v>
      </c>
      <c r="E1010" t="s">
        <v>1443</v>
      </c>
      <c r="F1010" t="s">
        <v>1444</v>
      </c>
      <c r="I1010" t="s">
        <v>1514</v>
      </c>
      <c r="J1010" t="s">
        <v>861</v>
      </c>
      <c r="K1010">
        <v>52</v>
      </c>
      <c r="L1010">
        <v>70</v>
      </c>
      <c r="M1010">
        <v>69</v>
      </c>
      <c r="N1010">
        <v>74</v>
      </c>
      <c r="O1010">
        <v>68</v>
      </c>
      <c r="Q1010">
        <v>281</v>
      </c>
      <c r="R1010">
        <v>70.430000000000007</v>
      </c>
      <c r="S1010">
        <v>70.239999999999995</v>
      </c>
      <c r="T1010">
        <v>69.13</v>
      </c>
      <c r="U1010">
        <v>68.25</v>
      </c>
      <c r="V1010">
        <v>75.400000000000006</v>
      </c>
      <c r="W1010">
        <v>68.52</v>
      </c>
      <c r="Y1010">
        <v>70.33</v>
      </c>
      <c r="Z1010">
        <v>35</v>
      </c>
      <c r="AA1010">
        <v>18</v>
      </c>
      <c r="AB1010">
        <v>60</v>
      </c>
      <c r="AC1010">
        <v>52</v>
      </c>
      <c r="AE1010">
        <v>8</v>
      </c>
      <c r="AF1010">
        <v>8</v>
      </c>
      <c r="AG1010">
        <v>13</v>
      </c>
      <c r="AH1010">
        <v>14</v>
      </c>
      <c r="AJ1010">
        <v>52</v>
      </c>
      <c r="AM1010" s="5"/>
      <c r="AO1010" s="5"/>
    </row>
    <row r="1011" spans="1:41" x14ac:dyDescent="0.35">
      <c r="A1011" s="3" t="str">
        <f t="shared" si="15"/>
        <v>Emiliano Grillo</v>
      </c>
      <c r="B1011" s="4">
        <v>46082</v>
      </c>
      <c r="C1011" t="s">
        <v>1441</v>
      </c>
      <c r="D1011" t="s">
        <v>1442</v>
      </c>
      <c r="E1011" t="s">
        <v>1443</v>
      </c>
      <c r="F1011" t="s">
        <v>1444</v>
      </c>
      <c r="I1011" t="s">
        <v>1515</v>
      </c>
      <c r="J1011" t="s">
        <v>1516</v>
      </c>
      <c r="K1011">
        <v>56</v>
      </c>
      <c r="L1011">
        <v>71</v>
      </c>
      <c r="M1011">
        <v>71</v>
      </c>
      <c r="N1011">
        <v>71</v>
      </c>
      <c r="O1011">
        <v>69</v>
      </c>
      <c r="Q1011">
        <v>282</v>
      </c>
      <c r="R1011">
        <v>70.430000000000007</v>
      </c>
      <c r="S1011">
        <v>70.239999999999995</v>
      </c>
      <c r="T1011">
        <v>70.13</v>
      </c>
      <c r="U1011">
        <v>70.25</v>
      </c>
      <c r="V1011">
        <v>72.400000000000006</v>
      </c>
      <c r="W1011">
        <v>69.52</v>
      </c>
      <c r="Y1011">
        <v>70.58</v>
      </c>
      <c r="Z1011">
        <v>52</v>
      </c>
      <c r="AA1011">
        <v>54</v>
      </c>
      <c r="AB1011">
        <v>60</v>
      </c>
      <c r="AC1011">
        <v>56</v>
      </c>
      <c r="AE1011">
        <v>9</v>
      </c>
      <c r="AF1011">
        <v>11</v>
      </c>
      <c r="AG1011">
        <v>13</v>
      </c>
      <c r="AH1011">
        <v>15</v>
      </c>
      <c r="AJ1011">
        <v>56</v>
      </c>
      <c r="AM1011" s="5"/>
      <c r="AO1011" s="5"/>
    </row>
    <row r="1012" spans="1:41" x14ac:dyDescent="0.35">
      <c r="A1012" s="3" t="str">
        <f t="shared" si="15"/>
        <v>Chan Kim</v>
      </c>
      <c r="B1012" s="4">
        <v>46082</v>
      </c>
      <c r="C1012" t="s">
        <v>1441</v>
      </c>
      <c r="D1012" t="s">
        <v>1442</v>
      </c>
      <c r="E1012" t="s">
        <v>1443</v>
      </c>
      <c r="F1012" t="s">
        <v>1444</v>
      </c>
      <c r="I1012" t="s">
        <v>590</v>
      </c>
      <c r="J1012" t="s">
        <v>586</v>
      </c>
      <c r="K1012">
        <v>56</v>
      </c>
      <c r="L1012">
        <v>69</v>
      </c>
      <c r="M1012">
        <v>71</v>
      </c>
      <c r="N1012">
        <v>71</v>
      </c>
      <c r="O1012">
        <v>71</v>
      </c>
      <c r="Q1012">
        <v>282</v>
      </c>
      <c r="R1012">
        <v>70.430000000000007</v>
      </c>
      <c r="S1012">
        <v>70.239999999999995</v>
      </c>
      <c r="T1012">
        <v>68.13</v>
      </c>
      <c r="U1012">
        <v>70.25</v>
      </c>
      <c r="V1012">
        <v>72.400000000000006</v>
      </c>
      <c r="W1012">
        <v>71.52</v>
      </c>
      <c r="Y1012">
        <v>70.58</v>
      </c>
      <c r="Z1012">
        <v>20</v>
      </c>
      <c r="AA1012">
        <v>27</v>
      </c>
      <c r="AB1012">
        <v>51</v>
      </c>
      <c r="AC1012">
        <v>56</v>
      </c>
      <c r="AE1012">
        <v>7</v>
      </c>
      <c r="AF1012">
        <v>9</v>
      </c>
      <c r="AG1012">
        <v>11</v>
      </c>
      <c r="AH1012">
        <v>15</v>
      </c>
      <c r="AJ1012">
        <v>56</v>
      </c>
      <c r="AM1012" s="5"/>
      <c r="AO1012" s="5"/>
    </row>
    <row r="1013" spans="1:41" x14ac:dyDescent="0.35">
      <c r="A1013" s="3" t="str">
        <f t="shared" si="15"/>
        <v>Adrien Saddier</v>
      </c>
      <c r="B1013" s="4">
        <v>46082</v>
      </c>
      <c r="C1013" t="s">
        <v>1441</v>
      </c>
      <c r="D1013" t="s">
        <v>1442</v>
      </c>
      <c r="E1013" t="s">
        <v>1443</v>
      </c>
      <c r="F1013" t="s">
        <v>1444</v>
      </c>
      <c r="I1013" t="s">
        <v>1517</v>
      </c>
      <c r="J1013" t="s">
        <v>474</v>
      </c>
      <c r="K1013">
        <v>56</v>
      </c>
      <c r="L1013">
        <v>69</v>
      </c>
      <c r="M1013">
        <v>72</v>
      </c>
      <c r="N1013">
        <v>69</v>
      </c>
      <c r="O1013">
        <v>72</v>
      </c>
      <c r="Q1013">
        <v>282</v>
      </c>
      <c r="R1013">
        <v>70.430000000000007</v>
      </c>
      <c r="S1013">
        <v>70.239999999999995</v>
      </c>
      <c r="T1013">
        <v>68.13</v>
      </c>
      <c r="U1013">
        <v>71.25</v>
      </c>
      <c r="V1013">
        <v>70.400000000000006</v>
      </c>
      <c r="W1013">
        <v>72.52</v>
      </c>
      <c r="Y1013">
        <v>70.58</v>
      </c>
      <c r="Z1013">
        <v>20</v>
      </c>
      <c r="AA1013">
        <v>38</v>
      </c>
      <c r="AB1013">
        <v>42</v>
      </c>
      <c r="AC1013">
        <v>56</v>
      </c>
      <c r="AE1013">
        <v>7</v>
      </c>
      <c r="AF1013">
        <v>10</v>
      </c>
      <c r="AG1013">
        <v>10</v>
      </c>
      <c r="AH1013">
        <v>15</v>
      </c>
      <c r="AJ1013">
        <v>56</v>
      </c>
      <c r="AM1013" s="5"/>
      <c r="AO1013" s="5"/>
    </row>
    <row r="1014" spans="1:41" x14ac:dyDescent="0.35">
      <c r="A1014" s="3" t="str">
        <f t="shared" si="15"/>
        <v>Tom Kim</v>
      </c>
      <c r="B1014" s="4">
        <v>46082</v>
      </c>
      <c r="C1014" t="s">
        <v>1441</v>
      </c>
      <c r="D1014" t="s">
        <v>1442</v>
      </c>
      <c r="E1014" t="s">
        <v>1443</v>
      </c>
      <c r="F1014" t="s">
        <v>1444</v>
      </c>
      <c r="I1014" t="s">
        <v>590</v>
      </c>
      <c r="J1014" t="s">
        <v>352</v>
      </c>
      <c r="K1014">
        <v>59</v>
      </c>
      <c r="L1014">
        <v>75</v>
      </c>
      <c r="M1014">
        <v>67</v>
      </c>
      <c r="N1014">
        <v>72</v>
      </c>
      <c r="O1014">
        <v>69</v>
      </c>
      <c r="Q1014">
        <v>283</v>
      </c>
      <c r="R1014">
        <v>70.430000000000007</v>
      </c>
      <c r="S1014">
        <v>70.239999999999995</v>
      </c>
      <c r="T1014">
        <v>74.13</v>
      </c>
      <c r="U1014">
        <v>66.25</v>
      </c>
      <c r="V1014">
        <v>73.400000000000006</v>
      </c>
      <c r="W1014">
        <v>69.52</v>
      </c>
      <c r="Y1014">
        <v>70.83</v>
      </c>
      <c r="Z1014">
        <v>108</v>
      </c>
      <c r="AA1014">
        <v>54</v>
      </c>
      <c r="AB1014">
        <v>64</v>
      </c>
      <c r="AC1014">
        <v>59</v>
      </c>
      <c r="AE1014">
        <v>13</v>
      </c>
      <c r="AF1014">
        <v>11</v>
      </c>
      <c r="AG1014">
        <v>14</v>
      </c>
      <c r="AH1014">
        <v>16</v>
      </c>
      <c r="AJ1014">
        <v>59</v>
      </c>
      <c r="AM1014" s="5"/>
      <c r="AO1014" s="5"/>
    </row>
    <row r="1015" spans="1:41" x14ac:dyDescent="0.35">
      <c r="A1015" s="3" t="str">
        <f t="shared" si="15"/>
        <v>Adam Schenk</v>
      </c>
      <c r="B1015" s="4">
        <v>46082</v>
      </c>
      <c r="C1015" t="s">
        <v>1441</v>
      </c>
      <c r="D1015" t="s">
        <v>1442</v>
      </c>
      <c r="E1015" t="s">
        <v>1443</v>
      </c>
      <c r="F1015" t="s">
        <v>1444</v>
      </c>
      <c r="I1015" t="s">
        <v>1518</v>
      </c>
      <c r="J1015" t="s">
        <v>742</v>
      </c>
      <c r="K1015">
        <v>60</v>
      </c>
      <c r="L1015">
        <v>69</v>
      </c>
      <c r="M1015">
        <v>73</v>
      </c>
      <c r="N1015">
        <v>72</v>
      </c>
      <c r="O1015">
        <v>70</v>
      </c>
      <c r="Q1015">
        <v>284</v>
      </c>
      <c r="R1015">
        <v>70.430000000000007</v>
      </c>
      <c r="S1015">
        <v>70.239999999999995</v>
      </c>
      <c r="T1015">
        <v>68.13</v>
      </c>
      <c r="U1015">
        <v>72.25</v>
      </c>
      <c r="V1015">
        <v>73.400000000000006</v>
      </c>
      <c r="W1015">
        <v>70.52</v>
      </c>
      <c r="Y1015">
        <v>71.08</v>
      </c>
      <c r="Z1015">
        <v>20</v>
      </c>
      <c r="AA1015">
        <v>54</v>
      </c>
      <c r="AB1015">
        <v>64</v>
      </c>
      <c r="AC1015">
        <v>60</v>
      </c>
      <c r="AE1015">
        <v>7</v>
      </c>
      <c r="AF1015">
        <v>11</v>
      </c>
      <c r="AG1015">
        <v>14</v>
      </c>
      <c r="AH1015">
        <v>17</v>
      </c>
      <c r="AJ1015">
        <v>60</v>
      </c>
      <c r="AM1015" s="5"/>
      <c r="AO1015" s="5"/>
    </row>
    <row r="1016" spans="1:41" x14ac:dyDescent="0.35">
      <c r="A1016" s="3" t="str">
        <f t="shared" si="15"/>
        <v>Davis Thompson</v>
      </c>
      <c r="B1016" s="4">
        <v>46082</v>
      </c>
      <c r="C1016" t="s">
        <v>1441</v>
      </c>
      <c r="D1016" t="s">
        <v>1442</v>
      </c>
      <c r="E1016" t="s">
        <v>1443</v>
      </c>
      <c r="F1016" t="s">
        <v>1444</v>
      </c>
      <c r="I1016" t="s">
        <v>616</v>
      </c>
      <c r="J1016" t="s">
        <v>898</v>
      </c>
      <c r="K1016">
        <v>60</v>
      </c>
      <c r="L1016">
        <v>70</v>
      </c>
      <c r="M1016">
        <v>71</v>
      </c>
      <c r="N1016">
        <v>72</v>
      </c>
      <c r="O1016">
        <v>71</v>
      </c>
      <c r="Q1016">
        <v>284</v>
      </c>
      <c r="R1016">
        <v>70.430000000000007</v>
      </c>
      <c r="S1016">
        <v>70.239999999999995</v>
      </c>
      <c r="T1016">
        <v>69.13</v>
      </c>
      <c r="U1016">
        <v>70.25</v>
      </c>
      <c r="V1016">
        <v>73.400000000000006</v>
      </c>
      <c r="W1016">
        <v>71.52</v>
      </c>
      <c r="Y1016">
        <v>71.08</v>
      </c>
      <c r="Z1016">
        <v>35</v>
      </c>
      <c r="AA1016">
        <v>38</v>
      </c>
      <c r="AB1016">
        <v>60</v>
      </c>
      <c r="AC1016">
        <v>60</v>
      </c>
      <c r="AE1016">
        <v>8</v>
      </c>
      <c r="AF1016">
        <v>10</v>
      </c>
      <c r="AG1016">
        <v>13</v>
      </c>
      <c r="AH1016">
        <v>17</v>
      </c>
      <c r="AJ1016">
        <v>60</v>
      </c>
      <c r="AM1016" s="5"/>
      <c r="AO1016" s="5"/>
    </row>
    <row r="1017" spans="1:41" x14ac:dyDescent="0.35">
      <c r="A1017" s="3" t="str">
        <f t="shared" si="15"/>
        <v>Billy Horschel</v>
      </c>
      <c r="B1017" s="4">
        <v>46082</v>
      </c>
      <c r="C1017" t="s">
        <v>1441</v>
      </c>
      <c r="D1017" t="s">
        <v>1442</v>
      </c>
      <c r="E1017" t="s">
        <v>1443</v>
      </c>
      <c r="F1017" t="s">
        <v>1444</v>
      </c>
      <c r="I1017" t="s">
        <v>1519</v>
      </c>
      <c r="J1017" t="s">
        <v>1520</v>
      </c>
      <c r="K1017">
        <v>62</v>
      </c>
      <c r="L1017">
        <v>69</v>
      </c>
      <c r="M1017">
        <v>73</v>
      </c>
      <c r="N1017">
        <v>69</v>
      </c>
      <c r="O1017">
        <v>74</v>
      </c>
      <c r="Q1017">
        <v>285</v>
      </c>
      <c r="R1017">
        <v>70.430000000000007</v>
      </c>
      <c r="S1017">
        <v>70.239999999999995</v>
      </c>
      <c r="T1017">
        <v>68.13</v>
      </c>
      <c r="U1017">
        <v>72.25</v>
      </c>
      <c r="V1017">
        <v>70.400000000000006</v>
      </c>
      <c r="W1017">
        <v>74.52</v>
      </c>
      <c r="Y1017">
        <v>71.33</v>
      </c>
      <c r="Z1017">
        <v>20</v>
      </c>
      <c r="AA1017">
        <v>54</v>
      </c>
      <c r="AB1017">
        <v>51</v>
      </c>
      <c r="AC1017">
        <v>62</v>
      </c>
      <c r="AE1017">
        <v>7</v>
      </c>
      <c r="AF1017">
        <v>11</v>
      </c>
      <c r="AG1017">
        <v>11</v>
      </c>
      <c r="AH1017">
        <v>18</v>
      </c>
      <c r="AJ1017">
        <v>62</v>
      </c>
      <c r="AM1017" s="5"/>
      <c r="AO1017" s="5"/>
    </row>
    <row r="1018" spans="1:41" x14ac:dyDescent="0.35">
      <c r="A1018" s="3" t="str">
        <f t="shared" si="15"/>
        <v>John Parry</v>
      </c>
      <c r="B1018" s="4">
        <v>46082</v>
      </c>
      <c r="C1018" t="s">
        <v>1441</v>
      </c>
      <c r="D1018" t="s">
        <v>1442</v>
      </c>
      <c r="E1018" t="s">
        <v>1443</v>
      </c>
      <c r="F1018" t="s">
        <v>1444</v>
      </c>
      <c r="I1018" t="s">
        <v>1521</v>
      </c>
      <c r="J1018" t="s">
        <v>760</v>
      </c>
      <c r="K1018">
        <v>63</v>
      </c>
      <c r="L1018">
        <v>71</v>
      </c>
      <c r="M1018">
        <v>70</v>
      </c>
      <c r="N1018">
        <v>70</v>
      </c>
      <c r="O1018">
        <v>75</v>
      </c>
      <c r="Q1018">
        <v>286</v>
      </c>
      <c r="R1018">
        <v>70.430000000000007</v>
      </c>
      <c r="S1018">
        <v>70.239999999999995</v>
      </c>
      <c r="T1018">
        <v>70.13</v>
      </c>
      <c r="U1018">
        <v>69.25</v>
      </c>
      <c r="V1018">
        <v>71.400000000000006</v>
      </c>
      <c r="W1018">
        <v>75.52</v>
      </c>
      <c r="Y1018">
        <v>71.58</v>
      </c>
      <c r="Z1018">
        <v>52</v>
      </c>
      <c r="AA1018">
        <v>38</v>
      </c>
      <c r="AB1018">
        <v>51</v>
      </c>
      <c r="AC1018">
        <v>63</v>
      </c>
      <c r="AE1018">
        <v>9</v>
      </c>
      <c r="AF1018">
        <v>10</v>
      </c>
      <c r="AG1018">
        <v>11</v>
      </c>
      <c r="AH1018">
        <v>19</v>
      </c>
      <c r="AJ1018">
        <v>63</v>
      </c>
      <c r="AM1018" s="5"/>
      <c r="AO1018" s="5"/>
    </row>
    <row r="1019" spans="1:41" x14ac:dyDescent="0.35">
      <c r="A1019" s="3" t="str">
        <f t="shared" si="15"/>
        <v>Chandler Phillips</v>
      </c>
      <c r="B1019" s="4">
        <v>46082</v>
      </c>
      <c r="C1019" t="s">
        <v>1441</v>
      </c>
      <c r="D1019" t="s">
        <v>1442</v>
      </c>
      <c r="E1019" t="s">
        <v>1443</v>
      </c>
      <c r="F1019" t="s">
        <v>1444</v>
      </c>
      <c r="I1019" t="s">
        <v>1028</v>
      </c>
      <c r="J1019" t="s">
        <v>879</v>
      </c>
      <c r="K1019">
        <v>63</v>
      </c>
      <c r="L1019">
        <v>74</v>
      </c>
      <c r="M1019">
        <v>68</v>
      </c>
      <c r="N1019">
        <v>68</v>
      </c>
      <c r="O1019">
        <v>76</v>
      </c>
      <c r="Q1019">
        <v>286</v>
      </c>
      <c r="R1019">
        <v>70.430000000000007</v>
      </c>
      <c r="S1019">
        <v>70.239999999999995</v>
      </c>
      <c r="T1019">
        <v>73.13</v>
      </c>
      <c r="U1019">
        <v>67.25</v>
      </c>
      <c r="V1019">
        <v>69.400000000000006</v>
      </c>
      <c r="W1019">
        <v>76.52</v>
      </c>
      <c r="Y1019">
        <v>71.58</v>
      </c>
      <c r="Z1019">
        <v>98</v>
      </c>
      <c r="AA1019">
        <v>54</v>
      </c>
      <c r="AB1019">
        <v>42</v>
      </c>
      <c r="AC1019">
        <v>63</v>
      </c>
      <c r="AE1019">
        <v>12</v>
      </c>
      <c r="AF1019">
        <v>11</v>
      </c>
      <c r="AG1019">
        <v>10</v>
      </c>
      <c r="AH1019">
        <v>19</v>
      </c>
      <c r="AJ1019">
        <v>63</v>
      </c>
      <c r="AM1019" s="5"/>
      <c r="AO1019" s="5"/>
    </row>
    <row r="1020" spans="1:41" x14ac:dyDescent="0.35">
      <c r="A1020" s="3" t="str">
        <f t="shared" si="15"/>
        <v>Jackson Suber</v>
      </c>
      <c r="B1020" s="4">
        <v>46082</v>
      </c>
      <c r="C1020" t="s">
        <v>1441</v>
      </c>
      <c r="D1020" t="s">
        <v>1442</v>
      </c>
      <c r="E1020" t="s">
        <v>1443</v>
      </c>
      <c r="F1020" t="s">
        <v>1444</v>
      </c>
      <c r="I1020" t="s">
        <v>1522</v>
      </c>
      <c r="J1020" t="s">
        <v>859</v>
      </c>
      <c r="K1020">
        <v>63</v>
      </c>
      <c r="L1020">
        <v>67</v>
      </c>
      <c r="M1020">
        <v>74</v>
      </c>
      <c r="N1020">
        <v>70</v>
      </c>
      <c r="O1020">
        <v>75</v>
      </c>
      <c r="Q1020">
        <v>286</v>
      </c>
      <c r="R1020">
        <v>70.430000000000007</v>
      </c>
      <c r="S1020">
        <v>70.239999999999995</v>
      </c>
      <c r="T1020">
        <v>66.13</v>
      </c>
      <c r="U1020">
        <v>73.25</v>
      </c>
      <c r="V1020">
        <v>71.400000000000006</v>
      </c>
      <c r="W1020">
        <v>75.52</v>
      </c>
      <c r="Y1020">
        <v>71.58</v>
      </c>
      <c r="Z1020">
        <v>3</v>
      </c>
      <c r="AA1020">
        <v>38</v>
      </c>
      <c r="AB1020">
        <v>51</v>
      </c>
      <c r="AC1020">
        <v>63</v>
      </c>
      <c r="AE1020">
        <v>5</v>
      </c>
      <c r="AF1020">
        <v>10</v>
      </c>
      <c r="AG1020">
        <v>11</v>
      </c>
      <c r="AH1020">
        <v>19</v>
      </c>
      <c r="AJ1020">
        <v>63</v>
      </c>
      <c r="AM1020" s="5"/>
      <c r="AO1020" s="5"/>
    </row>
    <row r="1021" spans="1:41" x14ac:dyDescent="0.35">
      <c r="A1021" s="3" t="str">
        <f t="shared" si="15"/>
        <v>Dylan Wu</v>
      </c>
      <c r="B1021" s="4">
        <v>46082</v>
      </c>
      <c r="C1021" t="s">
        <v>1441</v>
      </c>
      <c r="D1021" t="s">
        <v>1442</v>
      </c>
      <c r="E1021" t="s">
        <v>1443</v>
      </c>
      <c r="F1021" t="s">
        <v>1444</v>
      </c>
      <c r="I1021" t="s">
        <v>947</v>
      </c>
      <c r="J1021" t="s">
        <v>816</v>
      </c>
      <c r="K1021">
        <v>66</v>
      </c>
      <c r="L1021">
        <v>73</v>
      </c>
      <c r="M1021">
        <v>69</v>
      </c>
      <c r="N1021">
        <v>75</v>
      </c>
      <c r="O1021">
        <v>71</v>
      </c>
      <c r="Q1021">
        <v>288</v>
      </c>
      <c r="R1021">
        <v>70.430000000000007</v>
      </c>
      <c r="S1021">
        <v>70.239999999999995</v>
      </c>
      <c r="T1021">
        <v>72.13</v>
      </c>
      <c r="U1021">
        <v>68.25</v>
      </c>
      <c r="V1021">
        <v>76.400000000000006</v>
      </c>
      <c r="W1021">
        <v>71.52</v>
      </c>
      <c r="Y1021">
        <v>72.08</v>
      </c>
      <c r="Z1021">
        <v>82</v>
      </c>
      <c r="AA1021">
        <v>54</v>
      </c>
      <c r="AB1021">
        <v>66</v>
      </c>
      <c r="AC1021">
        <v>66</v>
      </c>
      <c r="AE1021">
        <v>11</v>
      </c>
      <c r="AF1021">
        <v>11</v>
      </c>
      <c r="AG1021">
        <v>17</v>
      </c>
      <c r="AH1021">
        <v>21</v>
      </c>
      <c r="AJ1021">
        <v>66</v>
      </c>
      <c r="AM1021" s="5"/>
      <c r="AO1021" s="5"/>
    </row>
    <row r="1022" spans="1:41" x14ac:dyDescent="0.35">
      <c r="A1022" s="3" t="str">
        <f t="shared" si="15"/>
        <v>Joe Highsmith</v>
      </c>
      <c r="B1022" s="4">
        <v>46082</v>
      </c>
      <c r="C1022" t="s">
        <v>1441</v>
      </c>
      <c r="D1022" t="s">
        <v>1442</v>
      </c>
      <c r="E1022" t="s">
        <v>1443</v>
      </c>
      <c r="F1022" t="s">
        <v>1444</v>
      </c>
      <c r="I1022" t="s">
        <v>1523</v>
      </c>
      <c r="J1022" t="s">
        <v>876</v>
      </c>
      <c r="K1022">
        <v>67</v>
      </c>
      <c r="L1022">
        <v>70</v>
      </c>
      <c r="M1022">
        <v>72</v>
      </c>
      <c r="N1022">
        <v>76</v>
      </c>
      <c r="O1022">
        <v>72</v>
      </c>
      <c r="Q1022">
        <v>290</v>
      </c>
      <c r="R1022">
        <v>70.430000000000007</v>
      </c>
      <c r="S1022">
        <v>70.239999999999995</v>
      </c>
      <c r="T1022">
        <v>69.13</v>
      </c>
      <c r="U1022">
        <v>71.25</v>
      </c>
      <c r="V1022">
        <v>77.400000000000006</v>
      </c>
      <c r="W1022">
        <v>72.52</v>
      </c>
      <c r="Y1022">
        <v>72.58</v>
      </c>
      <c r="Z1022">
        <v>35</v>
      </c>
      <c r="AA1022">
        <v>54</v>
      </c>
      <c r="AB1022">
        <v>67</v>
      </c>
      <c r="AC1022">
        <v>67</v>
      </c>
      <c r="AE1022">
        <v>8</v>
      </c>
      <c r="AF1022">
        <v>11</v>
      </c>
      <c r="AG1022">
        <v>18</v>
      </c>
      <c r="AH1022">
        <v>23</v>
      </c>
      <c r="AJ1022">
        <v>67</v>
      </c>
      <c r="AM1022" s="5"/>
      <c r="AO1022" s="5"/>
    </row>
    <row r="1023" spans="1:41" x14ac:dyDescent="0.35">
      <c r="A1023" s="3" t="str">
        <f t="shared" si="15"/>
        <v>Chandler Blanchet</v>
      </c>
      <c r="B1023" s="4">
        <v>46082</v>
      </c>
      <c r="C1023" t="s">
        <v>1441</v>
      </c>
      <c r="D1023" t="s">
        <v>1442</v>
      </c>
      <c r="E1023" t="s">
        <v>1443</v>
      </c>
      <c r="F1023" t="s">
        <v>1444</v>
      </c>
      <c r="I1023" t="s">
        <v>1524</v>
      </c>
      <c r="J1023" t="s">
        <v>879</v>
      </c>
      <c r="K1023" t="s">
        <v>422</v>
      </c>
      <c r="L1023">
        <v>69</v>
      </c>
      <c r="M1023">
        <v>74</v>
      </c>
      <c r="Q1023">
        <v>143</v>
      </c>
      <c r="R1023">
        <v>70.430000000000007</v>
      </c>
      <c r="S1023">
        <v>70.239999999999995</v>
      </c>
      <c r="T1023">
        <v>68.13</v>
      </c>
      <c r="U1023">
        <v>73.25</v>
      </c>
      <c r="Y1023">
        <v>70.69</v>
      </c>
      <c r="Z1023">
        <v>20</v>
      </c>
      <c r="AA1023">
        <v>68</v>
      </c>
      <c r="AE1023">
        <v>7</v>
      </c>
      <c r="AF1023">
        <v>12</v>
      </c>
      <c r="AJ1023">
        <v>68</v>
      </c>
      <c r="AM1023" s="5"/>
      <c r="AO1023" s="5"/>
    </row>
    <row r="1024" spans="1:41" x14ac:dyDescent="0.35">
      <c r="A1024" s="3" t="str">
        <f t="shared" si="15"/>
        <v>Luke Clanton</v>
      </c>
      <c r="B1024" s="4">
        <v>46082</v>
      </c>
      <c r="C1024" t="s">
        <v>1441</v>
      </c>
      <c r="D1024" t="s">
        <v>1442</v>
      </c>
      <c r="E1024" t="s">
        <v>1443</v>
      </c>
      <c r="F1024" t="s">
        <v>1444</v>
      </c>
      <c r="I1024" t="s">
        <v>1525</v>
      </c>
      <c r="J1024" t="s">
        <v>823</v>
      </c>
      <c r="K1024" t="s">
        <v>422</v>
      </c>
      <c r="L1024">
        <v>73</v>
      </c>
      <c r="M1024">
        <v>70</v>
      </c>
      <c r="Q1024">
        <v>143</v>
      </c>
      <c r="R1024">
        <v>70.430000000000007</v>
      </c>
      <c r="S1024">
        <v>70.239999999999995</v>
      </c>
      <c r="T1024">
        <v>72.13</v>
      </c>
      <c r="U1024">
        <v>69.25</v>
      </c>
      <c r="Y1024">
        <v>70.69</v>
      </c>
      <c r="Z1024">
        <v>82</v>
      </c>
      <c r="AA1024">
        <v>68</v>
      </c>
      <c r="AE1024">
        <v>11</v>
      </c>
      <c r="AF1024">
        <v>12</v>
      </c>
      <c r="AJ1024">
        <v>68</v>
      </c>
      <c r="AM1024" s="5"/>
      <c r="AO1024" s="5"/>
    </row>
    <row r="1025" spans="1:41" x14ac:dyDescent="0.35">
      <c r="A1025" s="3" t="str">
        <f t="shared" si="15"/>
        <v>Doug Ghim</v>
      </c>
      <c r="B1025" s="4">
        <v>46082</v>
      </c>
      <c r="C1025" t="s">
        <v>1441</v>
      </c>
      <c r="D1025" t="s">
        <v>1442</v>
      </c>
      <c r="E1025" t="s">
        <v>1443</v>
      </c>
      <c r="F1025" t="s">
        <v>1444</v>
      </c>
      <c r="I1025" t="s">
        <v>1526</v>
      </c>
      <c r="J1025" t="s">
        <v>1527</v>
      </c>
      <c r="K1025" t="s">
        <v>422</v>
      </c>
      <c r="L1025">
        <v>72</v>
      </c>
      <c r="M1025">
        <v>71</v>
      </c>
      <c r="Q1025">
        <v>143</v>
      </c>
      <c r="R1025">
        <v>70.430000000000007</v>
      </c>
      <c r="S1025">
        <v>70.239999999999995</v>
      </c>
      <c r="T1025">
        <v>71.13</v>
      </c>
      <c r="U1025">
        <v>70.25</v>
      </c>
      <c r="Y1025">
        <v>70.69</v>
      </c>
      <c r="Z1025">
        <v>68</v>
      </c>
      <c r="AA1025">
        <v>68</v>
      </c>
      <c r="AE1025">
        <v>10</v>
      </c>
      <c r="AF1025">
        <v>12</v>
      </c>
      <c r="AJ1025">
        <v>68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Lanto Griffin</v>
      </c>
      <c r="B1026" s="4">
        <v>46082</v>
      </c>
      <c r="C1026" t="s">
        <v>1441</v>
      </c>
      <c r="D1026" t="s">
        <v>1442</v>
      </c>
      <c r="E1026" t="s">
        <v>1443</v>
      </c>
      <c r="F1026" t="s">
        <v>1444</v>
      </c>
      <c r="I1026" t="s">
        <v>799</v>
      </c>
      <c r="J1026" t="s">
        <v>1528</v>
      </c>
      <c r="K1026" t="s">
        <v>422</v>
      </c>
      <c r="L1026">
        <v>72</v>
      </c>
      <c r="M1026">
        <v>71</v>
      </c>
      <c r="Q1026">
        <v>143</v>
      </c>
      <c r="R1026">
        <v>70.430000000000007</v>
      </c>
      <c r="S1026">
        <v>70.239999999999995</v>
      </c>
      <c r="T1026">
        <v>71.13</v>
      </c>
      <c r="U1026">
        <v>70.25</v>
      </c>
      <c r="Y1026">
        <v>70.69</v>
      </c>
      <c r="Z1026">
        <v>68</v>
      </c>
      <c r="AA1026">
        <v>68</v>
      </c>
      <c r="AE1026">
        <v>10</v>
      </c>
      <c r="AF1026">
        <v>12</v>
      </c>
      <c r="AJ1026">
        <v>68</v>
      </c>
      <c r="AM1026" s="5"/>
      <c r="AO1026" s="5"/>
    </row>
    <row r="1027" spans="1:41" x14ac:dyDescent="0.35">
      <c r="A1027" s="3" t="str">
        <f t="shared" si="16"/>
        <v>David Lipsky</v>
      </c>
      <c r="B1027" s="4">
        <v>46082</v>
      </c>
      <c r="C1027" t="s">
        <v>1441</v>
      </c>
      <c r="D1027" t="s">
        <v>1442</v>
      </c>
      <c r="E1027" t="s">
        <v>1443</v>
      </c>
      <c r="F1027" t="s">
        <v>1444</v>
      </c>
      <c r="I1027" t="s">
        <v>1529</v>
      </c>
      <c r="J1027" t="s">
        <v>412</v>
      </c>
      <c r="K1027" t="s">
        <v>422</v>
      </c>
      <c r="L1027">
        <v>70</v>
      </c>
      <c r="M1027">
        <v>73</v>
      </c>
      <c r="Q1027">
        <v>143</v>
      </c>
      <c r="R1027">
        <v>70.430000000000007</v>
      </c>
      <c r="S1027">
        <v>70.239999999999995</v>
      </c>
      <c r="T1027">
        <v>69.13</v>
      </c>
      <c r="U1027">
        <v>72.25</v>
      </c>
      <c r="Y1027">
        <v>70.69</v>
      </c>
      <c r="Z1027">
        <v>35</v>
      </c>
      <c r="AA1027">
        <v>68</v>
      </c>
      <c r="AE1027">
        <v>8</v>
      </c>
      <c r="AF1027">
        <v>12</v>
      </c>
      <c r="AJ1027">
        <v>68</v>
      </c>
      <c r="AM1027" s="5"/>
      <c r="AO1027" s="5"/>
    </row>
    <row r="1028" spans="1:41" x14ac:dyDescent="0.35">
      <c r="A1028" s="3" t="str">
        <f t="shared" si="16"/>
        <v>Mac Meissner</v>
      </c>
      <c r="B1028" s="4">
        <v>46082</v>
      </c>
      <c r="C1028" t="s">
        <v>1441</v>
      </c>
      <c r="D1028" t="s">
        <v>1442</v>
      </c>
      <c r="E1028" t="s">
        <v>1443</v>
      </c>
      <c r="F1028" t="s">
        <v>1444</v>
      </c>
      <c r="I1028" t="s">
        <v>936</v>
      </c>
      <c r="J1028" t="s">
        <v>1530</v>
      </c>
      <c r="K1028" t="s">
        <v>422</v>
      </c>
      <c r="L1028">
        <v>73</v>
      </c>
      <c r="M1028">
        <v>70</v>
      </c>
      <c r="Q1028">
        <v>143</v>
      </c>
      <c r="R1028">
        <v>70.430000000000007</v>
      </c>
      <c r="S1028">
        <v>70.239999999999995</v>
      </c>
      <c r="T1028">
        <v>72.13</v>
      </c>
      <c r="U1028">
        <v>69.25</v>
      </c>
      <c r="Y1028">
        <v>70.69</v>
      </c>
      <c r="Z1028">
        <v>82</v>
      </c>
      <c r="AA1028">
        <v>68</v>
      </c>
      <c r="AE1028">
        <v>11</v>
      </c>
      <c r="AF1028">
        <v>12</v>
      </c>
      <c r="AJ1028">
        <v>68</v>
      </c>
      <c r="AM1028" s="5"/>
      <c r="AO1028" s="5"/>
    </row>
    <row r="1029" spans="1:41" x14ac:dyDescent="0.35">
      <c r="A1029" s="3" t="str">
        <f t="shared" si="16"/>
        <v>Davis Riley</v>
      </c>
      <c r="B1029" s="4">
        <v>46082</v>
      </c>
      <c r="C1029" t="s">
        <v>1441</v>
      </c>
      <c r="D1029" t="s">
        <v>1442</v>
      </c>
      <c r="E1029" t="s">
        <v>1443</v>
      </c>
      <c r="F1029" t="s">
        <v>1444</v>
      </c>
      <c r="I1029" t="s">
        <v>1531</v>
      </c>
      <c r="J1029" t="s">
        <v>898</v>
      </c>
      <c r="K1029" t="s">
        <v>422</v>
      </c>
      <c r="L1029">
        <v>74</v>
      </c>
      <c r="M1029">
        <v>69</v>
      </c>
      <c r="Q1029">
        <v>143</v>
      </c>
      <c r="R1029">
        <v>70.430000000000007</v>
      </c>
      <c r="S1029">
        <v>70.239999999999995</v>
      </c>
      <c r="T1029">
        <v>73.13</v>
      </c>
      <c r="U1029">
        <v>68.25</v>
      </c>
      <c r="Y1029">
        <v>70.69</v>
      </c>
      <c r="Z1029">
        <v>98</v>
      </c>
      <c r="AA1029">
        <v>68</v>
      </c>
      <c r="AE1029">
        <v>12</v>
      </c>
      <c r="AF1029">
        <v>12</v>
      </c>
      <c r="AJ1029">
        <v>68</v>
      </c>
      <c r="AM1029" s="5"/>
      <c r="AO1029" s="5"/>
    </row>
    <row r="1030" spans="1:41" x14ac:dyDescent="0.35">
      <c r="A1030" s="3" t="str">
        <f t="shared" si="16"/>
        <v>Sam Ryder</v>
      </c>
      <c r="B1030" s="4">
        <v>46082</v>
      </c>
      <c r="C1030" t="s">
        <v>1441</v>
      </c>
      <c r="D1030" t="s">
        <v>1442</v>
      </c>
      <c r="E1030" t="s">
        <v>1443</v>
      </c>
      <c r="F1030" t="s">
        <v>1444</v>
      </c>
      <c r="I1030" t="s">
        <v>1532</v>
      </c>
      <c r="J1030" t="s">
        <v>370</v>
      </c>
      <c r="K1030" t="s">
        <v>422</v>
      </c>
      <c r="L1030">
        <v>74</v>
      </c>
      <c r="M1030">
        <v>69</v>
      </c>
      <c r="Q1030">
        <v>143</v>
      </c>
      <c r="R1030">
        <v>70.430000000000007</v>
      </c>
      <c r="S1030">
        <v>70.239999999999995</v>
      </c>
      <c r="T1030">
        <v>73.13</v>
      </c>
      <c r="U1030">
        <v>68.25</v>
      </c>
      <c r="Y1030">
        <v>70.69</v>
      </c>
      <c r="Z1030">
        <v>98</v>
      </c>
      <c r="AA1030">
        <v>68</v>
      </c>
      <c r="AE1030">
        <v>12</v>
      </c>
      <c r="AF1030">
        <v>12</v>
      </c>
      <c r="AJ1030">
        <v>68</v>
      </c>
      <c r="AM1030" s="5"/>
      <c r="AO1030" s="5"/>
    </row>
    <row r="1031" spans="1:41" x14ac:dyDescent="0.35">
      <c r="A1031" s="3" t="str">
        <f t="shared" si="16"/>
        <v>Gordon Sargent</v>
      </c>
      <c r="B1031" s="4">
        <v>46082</v>
      </c>
      <c r="C1031" t="s">
        <v>1441</v>
      </c>
      <c r="D1031" t="s">
        <v>1442</v>
      </c>
      <c r="E1031" t="s">
        <v>1443</v>
      </c>
      <c r="F1031" t="s">
        <v>1444</v>
      </c>
      <c r="I1031" t="s">
        <v>942</v>
      </c>
      <c r="J1031" t="s">
        <v>1038</v>
      </c>
      <c r="K1031" t="s">
        <v>422</v>
      </c>
      <c r="L1031">
        <v>70</v>
      </c>
      <c r="M1031">
        <v>73</v>
      </c>
      <c r="Q1031">
        <v>143</v>
      </c>
      <c r="R1031">
        <v>70.430000000000007</v>
      </c>
      <c r="S1031">
        <v>70.239999999999995</v>
      </c>
      <c r="T1031">
        <v>69.13</v>
      </c>
      <c r="U1031">
        <v>72.25</v>
      </c>
      <c r="Y1031">
        <v>70.69</v>
      </c>
      <c r="Z1031">
        <v>35</v>
      </c>
      <c r="AA1031">
        <v>68</v>
      </c>
      <c r="AE1031">
        <v>8</v>
      </c>
      <c r="AF1031">
        <v>12</v>
      </c>
      <c r="AJ1031">
        <v>68</v>
      </c>
      <c r="AM1031" s="5"/>
      <c r="AO1031" s="5"/>
    </row>
    <row r="1032" spans="1:41" x14ac:dyDescent="0.35">
      <c r="A1032" s="3" t="str">
        <f t="shared" si="16"/>
        <v>Webb Simpson</v>
      </c>
      <c r="B1032" s="4">
        <v>46082</v>
      </c>
      <c r="C1032" t="s">
        <v>1441</v>
      </c>
      <c r="D1032" t="s">
        <v>1442</v>
      </c>
      <c r="E1032" t="s">
        <v>1443</v>
      </c>
      <c r="F1032" t="s">
        <v>1444</v>
      </c>
      <c r="I1032" t="s">
        <v>737</v>
      </c>
      <c r="J1032" t="s">
        <v>1533</v>
      </c>
      <c r="K1032" t="s">
        <v>422</v>
      </c>
      <c r="L1032">
        <v>73</v>
      </c>
      <c r="M1032">
        <v>70</v>
      </c>
      <c r="Q1032">
        <v>143</v>
      </c>
      <c r="R1032">
        <v>70.430000000000007</v>
      </c>
      <c r="S1032">
        <v>70.239999999999995</v>
      </c>
      <c r="T1032">
        <v>72.13</v>
      </c>
      <c r="U1032">
        <v>69.25</v>
      </c>
      <c r="Y1032">
        <v>70.69</v>
      </c>
      <c r="Z1032">
        <v>82</v>
      </c>
      <c r="AA1032">
        <v>68</v>
      </c>
      <c r="AE1032">
        <v>11</v>
      </c>
      <c r="AF1032">
        <v>12</v>
      </c>
      <c r="AJ1032">
        <v>68</v>
      </c>
      <c r="AM1032" s="5"/>
      <c r="AO1032" s="5"/>
    </row>
    <row r="1033" spans="1:41" x14ac:dyDescent="0.35">
      <c r="A1033" s="3" t="str">
        <f t="shared" si="16"/>
        <v>Michael Thorbjornsen</v>
      </c>
      <c r="B1033" s="4">
        <v>46082</v>
      </c>
      <c r="C1033" t="s">
        <v>1441</v>
      </c>
      <c r="D1033" t="s">
        <v>1442</v>
      </c>
      <c r="E1033" t="s">
        <v>1443</v>
      </c>
      <c r="F1033" t="s">
        <v>1444</v>
      </c>
      <c r="I1033" t="s">
        <v>1534</v>
      </c>
      <c r="J1033" t="s">
        <v>578</v>
      </c>
      <c r="K1033" t="s">
        <v>422</v>
      </c>
      <c r="L1033">
        <v>72</v>
      </c>
      <c r="M1033">
        <v>71</v>
      </c>
      <c r="Q1033">
        <v>143</v>
      </c>
      <c r="R1033">
        <v>70.430000000000007</v>
      </c>
      <c r="S1033">
        <v>70.239999999999995</v>
      </c>
      <c r="T1033">
        <v>71.13</v>
      </c>
      <c r="U1033">
        <v>70.25</v>
      </c>
      <c r="Y1033">
        <v>70.69</v>
      </c>
      <c r="Z1033">
        <v>68</v>
      </c>
      <c r="AA1033">
        <v>68</v>
      </c>
      <c r="AE1033">
        <v>10</v>
      </c>
      <c r="AF1033">
        <v>12</v>
      </c>
      <c r="AJ1033">
        <v>68</v>
      </c>
      <c r="AM1033" s="5"/>
      <c r="AO1033" s="5"/>
    </row>
    <row r="1034" spans="1:41" x14ac:dyDescent="0.35">
      <c r="A1034" s="3" t="str">
        <f t="shared" si="16"/>
        <v>Kris Ventura</v>
      </c>
      <c r="B1034" s="4">
        <v>46082</v>
      </c>
      <c r="C1034" t="s">
        <v>1441</v>
      </c>
      <c r="D1034" t="s">
        <v>1442</v>
      </c>
      <c r="E1034" t="s">
        <v>1443</v>
      </c>
      <c r="F1034" t="s">
        <v>1444</v>
      </c>
      <c r="I1034" t="s">
        <v>1535</v>
      </c>
      <c r="J1034" t="s">
        <v>1536</v>
      </c>
      <c r="K1034" t="s">
        <v>422</v>
      </c>
      <c r="L1034">
        <v>71</v>
      </c>
      <c r="M1034">
        <v>72</v>
      </c>
      <c r="Q1034">
        <v>143</v>
      </c>
      <c r="R1034">
        <v>70.430000000000007</v>
      </c>
      <c r="S1034">
        <v>70.239999999999995</v>
      </c>
      <c r="T1034">
        <v>70.13</v>
      </c>
      <c r="U1034">
        <v>71.25</v>
      </c>
      <c r="Y1034">
        <v>70.69</v>
      </c>
      <c r="Z1034">
        <v>52</v>
      </c>
      <c r="AA1034">
        <v>68</v>
      </c>
      <c r="AE1034">
        <v>9</v>
      </c>
      <c r="AF1034">
        <v>12</v>
      </c>
      <c r="AJ1034">
        <v>68</v>
      </c>
      <c r="AM1034" s="5"/>
      <c r="AO1034" s="5"/>
    </row>
    <row r="1035" spans="1:41" x14ac:dyDescent="0.35">
      <c r="A1035" s="3" t="str">
        <f t="shared" si="16"/>
        <v>Kevin Yu</v>
      </c>
      <c r="B1035" s="4">
        <v>46082</v>
      </c>
      <c r="C1035" t="s">
        <v>1441</v>
      </c>
      <c r="D1035" t="s">
        <v>1442</v>
      </c>
      <c r="E1035" t="s">
        <v>1443</v>
      </c>
      <c r="F1035" t="s">
        <v>1444</v>
      </c>
      <c r="I1035" t="s">
        <v>1537</v>
      </c>
      <c r="J1035" t="s">
        <v>601</v>
      </c>
      <c r="K1035" t="s">
        <v>422</v>
      </c>
      <c r="L1035">
        <v>68</v>
      </c>
      <c r="M1035">
        <v>75</v>
      </c>
      <c r="Q1035">
        <v>143</v>
      </c>
      <c r="R1035">
        <v>70.430000000000007</v>
      </c>
      <c r="S1035">
        <v>70.239999999999995</v>
      </c>
      <c r="T1035">
        <v>67.13</v>
      </c>
      <c r="U1035">
        <v>74.25</v>
      </c>
      <c r="Y1035">
        <v>70.69</v>
      </c>
      <c r="Z1035">
        <v>9</v>
      </c>
      <c r="AA1035">
        <v>68</v>
      </c>
      <c r="AE1035">
        <v>6</v>
      </c>
      <c r="AF1035">
        <v>12</v>
      </c>
      <c r="AJ1035">
        <v>68</v>
      </c>
      <c r="AM1035" s="5"/>
      <c r="AO1035" s="5"/>
    </row>
    <row r="1036" spans="1:41" x14ac:dyDescent="0.35">
      <c r="A1036" s="3" t="str">
        <f t="shared" si="16"/>
        <v>Davis Chatfield</v>
      </c>
      <c r="B1036" s="4">
        <v>46082</v>
      </c>
      <c r="C1036" t="s">
        <v>1441</v>
      </c>
      <c r="D1036" t="s">
        <v>1442</v>
      </c>
      <c r="E1036" t="s">
        <v>1443</v>
      </c>
      <c r="F1036" t="s">
        <v>1444</v>
      </c>
      <c r="I1036" t="s">
        <v>1538</v>
      </c>
      <c r="J1036" t="s">
        <v>898</v>
      </c>
      <c r="K1036" t="s">
        <v>422</v>
      </c>
      <c r="L1036">
        <v>73</v>
      </c>
      <c r="M1036">
        <v>71</v>
      </c>
      <c r="Q1036">
        <v>144</v>
      </c>
      <c r="R1036">
        <v>70.430000000000007</v>
      </c>
      <c r="S1036">
        <v>70.239999999999995</v>
      </c>
      <c r="T1036">
        <v>72.13</v>
      </c>
      <c r="U1036">
        <v>70.25</v>
      </c>
      <c r="Y1036">
        <v>71.19</v>
      </c>
      <c r="Z1036">
        <v>82</v>
      </c>
      <c r="AA1036">
        <v>81</v>
      </c>
      <c r="AE1036">
        <v>11</v>
      </c>
      <c r="AF1036">
        <v>13</v>
      </c>
      <c r="AJ1036">
        <v>81</v>
      </c>
      <c r="AM1036" s="5"/>
      <c r="AO1036" s="5"/>
    </row>
    <row r="1037" spans="1:41" x14ac:dyDescent="0.35">
      <c r="A1037" s="3" t="str">
        <f t="shared" si="16"/>
        <v>Stephan Jaeger</v>
      </c>
      <c r="B1037" s="4">
        <v>46082</v>
      </c>
      <c r="C1037" t="s">
        <v>1441</v>
      </c>
      <c r="D1037" t="s">
        <v>1442</v>
      </c>
      <c r="E1037" t="s">
        <v>1443</v>
      </c>
      <c r="F1037" t="s">
        <v>1444</v>
      </c>
      <c r="I1037" t="s">
        <v>1539</v>
      </c>
      <c r="J1037" t="s">
        <v>1540</v>
      </c>
      <c r="K1037" t="s">
        <v>422</v>
      </c>
      <c r="L1037">
        <v>71</v>
      </c>
      <c r="M1037">
        <v>73</v>
      </c>
      <c r="Q1037">
        <v>144</v>
      </c>
      <c r="R1037">
        <v>70.430000000000007</v>
      </c>
      <c r="S1037">
        <v>70.239999999999995</v>
      </c>
      <c r="T1037">
        <v>70.13</v>
      </c>
      <c r="U1037">
        <v>72.25</v>
      </c>
      <c r="Y1037">
        <v>71.19</v>
      </c>
      <c r="Z1037">
        <v>52</v>
      </c>
      <c r="AA1037">
        <v>81</v>
      </c>
      <c r="AE1037">
        <v>9</v>
      </c>
      <c r="AF1037">
        <v>13</v>
      </c>
      <c r="AJ1037">
        <v>81</v>
      </c>
      <c r="AM1037" s="5"/>
      <c r="AO1037" s="5"/>
    </row>
    <row r="1038" spans="1:41" x14ac:dyDescent="0.35">
      <c r="A1038" s="3" t="str">
        <f t="shared" si="16"/>
        <v>Chris Kirk</v>
      </c>
      <c r="B1038" s="4">
        <v>46082</v>
      </c>
      <c r="C1038" t="s">
        <v>1441</v>
      </c>
      <c r="D1038" t="s">
        <v>1442</v>
      </c>
      <c r="E1038" t="s">
        <v>1443</v>
      </c>
      <c r="F1038" t="s">
        <v>1444</v>
      </c>
      <c r="I1038" t="s">
        <v>1541</v>
      </c>
      <c r="J1038" t="s">
        <v>829</v>
      </c>
      <c r="K1038" t="s">
        <v>422</v>
      </c>
      <c r="L1038">
        <v>70</v>
      </c>
      <c r="M1038">
        <v>74</v>
      </c>
      <c r="Q1038">
        <v>144</v>
      </c>
      <c r="R1038">
        <v>70.430000000000007</v>
      </c>
      <c r="S1038">
        <v>70.239999999999995</v>
      </c>
      <c r="T1038">
        <v>69.13</v>
      </c>
      <c r="U1038">
        <v>73.25</v>
      </c>
      <c r="Y1038">
        <v>71.19</v>
      </c>
      <c r="Z1038">
        <v>35</v>
      </c>
      <c r="AA1038">
        <v>81</v>
      </c>
      <c r="AE1038">
        <v>8</v>
      </c>
      <c r="AF1038">
        <v>13</v>
      </c>
      <c r="AJ1038">
        <v>81</v>
      </c>
      <c r="AM1038" s="5"/>
      <c r="AO1038" s="5"/>
    </row>
    <row r="1039" spans="1:41" x14ac:dyDescent="0.35">
      <c r="A1039" s="3" t="str">
        <f t="shared" si="16"/>
        <v>Matt Kuchar</v>
      </c>
      <c r="B1039" s="4">
        <v>46082</v>
      </c>
      <c r="C1039" t="s">
        <v>1441</v>
      </c>
      <c r="D1039" t="s">
        <v>1442</v>
      </c>
      <c r="E1039" t="s">
        <v>1443</v>
      </c>
      <c r="F1039" t="s">
        <v>1444</v>
      </c>
      <c r="I1039" t="s">
        <v>1542</v>
      </c>
      <c r="J1039" t="s">
        <v>930</v>
      </c>
      <c r="K1039" t="s">
        <v>422</v>
      </c>
      <c r="L1039">
        <v>72</v>
      </c>
      <c r="M1039">
        <v>72</v>
      </c>
      <c r="Q1039">
        <v>144</v>
      </c>
      <c r="R1039">
        <v>70.430000000000007</v>
      </c>
      <c r="S1039">
        <v>70.239999999999995</v>
      </c>
      <c r="T1039">
        <v>71.13</v>
      </c>
      <c r="U1039">
        <v>71.25</v>
      </c>
      <c r="Y1039">
        <v>71.19</v>
      </c>
      <c r="Z1039">
        <v>68</v>
      </c>
      <c r="AA1039">
        <v>81</v>
      </c>
      <c r="AE1039">
        <v>10</v>
      </c>
      <c r="AF1039">
        <v>13</v>
      </c>
      <c r="AJ1039">
        <v>81</v>
      </c>
      <c r="AM1039" s="5"/>
      <c r="AO1039" s="5"/>
    </row>
    <row r="1040" spans="1:41" x14ac:dyDescent="0.35">
      <c r="A1040" s="3" t="str">
        <f t="shared" si="16"/>
        <v>Peter Malnati</v>
      </c>
      <c r="B1040" s="4">
        <v>46082</v>
      </c>
      <c r="C1040" t="s">
        <v>1441</v>
      </c>
      <c r="D1040" t="s">
        <v>1442</v>
      </c>
      <c r="E1040" t="s">
        <v>1443</v>
      </c>
      <c r="F1040" t="s">
        <v>1444</v>
      </c>
      <c r="I1040" t="s">
        <v>1543</v>
      </c>
      <c r="J1040" t="s">
        <v>990</v>
      </c>
      <c r="K1040" t="s">
        <v>422</v>
      </c>
      <c r="L1040">
        <v>74</v>
      </c>
      <c r="M1040">
        <v>70</v>
      </c>
      <c r="Q1040">
        <v>144</v>
      </c>
      <c r="R1040">
        <v>70.430000000000007</v>
      </c>
      <c r="S1040">
        <v>70.239999999999995</v>
      </c>
      <c r="T1040">
        <v>73.13</v>
      </c>
      <c r="U1040">
        <v>69.25</v>
      </c>
      <c r="Y1040">
        <v>71.19</v>
      </c>
      <c r="Z1040">
        <v>98</v>
      </c>
      <c r="AA1040">
        <v>81</v>
      </c>
      <c r="AE1040">
        <v>12</v>
      </c>
      <c r="AF1040">
        <v>13</v>
      </c>
      <c r="AJ1040">
        <v>81</v>
      </c>
      <c r="AM1040" s="5"/>
      <c r="AO1040" s="5"/>
    </row>
    <row r="1041" spans="1:41" x14ac:dyDescent="0.35">
      <c r="A1041" s="3" t="str">
        <f t="shared" si="16"/>
        <v>Neal Shipley</v>
      </c>
      <c r="B1041" s="4">
        <v>46082</v>
      </c>
      <c r="C1041" t="s">
        <v>1441</v>
      </c>
      <c r="D1041" t="s">
        <v>1442</v>
      </c>
      <c r="E1041" t="s">
        <v>1443</v>
      </c>
      <c r="F1041" t="s">
        <v>1444</v>
      </c>
      <c r="I1041" t="s">
        <v>1544</v>
      </c>
      <c r="J1041" t="s">
        <v>1545</v>
      </c>
      <c r="K1041" t="s">
        <v>422</v>
      </c>
      <c r="L1041">
        <v>70</v>
      </c>
      <c r="M1041">
        <v>74</v>
      </c>
      <c r="Q1041">
        <v>144</v>
      </c>
      <c r="R1041">
        <v>70.430000000000007</v>
      </c>
      <c r="S1041">
        <v>70.239999999999995</v>
      </c>
      <c r="T1041">
        <v>69.13</v>
      </c>
      <c r="U1041">
        <v>73.25</v>
      </c>
      <c r="Y1041">
        <v>71.19</v>
      </c>
      <c r="Z1041">
        <v>35</v>
      </c>
      <c r="AA1041">
        <v>81</v>
      </c>
      <c r="AE1041">
        <v>8</v>
      </c>
      <c r="AF1041">
        <v>13</v>
      </c>
      <c r="AJ1041">
        <v>81</v>
      </c>
      <c r="AM1041" s="5"/>
      <c r="AO1041" s="5"/>
    </row>
    <row r="1042" spans="1:41" x14ac:dyDescent="0.35">
      <c r="A1042" s="3" t="str">
        <f t="shared" si="16"/>
        <v>Adam Svensson</v>
      </c>
      <c r="B1042" s="4">
        <v>46082</v>
      </c>
      <c r="C1042" t="s">
        <v>1441</v>
      </c>
      <c r="D1042" t="s">
        <v>1442</v>
      </c>
      <c r="E1042" t="s">
        <v>1443</v>
      </c>
      <c r="F1042" t="s">
        <v>1444</v>
      </c>
      <c r="I1042" t="s">
        <v>1264</v>
      </c>
      <c r="J1042" t="s">
        <v>742</v>
      </c>
      <c r="K1042" t="s">
        <v>422</v>
      </c>
      <c r="L1042">
        <v>72</v>
      </c>
      <c r="M1042">
        <v>72</v>
      </c>
      <c r="Q1042">
        <v>144</v>
      </c>
      <c r="R1042">
        <v>70.430000000000007</v>
      </c>
      <c r="S1042">
        <v>70.239999999999995</v>
      </c>
      <c r="T1042">
        <v>71.13</v>
      </c>
      <c r="U1042">
        <v>71.25</v>
      </c>
      <c r="Y1042">
        <v>71.19</v>
      </c>
      <c r="Z1042">
        <v>68</v>
      </c>
      <c r="AA1042">
        <v>81</v>
      </c>
      <c r="AE1042">
        <v>10</v>
      </c>
      <c r="AF1042">
        <v>13</v>
      </c>
      <c r="AJ1042">
        <v>81</v>
      </c>
      <c r="AM1042" s="5"/>
      <c r="AO1042" s="5"/>
    </row>
    <row r="1043" spans="1:41" x14ac:dyDescent="0.35">
      <c r="A1043" s="3" t="str">
        <f t="shared" si="16"/>
        <v>Jesper Svensson</v>
      </c>
      <c r="B1043" s="4">
        <v>46082</v>
      </c>
      <c r="C1043" t="s">
        <v>1441</v>
      </c>
      <c r="D1043" t="s">
        <v>1442</v>
      </c>
      <c r="E1043" t="s">
        <v>1443</v>
      </c>
      <c r="F1043" t="s">
        <v>1444</v>
      </c>
      <c r="I1043" t="s">
        <v>1264</v>
      </c>
      <c r="J1043" t="s">
        <v>1200</v>
      </c>
      <c r="K1043" t="s">
        <v>422</v>
      </c>
      <c r="L1043">
        <v>70</v>
      </c>
      <c r="M1043">
        <v>74</v>
      </c>
      <c r="Q1043">
        <v>144</v>
      </c>
      <c r="R1043">
        <v>70.430000000000007</v>
      </c>
      <c r="S1043">
        <v>70.239999999999995</v>
      </c>
      <c r="T1043">
        <v>69.13</v>
      </c>
      <c r="U1043">
        <v>73.25</v>
      </c>
      <c r="Y1043">
        <v>71.19</v>
      </c>
      <c r="Z1043">
        <v>35</v>
      </c>
      <c r="AA1043">
        <v>81</v>
      </c>
      <c r="AE1043">
        <v>8</v>
      </c>
      <c r="AF1043">
        <v>13</v>
      </c>
      <c r="AJ1043">
        <v>81</v>
      </c>
      <c r="AM1043" s="5"/>
      <c r="AO1043" s="5"/>
    </row>
    <row r="1044" spans="1:41" x14ac:dyDescent="0.35">
      <c r="A1044" s="3" t="str">
        <f t="shared" si="16"/>
        <v>Erik Van Rooyen</v>
      </c>
      <c r="B1044" s="4">
        <v>46082</v>
      </c>
      <c r="C1044" t="s">
        <v>1441</v>
      </c>
      <c r="D1044" t="s">
        <v>1442</v>
      </c>
      <c r="E1044" t="s">
        <v>1443</v>
      </c>
      <c r="F1044" t="s">
        <v>1444</v>
      </c>
      <c r="I1044" t="s">
        <v>1546</v>
      </c>
      <c r="J1044" t="s">
        <v>1158</v>
      </c>
      <c r="K1044" t="s">
        <v>422</v>
      </c>
      <c r="L1044">
        <v>72</v>
      </c>
      <c r="M1044">
        <v>72</v>
      </c>
      <c r="Q1044">
        <v>144</v>
      </c>
      <c r="R1044">
        <v>70.430000000000007</v>
      </c>
      <c r="S1044">
        <v>70.239999999999995</v>
      </c>
      <c r="T1044">
        <v>71.13</v>
      </c>
      <c r="U1044">
        <v>71.25</v>
      </c>
      <c r="Y1044">
        <v>71.19</v>
      </c>
      <c r="Z1044">
        <v>68</v>
      </c>
      <c r="AA1044">
        <v>81</v>
      </c>
      <c r="AE1044">
        <v>10</v>
      </c>
      <c r="AF1044">
        <v>13</v>
      </c>
      <c r="AJ1044">
        <v>81</v>
      </c>
      <c r="AM1044" s="5"/>
      <c r="AO1044" s="5"/>
    </row>
    <row r="1045" spans="1:41" x14ac:dyDescent="0.35">
      <c r="A1045" s="3" t="str">
        <f t="shared" si="16"/>
        <v>John VanDerLaan</v>
      </c>
      <c r="B1045" s="4">
        <v>46082</v>
      </c>
      <c r="C1045" t="s">
        <v>1441</v>
      </c>
      <c r="D1045" t="s">
        <v>1442</v>
      </c>
      <c r="E1045" t="s">
        <v>1443</v>
      </c>
      <c r="F1045" t="s">
        <v>1444</v>
      </c>
      <c r="I1045" t="s">
        <v>1547</v>
      </c>
      <c r="J1045" t="s">
        <v>760</v>
      </c>
      <c r="K1045" t="s">
        <v>422</v>
      </c>
      <c r="L1045">
        <v>75</v>
      </c>
      <c r="M1045">
        <v>69</v>
      </c>
      <c r="Q1045">
        <v>144</v>
      </c>
      <c r="R1045">
        <v>70.430000000000007</v>
      </c>
      <c r="S1045">
        <v>70.239999999999995</v>
      </c>
      <c r="T1045">
        <v>74.13</v>
      </c>
      <c r="U1045">
        <v>68.25</v>
      </c>
      <c r="Y1045">
        <v>71.19</v>
      </c>
      <c r="Z1045">
        <v>108</v>
      </c>
      <c r="AA1045">
        <v>81</v>
      </c>
      <c r="AE1045">
        <v>13</v>
      </c>
      <c r="AF1045">
        <v>13</v>
      </c>
      <c r="AJ1045">
        <v>81</v>
      </c>
      <c r="AM1045" s="5"/>
      <c r="AO1045" s="5"/>
    </row>
    <row r="1046" spans="1:41" x14ac:dyDescent="0.35">
      <c r="A1046" s="3" t="str">
        <f t="shared" si="16"/>
        <v>Paul Waring</v>
      </c>
      <c r="B1046" s="4">
        <v>46082</v>
      </c>
      <c r="C1046" t="s">
        <v>1441</v>
      </c>
      <c r="D1046" t="s">
        <v>1442</v>
      </c>
      <c r="E1046" t="s">
        <v>1443</v>
      </c>
      <c r="F1046" t="s">
        <v>1444</v>
      </c>
      <c r="I1046" t="s">
        <v>1548</v>
      </c>
      <c r="J1046" t="s">
        <v>396</v>
      </c>
      <c r="K1046" t="s">
        <v>422</v>
      </c>
      <c r="L1046">
        <v>72</v>
      </c>
      <c r="M1046">
        <v>72</v>
      </c>
      <c r="Q1046">
        <v>144</v>
      </c>
      <c r="R1046">
        <v>70.430000000000007</v>
      </c>
      <c r="S1046">
        <v>70.239999999999995</v>
      </c>
      <c r="T1046">
        <v>71.13</v>
      </c>
      <c r="U1046">
        <v>71.25</v>
      </c>
      <c r="Y1046">
        <v>71.19</v>
      </c>
      <c r="Z1046">
        <v>68</v>
      </c>
      <c r="AA1046">
        <v>81</v>
      </c>
      <c r="AE1046">
        <v>10</v>
      </c>
      <c r="AF1046">
        <v>13</v>
      </c>
      <c r="AJ1046">
        <v>81</v>
      </c>
      <c r="AM1046" s="5"/>
      <c r="AO1046" s="5"/>
    </row>
    <row r="1047" spans="1:41" x14ac:dyDescent="0.35">
      <c r="A1047" s="3" t="str">
        <f t="shared" si="16"/>
        <v>Vince Whaley</v>
      </c>
      <c r="B1047" s="4">
        <v>46082</v>
      </c>
      <c r="C1047" t="s">
        <v>1441</v>
      </c>
      <c r="D1047" t="s">
        <v>1442</v>
      </c>
      <c r="E1047" t="s">
        <v>1443</v>
      </c>
      <c r="F1047" t="s">
        <v>1444</v>
      </c>
      <c r="I1047" t="s">
        <v>1549</v>
      </c>
      <c r="J1047" t="s">
        <v>1550</v>
      </c>
      <c r="K1047" t="s">
        <v>422</v>
      </c>
      <c r="L1047">
        <v>70</v>
      </c>
      <c r="M1047">
        <v>74</v>
      </c>
      <c r="Q1047">
        <v>144</v>
      </c>
      <c r="R1047">
        <v>70.430000000000007</v>
      </c>
      <c r="S1047">
        <v>70.239999999999995</v>
      </c>
      <c r="T1047">
        <v>69.13</v>
      </c>
      <c r="U1047">
        <v>73.25</v>
      </c>
      <c r="Y1047">
        <v>71.19</v>
      </c>
      <c r="Z1047">
        <v>35</v>
      </c>
      <c r="AA1047">
        <v>81</v>
      </c>
      <c r="AE1047">
        <v>8</v>
      </c>
      <c r="AF1047">
        <v>13</v>
      </c>
      <c r="AJ1047">
        <v>81</v>
      </c>
      <c r="AM1047" s="5"/>
      <c r="AO1047" s="5"/>
    </row>
    <row r="1048" spans="1:41" x14ac:dyDescent="0.35">
      <c r="A1048" s="3" t="str">
        <f t="shared" si="16"/>
        <v>Gary Woodland</v>
      </c>
      <c r="B1048" s="4">
        <v>46082</v>
      </c>
      <c r="C1048" t="s">
        <v>1441</v>
      </c>
      <c r="D1048" t="s">
        <v>1442</v>
      </c>
      <c r="E1048" t="s">
        <v>1443</v>
      </c>
      <c r="F1048" t="s">
        <v>1444</v>
      </c>
      <c r="I1048" t="s">
        <v>1551</v>
      </c>
      <c r="J1048" t="s">
        <v>1552</v>
      </c>
      <c r="K1048" t="s">
        <v>422</v>
      </c>
      <c r="L1048">
        <v>72</v>
      </c>
      <c r="M1048">
        <v>72</v>
      </c>
      <c r="Q1048">
        <v>144</v>
      </c>
      <c r="R1048">
        <v>70.430000000000007</v>
      </c>
      <c r="S1048">
        <v>70.239999999999995</v>
      </c>
      <c r="T1048">
        <v>71.13</v>
      </c>
      <c r="U1048">
        <v>71.25</v>
      </c>
      <c r="Y1048">
        <v>71.19</v>
      </c>
      <c r="Z1048">
        <v>68</v>
      </c>
      <c r="AA1048">
        <v>81</v>
      </c>
      <c r="AE1048">
        <v>10</v>
      </c>
      <c r="AF1048">
        <v>13</v>
      </c>
      <c r="AJ1048">
        <v>81</v>
      </c>
      <c r="AM1048" s="5"/>
      <c r="AO1048" s="5"/>
    </row>
    <row r="1049" spans="1:41" x14ac:dyDescent="0.35">
      <c r="A1049" s="3" t="str">
        <f t="shared" si="16"/>
        <v>Brice Garnett</v>
      </c>
      <c r="B1049" s="4">
        <v>46082</v>
      </c>
      <c r="C1049" t="s">
        <v>1441</v>
      </c>
      <c r="D1049" t="s">
        <v>1442</v>
      </c>
      <c r="E1049" t="s">
        <v>1443</v>
      </c>
      <c r="F1049" t="s">
        <v>1444</v>
      </c>
      <c r="I1049" t="s">
        <v>1553</v>
      </c>
      <c r="J1049" t="s">
        <v>1554</v>
      </c>
      <c r="K1049" t="s">
        <v>422</v>
      </c>
      <c r="L1049">
        <v>73</v>
      </c>
      <c r="M1049">
        <v>72</v>
      </c>
      <c r="Q1049">
        <v>145</v>
      </c>
      <c r="R1049">
        <v>70.430000000000007</v>
      </c>
      <c r="S1049">
        <v>70.239999999999995</v>
      </c>
      <c r="T1049">
        <v>72.13</v>
      </c>
      <c r="U1049">
        <v>71.25</v>
      </c>
      <c r="Y1049">
        <v>71.69</v>
      </c>
      <c r="Z1049">
        <v>82</v>
      </c>
      <c r="AA1049">
        <v>94</v>
      </c>
      <c r="AE1049">
        <v>11</v>
      </c>
      <c r="AF1049">
        <v>14</v>
      </c>
      <c r="AJ1049">
        <v>94</v>
      </c>
      <c r="AM1049" s="5"/>
      <c r="AO1049" s="5"/>
    </row>
    <row r="1050" spans="1:41" x14ac:dyDescent="0.35">
      <c r="A1050" s="3" t="str">
        <f t="shared" si="16"/>
        <v>Adam Hadwin</v>
      </c>
      <c r="B1050" s="4">
        <v>46082</v>
      </c>
      <c r="C1050" t="s">
        <v>1441</v>
      </c>
      <c r="D1050" t="s">
        <v>1442</v>
      </c>
      <c r="E1050" t="s">
        <v>1443</v>
      </c>
      <c r="F1050" t="s">
        <v>1444</v>
      </c>
      <c r="I1050" t="s">
        <v>1555</v>
      </c>
      <c r="J1050" t="s">
        <v>742</v>
      </c>
      <c r="K1050" t="s">
        <v>422</v>
      </c>
      <c r="L1050">
        <v>71</v>
      </c>
      <c r="M1050">
        <v>74</v>
      </c>
      <c r="Q1050">
        <v>145</v>
      </c>
      <c r="R1050">
        <v>70.430000000000007</v>
      </c>
      <c r="S1050">
        <v>70.239999999999995</v>
      </c>
      <c r="T1050">
        <v>70.13</v>
      </c>
      <c r="U1050">
        <v>73.25</v>
      </c>
      <c r="Y1050">
        <v>71.69</v>
      </c>
      <c r="Z1050">
        <v>52</v>
      </c>
      <c r="AA1050">
        <v>94</v>
      </c>
      <c r="AE1050">
        <v>9</v>
      </c>
      <c r="AF1050">
        <v>14</v>
      </c>
      <c r="AJ1050">
        <v>94</v>
      </c>
      <c r="AM1050" s="5"/>
      <c r="AO1050" s="5"/>
    </row>
    <row r="1051" spans="1:41" x14ac:dyDescent="0.35">
      <c r="A1051" s="3" t="str">
        <f t="shared" si="16"/>
        <v>Johnny Keefer</v>
      </c>
      <c r="B1051" s="4">
        <v>46082</v>
      </c>
      <c r="C1051" t="s">
        <v>1441</v>
      </c>
      <c r="D1051" t="s">
        <v>1442</v>
      </c>
      <c r="E1051" t="s">
        <v>1443</v>
      </c>
      <c r="F1051" t="s">
        <v>1444</v>
      </c>
      <c r="I1051" t="s">
        <v>1556</v>
      </c>
      <c r="J1051" t="s">
        <v>1557</v>
      </c>
      <c r="K1051" t="s">
        <v>422</v>
      </c>
      <c r="L1051">
        <v>70</v>
      </c>
      <c r="M1051">
        <v>75</v>
      </c>
      <c r="Q1051">
        <v>145</v>
      </c>
      <c r="R1051">
        <v>70.430000000000007</v>
      </c>
      <c r="S1051">
        <v>70.239999999999995</v>
      </c>
      <c r="T1051">
        <v>69.13</v>
      </c>
      <c r="U1051">
        <v>74.25</v>
      </c>
      <c r="Y1051">
        <v>71.69</v>
      </c>
      <c r="Z1051">
        <v>35</v>
      </c>
      <c r="AA1051">
        <v>94</v>
      </c>
      <c r="AE1051">
        <v>8</v>
      </c>
      <c r="AF1051">
        <v>14</v>
      </c>
      <c r="AJ1051">
        <v>94</v>
      </c>
      <c r="AM1051" s="5"/>
      <c r="AO1051" s="5"/>
    </row>
    <row r="1052" spans="1:41" x14ac:dyDescent="0.35">
      <c r="A1052" s="3" t="str">
        <f t="shared" si="16"/>
        <v>Justin Lower</v>
      </c>
      <c r="B1052" s="4">
        <v>46082</v>
      </c>
      <c r="C1052" t="s">
        <v>1441</v>
      </c>
      <c r="D1052" t="s">
        <v>1442</v>
      </c>
      <c r="E1052" t="s">
        <v>1443</v>
      </c>
      <c r="F1052" t="s">
        <v>1444</v>
      </c>
      <c r="I1052" t="s">
        <v>1558</v>
      </c>
      <c r="J1052" t="s">
        <v>642</v>
      </c>
      <c r="K1052" t="s">
        <v>422</v>
      </c>
      <c r="L1052">
        <v>75</v>
      </c>
      <c r="M1052">
        <v>70</v>
      </c>
      <c r="Q1052">
        <v>145</v>
      </c>
      <c r="R1052">
        <v>70.430000000000007</v>
      </c>
      <c r="S1052">
        <v>70.239999999999995</v>
      </c>
      <c r="T1052">
        <v>74.13</v>
      </c>
      <c r="U1052">
        <v>69.25</v>
      </c>
      <c r="Y1052">
        <v>71.69</v>
      </c>
      <c r="Z1052">
        <v>108</v>
      </c>
      <c r="AA1052">
        <v>94</v>
      </c>
      <c r="AE1052">
        <v>13</v>
      </c>
      <c r="AF1052">
        <v>14</v>
      </c>
      <c r="AJ1052">
        <v>94</v>
      </c>
      <c r="AM1052" s="5"/>
      <c r="AO1052" s="5"/>
    </row>
    <row r="1053" spans="1:41" x14ac:dyDescent="0.35">
      <c r="A1053" s="3" t="str">
        <f t="shared" si="16"/>
        <v>Andrew Putnam</v>
      </c>
      <c r="B1053" s="4">
        <v>46082</v>
      </c>
      <c r="C1053" t="s">
        <v>1441</v>
      </c>
      <c r="D1053" t="s">
        <v>1442</v>
      </c>
      <c r="E1053" t="s">
        <v>1443</v>
      </c>
      <c r="F1053" t="s">
        <v>1444</v>
      </c>
      <c r="I1053" t="s">
        <v>1559</v>
      </c>
      <c r="J1053" t="s">
        <v>665</v>
      </c>
      <c r="K1053" t="s">
        <v>422</v>
      </c>
      <c r="L1053">
        <v>73</v>
      </c>
      <c r="M1053">
        <v>72</v>
      </c>
      <c r="Q1053">
        <v>145</v>
      </c>
      <c r="R1053">
        <v>70.430000000000007</v>
      </c>
      <c r="S1053">
        <v>70.239999999999995</v>
      </c>
      <c r="T1053">
        <v>72.13</v>
      </c>
      <c r="U1053">
        <v>71.25</v>
      </c>
      <c r="Y1053">
        <v>71.69</v>
      </c>
      <c r="Z1053">
        <v>82</v>
      </c>
      <c r="AA1053">
        <v>94</v>
      </c>
      <c r="AE1053">
        <v>11</v>
      </c>
      <c r="AF1053">
        <v>14</v>
      </c>
      <c r="AJ1053">
        <v>94</v>
      </c>
      <c r="AM1053" s="5"/>
      <c r="AO1053" s="5"/>
    </row>
    <row r="1054" spans="1:41" x14ac:dyDescent="0.35">
      <c r="A1054" s="3" t="str">
        <f t="shared" si="16"/>
        <v>Camilo Villegas</v>
      </c>
      <c r="B1054" s="4">
        <v>46082</v>
      </c>
      <c r="C1054" t="s">
        <v>1441</v>
      </c>
      <c r="D1054" t="s">
        <v>1442</v>
      </c>
      <c r="E1054" t="s">
        <v>1443</v>
      </c>
      <c r="F1054" t="s">
        <v>1444</v>
      </c>
      <c r="I1054" t="s">
        <v>1560</v>
      </c>
      <c r="J1054" t="s">
        <v>1561</v>
      </c>
      <c r="K1054" t="s">
        <v>422</v>
      </c>
      <c r="L1054">
        <v>70</v>
      </c>
      <c r="M1054">
        <v>75</v>
      </c>
      <c r="Q1054">
        <v>145</v>
      </c>
      <c r="R1054">
        <v>70.430000000000007</v>
      </c>
      <c r="S1054">
        <v>70.239999999999995</v>
      </c>
      <c r="T1054">
        <v>69.13</v>
      </c>
      <c r="U1054">
        <v>74.25</v>
      </c>
      <c r="Y1054">
        <v>71.69</v>
      </c>
      <c r="Z1054">
        <v>35</v>
      </c>
      <c r="AA1054">
        <v>94</v>
      </c>
      <c r="AE1054">
        <v>8</v>
      </c>
      <c r="AF1054">
        <v>14</v>
      </c>
      <c r="AJ1054">
        <v>94</v>
      </c>
      <c r="AM1054" s="5"/>
      <c r="AO1054" s="5"/>
    </row>
    <row r="1055" spans="1:41" x14ac:dyDescent="0.35">
      <c r="A1055" s="3" t="str">
        <f t="shared" si="16"/>
        <v>Danny Willett</v>
      </c>
      <c r="B1055" s="4">
        <v>46082</v>
      </c>
      <c r="C1055" t="s">
        <v>1441</v>
      </c>
      <c r="D1055" t="s">
        <v>1442</v>
      </c>
      <c r="E1055" t="s">
        <v>1443</v>
      </c>
      <c r="F1055" t="s">
        <v>1444</v>
      </c>
      <c r="I1055" t="s">
        <v>1562</v>
      </c>
      <c r="J1055" t="s">
        <v>1509</v>
      </c>
      <c r="K1055" t="s">
        <v>422</v>
      </c>
      <c r="L1055">
        <v>71</v>
      </c>
      <c r="M1055">
        <v>74</v>
      </c>
      <c r="Q1055">
        <v>145</v>
      </c>
      <c r="R1055">
        <v>70.430000000000007</v>
      </c>
      <c r="S1055">
        <v>70.239999999999995</v>
      </c>
      <c r="T1055">
        <v>70.13</v>
      </c>
      <c r="U1055">
        <v>73.25</v>
      </c>
      <c r="Y1055">
        <v>71.69</v>
      </c>
      <c r="Z1055">
        <v>52</v>
      </c>
      <c r="AA1055">
        <v>94</v>
      </c>
      <c r="AE1055">
        <v>9</v>
      </c>
      <c r="AF1055">
        <v>14</v>
      </c>
      <c r="AJ1055">
        <v>94</v>
      </c>
      <c r="AM1055" s="5"/>
      <c r="AO1055" s="5"/>
    </row>
    <row r="1056" spans="1:41" x14ac:dyDescent="0.35">
      <c r="A1056" s="3" t="str">
        <f t="shared" si="16"/>
        <v>Charley Hoffman</v>
      </c>
      <c r="B1056" s="4">
        <v>46082</v>
      </c>
      <c r="C1056" t="s">
        <v>1441</v>
      </c>
      <c r="D1056" t="s">
        <v>1442</v>
      </c>
      <c r="E1056" t="s">
        <v>1443</v>
      </c>
      <c r="F1056" t="s">
        <v>1444</v>
      </c>
      <c r="I1056" t="s">
        <v>1563</v>
      </c>
      <c r="J1056" t="s">
        <v>1564</v>
      </c>
      <c r="K1056" t="s">
        <v>422</v>
      </c>
      <c r="L1056">
        <v>73</v>
      </c>
      <c r="M1056">
        <v>73</v>
      </c>
      <c r="Q1056">
        <v>146</v>
      </c>
      <c r="R1056">
        <v>70.430000000000007</v>
      </c>
      <c r="S1056">
        <v>70.239999999999995</v>
      </c>
      <c r="T1056">
        <v>72.13</v>
      </c>
      <c r="U1056">
        <v>72.25</v>
      </c>
      <c r="Y1056">
        <v>72.19</v>
      </c>
      <c r="Z1056">
        <v>82</v>
      </c>
      <c r="AA1056">
        <v>101</v>
      </c>
      <c r="AE1056">
        <v>11</v>
      </c>
      <c r="AF1056">
        <v>15</v>
      </c>
      <c r="AJ1056">
        <v>101</v>
      </c>
      <c r="AM1056" s="5"/>
      <c r="AO1056" s="5"/>
    </row>
    <row r="1057" spans="1:45" x14ac:dyDescent="0.35">
      <c r="A1057" s="3" t="str">
        <f t="shared" si="16"/>
        <v>Seonghyeon Kim</v>
      </c>
      <c r="B1057" s="4">
        <v>46082</v>
      </c>
      <c r="C1057" t="s">
        <v>1441</v>
      </c>
      <c r="D1057" t="s">
        <v>1442</v>
      </c>
      <c r="E1057" t="s">
        <v>1443</v>
      </c>
      <c r="F1057" t="s">
        <v>1444</v>
      </c>
      <c r="I1057" t="s">
        <v>590</v>
      </c>
      <c r="J1057" t="s">
        <v>1565</v>
      </c>
      <c r="K1057" t="s">
        <v>422</v>
      </c>
      <c r="L1057">
        <v>74</v>
      </c>
      <c r="M1057">
        <v>72</v>
      </c>
      <c r="Q1057">
        <v>146</v>
      </c>
      <c r="R1057">
        <v>70.430000000000007</v>
      </c>
      <c r="S1057">
        <v>70.239999999999995</v>
      </c>
      <c r="T1057">
        <v>73.13</v>
      </c>
      <c r="U1057">
        <v>71.25</v>
      </c>
      <c r="Y1057">
        <v>72.19</v>
      </c>
      <c r="Z1057">
        <v>98</v>
      </c>
      <c r="AA1057">
        <v>101</v>
      </c>
      <c r="AE1057">
        <v>12</v>
      </c>
      <c r="AF1057">
        <v>15</v>
      </c>
      <c r="AJ1057">
        <v>101</v>
      </c>
      <c r="AM1057" s="5"/>
      <c r="AO1057" s="5"/>
    </row>
    <row r="1058" spans="1:45" x14ac:dyDescent="0.35">
      <c r="A1058" s="3" t="str">
        <f t="shared" si="16"/>
        <v>Brandt Snedeker</v>
      </c>
      <c r="B1058" s="4">
        <v>46082</v>
      </c>
      <c r="C1058" t="s">
        <v>1441</v>
      </c>
      <c r="D1058" t="s">
        <v>1442</v>
      </c>
      <c r="E1058" t="s">
        <v>1443</v>
      </c>
      <c r="F1058" t="s">
        <v>1444</v>
      </c>
      <c r="I1058" t="s">
        <v>1566</v>
      </c>
      <c r="J1058" t="s">
        <v>423</v>
      </c>
      <c r="K1058" t="s">
        <v>422</v>
      </c>
      <c r="L1058">
        <v>72</v>
      </c>
      <c r="M1058">
        <v>74</v>
      </c>
      <c r="Q1058">
        <v>146</v>
      </c>
      <c r="R1058">
        <v>70.430000000000007</v>
      </c>
      <c r="S1058">
        <v>70.239999999999995</v>
      </c>
      <c r="T1058">
        <v>71.13</v>
      </c>
      <c r="U1058">
        <v>73.25</v>
      </c>
      <c r="Y1058">
        <v>72.19</v>
      </c>
      <c r="Z1058">
        <v>68</v>
      </c>
      <c r="AA1058">
        <v>101</v>
      </c>
      <c r="AE1058">
        <v>10</v>
      </c>
      <c r="AF1058">
        <v>15</v>
      </c>
      <c r="AJ1058">
        <v>101</v>
      </c>
      <c r="AM1058" s="5"/>
      <c r="AO1058" s="5"/>
    </row>
    <row r="1059" spans="1:45" x14ac:dyDescent="0.35">
      <c r="A1059" s="3" t="str">
        <f t="shared" si="16"/>
        <v>Blades Brown</v>
      </c>
      <c r="B1059" s="4">
        <v>46082</v>
      </c>
      <c r="C1059" t="s">
        <v>1441</v>
      </c>
      <c r="D1059" t="s">
        <v>1442</v>
      </c>
      <c r="E1059" t="s">
        <v>1443</v>
      </c>
      <c r="F1059" t="s">
        <v>1444</v>
      </c>
      <c r="I1059" t="s">
        <v>341</v>
      </c>
      <c r="J1059" t="s">
        <v>1567</v>
      </c>
      <c r="K1059" t="s">
        <v>422</v>
      </c>
      <c r="L1059">
        <v>75</v>
      </c>
      <c r="M1059">
        <v>72</v>
      </c>
      <c r="Q1059">
        <v>147</v>
      </c>
      <c r="R1059">
        <v>70.430000000000007</v>
      </c>
      <c r="S1059">
        <v>70.239999999999995</v>
      </c>
      <c r="T1059">
        <v>74.13</v>
      </c>
      <c r="U1059">
        <v>71.25</v>
      </c>
      <c r="Y1059">
        <v>72.69</v>
      </c>
      <c r="Z1059">
        <v>108</v>
      </c>
      <c r="AA1059">
        <v>104</v>
      </c>
      <c r="AE1059">
        <v>13</v>
      </c>
      <c r="AF1059">
        <v>16</v>
      </c>
      <c r="AJ1059">
        <v>104</v>
      </c>
      <c r="AM1059" s="5"/>
      <c r="AO1059" s="5"/>
    </row>
    <row r="1060" spans="1:45" x14ac:dyDescent="0.35">
      <c r="A1060" s="3" t="str">
        <f t="shared" si="16"/>
        <v>Nick Dunlap</v>
      </c>
      <c r="B1060" s="4">
        <v>46082</v>
      </c>
      <c r="C1060" t="s">
        <v>1441</v>
      </c>
      <c r="D1060" t="s">
        <v>1442</v>
      </c>
      <c r="E1060" t="s">
        <v>1443</v>
      </c>
      <c r="F1060" t="s">
        <v>1444</v>
      </c>
      <c r="I1060" t="s">
        <v>1568</v>
      </c>
      <c r="J1060" t="s">
        <v>609</v>
      </c>
      <c r="K1060" t="s">
        <v>422</v>
      </c>
      <c r="L1060">
        <v>74</v>
      </c>
      <c r="M1060">
        <v>73</v>
      </c>
      <c r="Q1060">
        <v>147</v>
      </c>
      <c r="R1060">
        <v>70.430000000000007</v>
      </c>
      <c r="S1060">
        <v>70.239999999999995</v>
      </c>
      <c r="T1060">
        <v>73.13</v>
      </c>
      <c r="U1060">
        <v>72.25</v>
      </c>
      <c r="Y1060">
        <v>72.69</v>
      </c>
      <c r="Z1060">
        <v>98</v>
      </c>
      <c r="AA1060">
        <v>104</v>
      </c>
      <c r="AE1060">
        <v>12</v>
      </c>
      <c r="AF1060">
        <v>16</v>
      </c>
      <c r="AJ1060">
        <v>104</v>
      </c>
      <c r="AM1060" s="5"/>
    </row>
    <row r="1061" spans="1:45" x14ac:dyDescent="0.35">
      <c r="A1061" s="3" t="str">
        <f t="shared" si="16"/>
        <v>Kensei Hirata</v>
      </c>
      <c r="B1061" s="4">
        <v>46082</v>
      </c>
      <c r="C1061" t="s">
        <v>1441</v>
      </c>
      <c r="D1061" t="s">
        <v>1442</v>
      </c>
      <c r="E1061" t="s">
        <v>1443</v>
      </c>
      <c r="F1061" t="s">
        <v>1444</v>
      </c>
      <c r="I1061" t="s">
        <v>1569</v>
      </c>
      <c r="J1061" t="s">
        <v>1570</v>
      </c>
      <c r="K1061" t="s">
        <v>422</v>
      </c>
      <c r="L1061">
        <v>75</v>
      </c>
      <c r="M1061">
        <v>72</v>
      </c>
      <c r="Q1061">
        <v>147</v>
      </c>
      <c r="R1061">
        <v>70.430000000000007</v>
      </c>
      <c r="S1061">
        <v>70.239999999999995</v>
      </c>
      <c r="T1061">
        <v>74.13</v>
      </c>
      <c r="U1061">
        <v>71.25</v>
      </c>
      <c r="Y1061">
        <v>72.69</v>
      </c>
      <c r="Z1061">
        <v>108</v>
      </c>
      <c r="AA1061">
        <v>104</v>
      </c>
      <c r="AE1061">
        <v>13</v>
      </c>
      <c r="AF1061">
        <v>16</v>
      </c>
      <c r="AJ1061">
        <v>104</v>
      </c>
      <c r="AM1061" s="5"/>
      <c r="AO1061" s="5"/>
      <c r="AQ1061" s="5"/>
      <c r="AS1061" s="5"/>
    </row>
    <row r="1062" spans="1:45" x14ac:dyDescent="0.35">
      <c r="A1062" s="3" t="str">
        <f t="shared" si="16"/>
        <v>Jeffrey Kang</v>
      </c>
      <c r="B1062" s="4">
        <v>46082</v>
      </c>
      <c r="C1062" t="s">
        <v>1441</v>
      </c>
      <c r="D1062" t="s">
        <v>1442</v>
      </c>
      <c r="E1062" t="s">
        <v>1443</v>
      </c>
      <c r="F1062" t="s">
        <v>1444</v>
      </c>
      <c r="I1062" t="s">
        <v>703</v>
      </c>
      <c r="J1062" t="s">
        <v>726</v>
      </c>
      <c r="K1062" t="s">
        <v>422</v>
      </c>
      <c r="L1062">
        <v>74</v>
      </c>
      <c r="M1062">
        <v>73</v>
      </c>
      <c r="Q1062">
        <v>147</v>
      </c>
      <c r="R1062">
        <v>70.430000000000007</v>
      </c>
      <c r="S1062">
        <v>70.239999999999995</v>
      </c>
      <c r="T1062">
        <v>73.13</v>
      </c>
      <c r="U1062">
        <v>72.25</v>
      </c>
      <c r="Y1062">
        <v>72.69</v>
      </c>
      <c r="Z1062">
        <v>98</v>
      </c>
      <c r="AA1062">
        <v>104</v>
      </c>
      <c r="AE1062">
        <v>12</v>
      </c>
      <c r="AF1062">
        <v>16</v>
      </c>
      <c r="AJ1062">
        <v>104</v>
      </c>
      <c r="AM1062" s="5"/>
      <c r="AO1062" s="5"/>
      <c r="AQ1062" s="5"/>
      <c r="AS1062" s="5"/>
    </row>
    <row r="1063" spans="1:45" x14ac:dyDescent="0.35">
      <c r="A1063" s="3" t="str">
        <f t="shared" si="16"/>
        <v>Karl Vilips</v>
      </c>
      <c r="B1063" s="4">
        <v>46082</v>
      </c>
      <c r="C1063" t="s">
        <v>1441</v>
      </c>
      <c r="D1063" t="s">
        <v>1442</v>
      </c>
      <c r="E1063" t="s">
        <v>1443</v>
      </c>
      <c r="F1063" t="s">
        <v>1444</v>
      </c>
      <c r="I1063" t="s">
        <v>1571</v>
      </c>
      <c r="J1063" t="s">
        <v>1572</v>
      </c>
      <c r="K1063" t="s">
        <v>422</v>
      </c>
      <c r="L1063">
        <v>69</v>
      </c>
      <c r="M1063">
        <v>78</v>
      </c>
      <c r="Q1063">
        <v>147</v>
      </c>
      <c r="R1063">
        <v>70.430000000000007</v>
      </c>
      <c r="S1063">
        <v>70.239999999999995</v>
      </c>
      <c r="T1063">
        <v>68.13</v>
      </c>
      <c r="U1063">
        <v>77.25</v>
      </c>
      <c r="Y1063">
        <v>72.69</v>
      </c>
      <c r="Z1063">
        <v>20</v>
      </c>
      <c r="AA1063">
        <v>104</v>
      </c>
      <c r="AE1063">
        <v>7</v>
      </c>
      <c r="AF1063">
        <v>16</v>
      </c>
      <c r="AJ1063">
        <v>104</v>
      </c>
      <c r="AM1063" s="5"/>
      <c r="AO1063" s="5"/>
      <c r="AQ1063" s="5"/>
      <c r="AS1063" s="5"/>
    </row>
    <row r="1064" spans="1:45" x14ac:dyDescent="0.35">
      <c r="A1064" s="3" t="str">
        <f t="shared" si="16"/>
        <v>Justin Hicks</v>
      </c>
      <c r="B1064" s="4">
        <v>46082</v>
      </c>
      <c r="C1064" t="s">
        <v>1441</v>
      </c>
      <c r="D1064" t="s">
        <v>1442</v>
      </c>
      <c r="E1064" t="s">
        <v>1443</v>
      </c>
      <c r="F1064" t="s">
        <v>1444</v>
      </c>
      <c r="I1064" t="s">
        <v>1573</v>
      </c>
      <c r="J1064" t="s">
        <v>642</v>
      </c>
      <c r="K1064" t="s">
        <v>422</v>
      </c>
      <c r="L1064">
        <v>74</v>
      </c>
      <c r="M1064">
        <v>74</v>
      </c>
      <c r="Q1064">
        <v>148</v>
      </c>
      <c r="R1064">
        <v>70.430000000000007</v>
      </c>
      <c r="S1064">
        <v>70.239999999999995</v>
      </c>
      <c r="T1064">
        <v>73.13</v>
      </c>
      <c r="U1064">
        <v>73.25</v>
      </c>
      <c r="Y1064">
        <v>73.19</v>
      </c>
      <c r="Z1064">
        <v>98</v>
      </c>
      <c r="AA1064">
        <v>109</v>
      </c>
      <c r="AE1064">
        <v>12</v>
      </c>
      <c r="AF1064">
        <v>17</v>
      </c>
      <c r="AJ1064">
        <v>109</v>
      </c>
      <c r="AM1064" s="5"/>
      <c r="AO1064" s="5"/>
      <c r="AQ1064" s="5"/>
      <c r="AS1064" s="5"/>
    </row>
    <row r="1065" spans="1:45" x14ac:dyDescent="0.35">
      <c r="A1065" s="3" t="str">
        <f t="shared" si="16"/>
        <v>Harry Higgs</v>
      </c>
      <c r="B1065" s="4">
        <v>46082</v>
      </c>
      <c r="C1065" t="s">
        <v>1441</v>
      </c>
      <c r="D1065" t="s">
        <v>1442</v>
      </c>
      <c r="E1065" t="s">
        <v>1443</v>
      </c>
      <c r="F1065" t="s">
        <v>1444</v>
      </c>
      <c r="I1065" t="s">
        <v>1574</v>
      </c>
      <c r="J1065" t="s">
        <v>798</v>
      </c>
      <c r="K1065" t="s">
        <v>422</v>
      </c>
      <c r="L1065">
        <v>74</v>
      </c>
      <c r="M1065">
        <v>74</v>
      </c>
      <c r="Q1065">
        <v>148</v>
      </c>
      <c r="R1065">
        <v>70.430000000000007</v>
      </c>
      <c r="S1065">
        <v>70.239999999999995</v>
      </c>
      <c r="T1065">
        <v>73.13</v>
      </c>
      <c r="U1065">
        <v>73.25</v>
      </c>
      <c r="Y1065">
        <v>73.19</v>
      </c>
      <c r="Z1065">
        <v>98</v>
      </c>
      <c r="AA1065">
        <v>109</v>
      </c>
      <c r="AE1065">
        <v>12</v>
      </c>
      <c r="AF1065">
        <v>17</v>
      </c>
      <c r="AJ1065">
        <v>109</v>
      </c>
      <c r="AM1065" s="5"/>
      <c r="AO1065" s="5"/>
      <c r="AQ1065" s="5"/>
      <c r="AS1065" s="5"/>
    </row>
    <row r="1066" spans="1:45" x14ac:dyDescent="0.35">
      <c r="A1066" s="3" t="str">
        <f t="shared" si="16"/>
        <v>Christo Lamprecht</v>
      </c>
      <c r="B1066" s="4">
        <v>46082</v>
      </c>
      <c r="C1066" t="s">
        <v>1441</v>
      </c>
      <c r="D1066" t="s">
        <v>1442</v>
      </c>
      <c r="E1066" t="s">
        <v>1443</v>
      </c>
      <c r="F1066" t="s">
        <v>1444</v>
      </c>
      <c r="I1066" t="s">
        <v>1575</v>
      </c>
      <c r="J1066" t="s">
        <v>1576</v>
      </c>
      <c r="K1066" t="s">
        <v>422</v>
      </c>
      <c r="L1066">
        <v>75</v>
      </c>
      <c r="M1066">
        <v>74</v>
      </c>
      <c r="Q1066">
        <v>149</v>
      </c>
      <c r="R1066">
        <v>70.430000000000007</v>
      </c>
      <c r="S1066">
        <v>70.239999999999995</v>
      </c>
      <c r="T1066">
        <v>74.13</v>
      </c>
      <c r="U1066">
        <v>73.25</v>
      </c>
      <c r="Y1066">
        <v>73.69</v>
      </c>
      <c r="Z1066">
        <v>108</v>
      </c>
      <c r="AA1066">
        <v>111</v>
      </c>
      <c r="AE1066">
        <v>13</v>
      </c>
      <c r="AF1066">
        <v>18</v>
      </c>
      <c r="AJ1066">
        <v>111</v>
      </c>
      <c r="AM1066" s="5"/>
      <c r="AO1066" s="5"/>
      <c r="AQ1066" s="5"/>
      <c r="AS1066" s="5"/>
    </row>
    <row r="1067" spans="1:45" x14ac:dyDescent="0.35">
      <c r="A1067" s="3" t="str">
        <f t="shared" si="16"/>
        <v>Kyoung-Hoon Lee</v>
      </c>
      <c r="B1067" s="4">
        <v>46082</v>
      </c>
      <c r="C1067" t="s">
        <v>1441</v>
      </c>
      <c r="D1067" t="s">
        <v>1442</v>
      </c>
      <c r="E1067" t="s">
        <v>1443</v>
      </c>
      <c r="F1067" t="s">
        <v>1444</v>
      </c>
      <c r="I1067" t="s">
        <v>794</v>
      </c>
      <c r="J1067" t="s">
        <v>1577</v>
      </c>
      <c r="K1067" t="s">
        <v>422</v>
      </c>
      <c r="L1067">
        <v>75</v>
      </c>
      <c r="M1067">
        <v>74</v>
      </c>
      <c r="Q1067">
        <v>149</v>
      </c>
      <c r="R1067">
        <v>70.430000000000007</v>
      </c>
      <c r="S1067">
        <v>70.239999999999995</v>
      </c>
      <c r="T1067">
        <v>74.13</v>
      </c>
      <c r="U1067">
        <v>73.25</v>
      </c>
      <c r="Y1067">
        <v>73.69</v>
      </c>
      <c r="Z1067">
        <v>108</v>
      </c>
      <c r="AA1067">
        <v>111</v>
      </c>
      <c r="AE1067">
        <v>13</v>
      </c>
      <c r="AF1067">
        <v>18</v>
      </c>
      <c r="AJ1067">
        <v>111</v>
      </c>
      <c r="AM1067" s="5"/>
      <c r="AO1067" s="5"/>
      <c r="AQ1067" s="5"/>
      <c r="AS1067" s="5"/>
    </row>
    <row r="1068" spans="1:45" x14ac:dyDescent="0.35">
      <c r="A1068" s="3" t="str">
        <f t="shared" si="16"/>
        <v>Aaron Wise</v>
      </c>
      <c r="B1068" s="4">
        <v>46082</v>
      </c>
      <c r="C1068" t="s">
        <v>1441</v>
      </c>
      <c r="D1068" t="s">
        <v>1442</v>
      </c>
      <c r="E1068" t="s">
        <v>1443</v>
      </c>
      <c r="F1068" t="s">
        <v>1444</v>
      </c>
      <c r="I1068" t="s">
        <v>1578</v>
      </c>
      <c r="J1068" t="s">
        <v>1483</v>
      </c>
      <c r="K1068" t="s">
        <v>422</v>
      </c>
      <c r="L1068">
        <v>73</v>
      </c>
      <c r="M1068">
        <v>76</v>
      </c>
      <c r="Q1068">
        <v>149</v>
      </c>
      <c r="R1068">
        <v>70.430000000000007</v>
      </c>
      <c r="S1068">
        <v>70.239999999999995</v>
      </c>
      <c r="T1068">
        <v>72.13</v>
      </c>
      <c r="U1068">
        <v>75.25</v>
      </c>
      <c r="Y1068">
        <v>73.69</v>
      </c>
      <c r="Z1068">
        <v>82</v>
      </c>
      <c r="AA1068">
        <v>111</v>
      </c>
      <c r="AE1068">
        <v>11</v>
      </c>
      <c r="AF1068">
        <v>18</v>
      </c>
      <c r="AJ1068">
        <v>111</v>
      </c>
      <c r="AM1068" s="5"/>
      <c r="AO1068" s="5"/>
      <c r="AQ1068" s="5"/>
      <c r="AS1068" s="5"/>
    </row>
    <row r="1069" spans="1:45" x14ac:dyDescent="0.35">
      <c r="A1069" s="3" t="str">
        <f t="shared" si="16"/>
        <v>Rico Hoey</v>
      </c>
      <c r="B1069" s="4">
        <v>46082</v>
      </c>
      <c r="C1069" t="s">
        <v>1441</v>
      </c>
      <c r="D1069" t="s">
        <v>1442</v>
      </c>
      <c r="E1069" t="s">
        <v>1443</v>
      </c>
      <c r="F1069" t="s">
        <v>1444</v>
      </c>
      <c r="I1069" t="s">
        <v>1579</v>
      </c>
      <c r="J1069" t="s">
        <v>1580</v>
      </c>
      <c r="K1069" t="s">
        <v>422</v>
      </c>
      <c r="L1069">
        <v>78</v>
      </c>
      <c r="M1069">
        <v>72</v>
      </c>
      <c r="Q1069">
        <v>150</v>
      </c>
      <c r="R1069">
        <v>70.430000000000007</v>
      </c>
      <c r="S1069">
        <v>70.239999999999995</v>
      </c>
      <c r="T1069">
        <v>77.13</v>
      </c>
      <c r="U1069">
        <v>71.25</v>
      </c>
      <c r="Y1069">
        <v>74.19</v>
      </c>
      <c r="Z1069">
        <v>122</v>
      </c>
      <c r="AA1069">
        <v>114</v>
      </c>
      <c r="AE1069">
        <v>16</v>
      </c>
      <c r="AF1069">
        <v>19</v>
      </c>
      <c r="AJ1069">
        <v>114</v>
      </c>
      <c r="AM1069" s="5"/>
      <c r="AO1069" s="5"/>
      <c r="AQ1069" s="5"/>
      <c r="AS1069" s="5"/>
    </row>
    <row r="1070" spans="1:45" x14ac:dyDescent="0.35">
      <c r="A1070" s="3" t="str">
        <f t="shared" si="16"/>
        <v>Marcelo Rozo</v>
      </c>
      <c r="B1070" s="4">
        <v>46082</v>
      </c>
      <c r="C1070" t="s">
        <v>1441</v>
      </c>
      <c r="D1070" t="s">
        <v>1442</v>
      </c>
      <c r="E1070" t="s">
        <v>1443</v>
      </c>
      <c r="F1070" t="s">
        <v>1444</v>
      </c>
      <c r="I1070" t="s">
        <v>1581</v>
      </c>
      <c r="J1070" t="s">
        <v>1582</v>
      </c>
      <c r="K1070" t="s">
        <v>422</v>
      </c>
      <c r="L1070">
        <v>77</v>
      </c>
      <c r="M1070">
        <v>73</v>
      </c>
      <c r="Q1070">
        <v>150</v>
      </c>
      <c r="R1070">
        <v>70.430000000000007</v>
      </c>
      <c r="S1070">
        <v>70.239999999999995</v>
      </c>
      <c r="T1070">
        <v>76.13</v>
      </c>
      <c r="U1070">
        <v>72.25</v>
      </c>
      <c r="Y1070">
        <v>74.19</v>
      </c>
      <c r="Z1070">
        <v>117</v>
      </c>
      <c r="AA1070">
        <v>114</v>
      </c>
      <c r="AE1070">
        <v>15</v>
      </c>
      <c r="AF1070">
        <v>19</v>
      </c>
      <c r="AJ1070">
        <v>114</v>
      </c>
      <c r="AM1070" s="5"/>
      <c r="AO1070" s="5"/>
      <c r="AQ1070" s="5"/>
      <c r="AS1070" s="5"/>
    </row>
    <row r="1071" spans="1:45" x14ac:dyDescent="0.35">
      <c r="A1071" s="3" t="str">
        <f t="shared" si="16"/>
        <v>Brendon Todd</v>
      </c>
      <c r="B1071" s="4">
        <v>46082</v>
      </c>
      <c r="C1071" t="s">
        <v>1441</v>
      </c>
      <c r="D1071" t="s">
        <v>1442</v>
      </c>
      <c r="E1071" t="s">
        <v>1443</v>
      </c>
      <c r="F1071" t="s">
        <v>1444</v>
      </c>
      <c r="I1071" t="s">
        <v>660</v>
      </c>
      <c r="J1071" t="s">
        <v>1583</v>
      </c>
      <c r="K1071" t="s">
        <v>422</v>
      </c>
      <c r="L1071">
        <v>77</v>
      </c>
      <c r="M1071">
        <v>73</v>
      </c>
      <c r="Q1071">
        <v>150</v>
      </c>
      <c r="R1071">
        <v>70.430000000000007</v>
      </c>
      <c r="S1071">
        <v>70.239999999999995</v>
      </c>
      <c r="T1071">
        <v>76.13</v>
      </c>
      <c r="U1071">
        <v>72.25</v>
      </c>
      <c r="Y1071">
        <v>74.19</v>
      </c>
      <c r="Z1071">
        <v>117</v>
      </c>
      <c r="AA1071">
        <v>114</v>
      </c>
      <c r="AE1071">
        <v>15</v>
      </c>
      <c r="AF1071">
        <v>19</v>
      </c>
      <c r="AJ1071">
        <v>114</v>
      </c>
      <c r="AM1071" s="5"/>
      <c r="AO1071" s="5"/>
      <c r="AQ1071" s="5"/>
      <c r="AS1071" s="5"/>
    </row>
    <row r="1072" spans="1:45" x14ac:dyDescent="0.35">
      <c r="A1072" s="3" t="str">
        <f t="shared" si="16"/>
        <v>Rafael Campos</v>
      </c>
      <c r="B1072" s="4">
        <v>46082</v>
      </c>
      <c r="C1072" t="s">
        <v>1441</v>
      </c>
      <c r="D1072" t="s">
        <v>1442</v>
      </c>
      <c r="E1072" t="s">
        <v>1443</v>
      </c>
      <c r="F1072" t="s">
        <v>1444</v>
      </c>
      <c r="I1072" t="s">
        <v>1584</v>
      </c>
      <c r="J1072" t="s">
        <v>1585</v>
      </c>
      <c r="K1072" t="s">
        <v>422</v>
      </c>
      <c r="L1072">
        <v>77</v>
      </c>
      <c r="M1072">
        <v>74</v>
      </c>
      <c r="Q1072">
        <v>151</v>
      </c>
      <c r="R1072">
        <v>70.430000000000007</v>
      </c>
      <c r="S1072">
        <v>70.239999999999995</v>
      </c>
      <c r="T1072">
        <v>76.13</v>
      </c>
      <c r="U1072">
        <v>73.25</v>
      </c>
      <c r="Y1072">
        <v>74.69</v>
      </c>
      <c r="Z1072">
        <v>117</v>
      </c>
      <c r="AA1072">
        <v>117</v>
      </c>
      <c r="AE1072">
        <v>15</v>
      </c>
      <c r="AF1072">
        <v>20</v>
      </c>
      <c r="AJ1072">
        <v>117</v>
      </c>
      <c r="AM1072" s="5"/>
      <c r="AO1072" s="5"/>
      <c r="AQ1072" s="5"/>
      <c r="AS1072" s="5"/>
    </row>
    <row r="1073" spans="1:45" x14ac:dyDescent="0.35">
      <c r="A1073" s="3" t="str">
        <f t="shared" si="16"/>
        <v>Sami Valimaki</v>
      </c>
      <c r="B1073" s="4">
        <v>46082</v>
      </c>
      <c r="C1073" t="s">
        <v>1441</v>
      </c>
      <c r="D1073" t="s">
        <v>1442</v>
      </c>
      <c r="E1073" t="s">
        <v>1443</v>
      </c>
      <c r="F1073" t="s">
        <v>1444</v>
      </c>
      <c r="I1073" t="s">
        <v>1586</v>
      </c>
      <c r="J1073" t="s">
        <v>1587</v>
      </c>
      <c r="K1073" t="s">
        <v>422</v>
      </c>
      <c r="L1073">
        <v>80</v>
      </c>
      <c r="M1073">
        <v>71</v>
      </c>
      <c r="Q1073">
        <v>151</v>
      </c>
      <c r="R1073">
        <v>70.430000000000007</v>
      </c>
      <c r="S1073">
        <v>70.239999999999995</v>
      </c>
      <c r="T1073">
        <v>79.13</v>
      </c>
      <c r="U1073">
        <v>70.25</v>
      </c>
      <c r="Y1073">
        <v>74.69</v>
      </c>
      <c r="Z1073">
        <v>123</v>
      </c>
      <c r="AA1073">
        <v>117</v>
      </c>
      <c r="AE1073">
        <v>18</v>
      </c>
      <c r="AF1073">
        <v>20</v>
      </c>
      <c r="AJ1073">
        <v>117</v>
      </c>
      <c r="AM1073" s="5"/>
      <c r="AO1073" s="5"/>
      <c r="AQ1073" s="5"/>
      <c r="AS1073" s="5"/>
    </row>
    <row r="1074" spans="1:45" x14ac:dyDescent="0.35">
      <c r="A1074" s="3" t="str">
        <f t="shared" si="16"/>
        <v>Frankie Capan</v>
      </c>
      <c r="B1074" s="4">
        <v>46082</v>
      </c>
      <c r="C1074" t="s">
        <v>1441</v>
      </c>
      <c r="D1074" t="s">
        <v>1442</v>
      </c>
      <c r="E1074" t="s">
        <v>1443</v>
      </c>
      <c r="F1074" t="s">
        <v>1444</v>
      </c>
      <c r="I1074" t="s">
        <v>1588</v>
      </c>
      <c r="J1074" t="s">
        <v>1589</v>
      </c>
      <c r="K1074" t="s">
        <v>422</v>
      </c>
      <c r="L1074">
        <v>75</v>
      </c>
      <c r="M1074">
        <v>77</v>
      </c>
      <c r="Q1074">
        <v>152</v>
      </c>
      <c r="R1074">
        <v>70.430000000000007</v>
      </c>
      <c r="S1074">
        <v>70.239999999999995</v>
      </c>
      <c r="T1074">
        <v>74.13</v>
      </c>
      <c r="U1074">
        <v>76.25</v>
      </c>
      <c r="Y1074">
        <v>75.19</v>
      </c>
      <c r="Z1074">
        <v>108</v>
      </c>
      <c r="AA1074">
        <v>119</v>
      </c>
      <c r="AE1074">
        <v>13</v>
      </c>
      <c r="AF1074">
        <v>21</v>
      </c>
      <c r="AJ1074">
        <v>119</v>
      </c>
      <c r="AM1074" s="5"/>
      <c r="AO1074" s="5"/>
      <c r="AQ1074" s="5"/>
      <c r="AS1074" s="5"/>
    </row>
    <row r="1075" spans="1:45" x14ac:dyDescent="0.35">
      <c r="A1075" s="3" t="str">
        <f t="shared" si="16"/>
        <v>Cam Davis</v>
      </c>
      <c r="B1075" s="4">
        <v>46082</v>
      </c>
      <c r="C1075" t="s">
        <v>1441</v>
      </c>
      <c r="D1075" t="s">
        <v>1442</v>
      </c>
      <c r="E1075" t="s">
        <v>1443</v>
      </c>
      <c r="F1075" t="s">
        <v>1444</v>
      </c>
      <c r="I1075" t="s">
        <v>898</v>
      </c>
      <c r="J1075" t="s">
        <v>1590</v>
      </c>
      <c r="K1075" t="s">
        <v>422</v>
      </c>
      <c r="L1075">
        <v>72</v>
      </c>
      <c r="M1075">
        <v>80</v>
      </c>
      <c r="Q1075">
        <v>152</v>
      </c>
      <c r="R1075">
        <v>70.430000000000007</v>
      </c>
      <c r="S1075">
        <v>70.239999999999995</v>
      </c>
      <c r="T1075">
        <v>71.13</v>
      </c>
      <c r="U1075">
        <v>79.25</v>
      </c>
      <c r="Y1075">
        <v>75.19</v>
      </c>
      <c r="Z1075">
        <v>68</v>
      </c>
      <c r="AA1075">
        <v>119</v>
      </c>
      <c r="AE1075">
        <v>10</v>
      </c>
      <c r="AF1075">
        <v>21</v>
      </c>
      <c r="AJ1075">
        <v>119</v>
      </c>
      <c r="AM1075" s="5"/>
      <c r="AO1075" s="5"/>
      <c r="AQ1075" s="5"/>
      <c r="AS1075" s="5"/>
    </row>
    <row r="1076" spans="1:45" x14ac:dyDescent="0.35">
      <c r="A1076" s="3" t="str">
        <f t="shared" si="16"/>
        <v>Isaiah Salinda</v>
      </c>
      <c r="B1076" s="4">
        <v>46082</v>
      </c>
      <c r="C1076" t="s">
        <v>1441</v>
      </c>
      <c r="D1076" t="s">
        <v>1442</v>
      </c>
      <c r="E1076" t="s">
        <v>1443</v>
      </c>
      <c r="F1076" t="s">
        <v>1444</v>
      </c>
      <c r="I1076" t="s">
        <v>1591</v>
      </c>
      <c r="J1076" t="s">
        <v>1592</v>
      </c>
      <c r="K1076" t="s">
        <v>422</v>
      </c>
      <c r="L1076">
        <v>77</v>
      </c>
      <c r="M1076">
        <v>76</v>
      </c>
      <c r="Q1076">
        <v>153</v>
      </c>
      <c r="R1076">
        <v>70.430000000000007</v>
      </c>
      <c r="S1076">
        <v>70.239999999999995</v>
      </c>
      <c r="T1076">
        <v>76.13</v>
      </c>
      <c r="U1076">
        <v>75.25</v>
      </c>
      <c r="Y1076">
        <v>75.69</v>
      </c>
      <c r="Z1076">
        <v>117</v>
      </c>
      <c r="AA1076">
        <v>121</v>
      </c>
      <c r="AE1076">
        <v>15</v>
      </c>
      <c r="AF1076">
        <v>22</v>
      </c>
      <c r="AJ1076">
        <v>121</v>
      </c>
      <c r="AM1076" s="5"/>
      <c r="AO1076" s="5"/>
      <c r="AQ1076" s="5"/>
      <c r="AS1076" s="5"/>
    </row>
    <row r="1077" spans="1:45" x14ac:dyDescent="0.35">
      <c r="A1077" s="3" t="str">
        <f t="shared" si="16"/>
        <v>Alejandro Tosti</v>
      </c>
      <c r="B1077" s="4">
        <v>46082</v>
      </c>
      <c r="C1077" t="s">
        <v>1441</v>
      </c>
      <c r="D1077" t="s">
        <v>1442</v>
      </c>
      <c r="E1077" t="s">
        <v>1443</v>
      </c>
      <c r="F1077" t="s">
        <v>1444</v>
      </c>
      <c r="I1077" t="s">
        <v>1593</v>
      </c>
      <c r="J1077" t="s">
        <v>376</v>
      </c>
      <c r="K1077" t="s">
        <v>422</v>
      </c>
      <c r="L1077">
        <v>77</v>
      </c>
      <c r="M1077">
        <v>78</v>
      </c>
      <c r="Q1077">
        <v>155</v>
      </c>
      <c r="R1077">
        <v>70.430000000000007</v>
      </c>
      <c r="S1077">
        <v>70.239999999999995</v>
      </c>
      <c r="T1077">
        <v>76.13</v>
      </c>
      <c r="U1077">
        <v>77.25</v>
      </c>
      <c r="Y1077">
        <v>76.69</v>
      </c>
      <c r="Z1077">
        <v>117</v>
      </c>
      <c r="AA1077">
        <v>122</v>
      </c>
      <c r="AE1077">
        <v>15</v>
      </c>
      <c r="AF1077">
        <v>24</v>
      </c>
      <c r="AJ1077">
        <v>122</v>
      </c>
      <c r="AM1077" s="5"/>
      <c r="AO1077" s="5"/>
      <c r="AQ1077" s="5"/>
      <c r="AS1077" s="5"/>
    </row>
    <row r="1078" spans="1:45" x14ac:dyDescent="0.35">
      <c r="A1078" s="3" t="str">
        <f t="shared" si="16"/>
        <v>Keita Nakajima</v>
      </c>
      <c r="B1078" s="4">
        <v>46082</v>
      </c>
      <c r="C1078" t="s">
        <v>1441</v>
      </c>
      <c r="D1078" t="s">
        <v>1442</v>
      </c>
      <c r="E1078" t="s">
        <v>1443</v>
      </c>
      <c r="F1078" t="s">
        <v>1444</v>
      </c>
      <c r="I1078" t="s">
        <v>1594</v>
      </c>
      <c r="J1078" t="s">
        <v>1595</v>
      </c>
      <c r="K1078" t="s">
        <v>544</v>
      </c>
      <c r="L1078">
        <v>73</v>
      </c>
      <c r="Q1078">
        <v>73</v>
      </c>
      <c r="R1078">
        <v>70.430000000000007</v>
      </c>
      <c r="S1078">
        <v>70.239999999999995</v>
      </c>
      <c r="T1078">
        <v>72.13</v>
      </c>
      <c r="Y1078">
        <v>72.13</v>
      </c>
      <c r="Z1078">
        <v>82</v>
      </c>
      <c r="AE1078">
        <v>11</v>
      </c>
      <c r="AJ1078">
        <v>123</v>
      </c>
      <c r="AM1078" s="5"/>
      <c r="AO1078" s="5"/>
      <c r="AQ1078" s="5"/>
      <c r="AS1078" s="5"/>
    </row>
    <row r="1079" spans="1:45" x14ac:dyDescent="0.35">
      <c r="A1079" s="3" t="str">
        <f t="shared" si="16"/>
        <v>Alejandro Pedryc</v>
      </c>
      <c r="B1079" s="4">
        <v>46082</v>
      </c>
      <c r="C1079" t="s">
        <v>1596</v>
      </c>
      <c r="D1079" t="s">
        <v>1597</v>
      </c>
      <c r="E1079" t="s">
        <v>1598</v>
      </c>
      <c r="F1079" t="s">
        <v>1599</v>
      </c>
      <c r="I1079" t="s">
        <v>1600</v>
      </c>
      <c r="J1079" t="s">
        <v>376</v>
      </c>
      <c r="K1079">
        <v>1</v>
      </c>
      <c r="L1079">
        <v>72</v>
      </c>
      <c r="M1079">
        <v>64</v>
      </c>
      <c r="N1079">
        <v>70</v>
      </c>
      <c r="Q1079">
        <v>206</v>
      </c>
      <c r="R1079">
        <v>77.19</v>
      </c>
      <c r="S1079">
        <v>76.36</v>
      </c>
      <c r="T1079">
        <v>74.97</v>
      </c>
      <c r="U1079">
        <v>67.81</v>
      </c>
      <c r="V1079">
        <v>73.09</v>
      </c>
      <c r="Y1079">
        <v>71.959999999999994</v>
      </c>
      <c r="Z1079">
        <v>30</v>
      </c>
      <c r="AA1079">
        <v>2</v>
      </c>
      <c r="AB1079">
        <v>1</v>
      </c>
      <c r="AE1079">
        <v>8</v>
      </c>
      <c r="AF1079">
        <v>1</v>
      </c>
      <c r="AG1079">
        <v>-1</v>
      </c>
      <c r="AJ1079">
        <v>1</v>
      </c>
      <c r="AM1079" s="5"/>
      <c r="AO1079" s="5"/>
      <c r="AQ1079" s="5"/>
      <c r="AS1079" s="5"/>
    </row>
    <row r="1080" spans="1:45" x14ac:dyDescent="0.35">
      <c r="A1080" s="3" t="str">
        <f t="shared" si="16"/>
        <v>Louis Bonte</v>
      </c>
      <c r="B1080" s="4">
        <v>46082</v>
      </c>
      <c r="C1080" t="s">
        <v>1596</v>
      </c>
      <c r="D1080" t="s">
        <v>1597</v>
      </c>
      <c r="E1080" t="s">
        <v>1598</v>
      </c>
      <c r="F1080" t="s">
        <v>1599</v>
      </c>
      <c r="I1080" t="s">
        <v>1601</v>
      </c>
      <c r="J1080" t="s">
        <v>644</v>
      </c>
      <c r="K1080">
        <v>2</v>
      </c>
      <c r="L1080">
        <v>65</v>
      </c>
      <c r="M1080">
        <v>71</v>
      </c>
      <c r="N1080">
        <v>71</v>
      </c>
      <c r="Q1080">
        <v>207</v>
      </c>
      <c r="R1080">
        <v>77.19</v>
      </c>
      <c r="S1080">
        <v>76.36</v>
      </c>
      <c r="T1080">
        <v>67.97</v>
      </c>
      <c r="U1080">
        <v>74.81</v>
      </c>
      <c r="V1080">
        <v>74.09</v>
      </c>
      <c r="Y1080">
        <v>72.290000000000006</v>
      </c>
      <c r="Z1080">
        <v>2</v>
      </c>
      <c r="AA1080">
        <v>2</v>
      </c>
      <c r="AB1080">
        <v>2</v>
      </c>
      <c r="AE1080">
        <v>1</v>
      </c>
      <c r="AF1080">
        <v>1</v>
      </c>
      <c r="AG1080">
        <v>1</v>
      </c>
      <c r="AJ1080">
        <v>2</v>
      </c>
      <c r="AM1080" s="5"/>
      <c r="AO1080" s="5"/>
      <c r="AQ1080" s="5"/>
      <c r="AS1080" s="5"/>
    </row>
    <row r="1081" spans="1:45" x14ac:dyDescent="0.35">
      <c r="A1081" s="3" t="str">
        <f t="shared" si="16"/>
        <v>Koen Kouwenaar</v>
      </c>
      <c r="B1081" s="4">
        <v>46082</v>
      </c>
      <c r="C1081" t="s">
        <v>1596</v>
      </c>
      <c r="D1081" t="s">
        <v>1597</v>
      </c>
      <c r="E1081" t="s">
        <v>1598</v>
      </c>
      <c r="F1081" t="s">
        <v>1599</v>
      </c>
      <c r="I1081" t="s">
        <v>1602</v>
      </c>
      <c r="J1081" t="s">
        <v>1603</v>
      </c>
      <c r="K1081">
        <v>2</v>
      </c>
      <c r="L1081">
        <v>68</v>
      </c>
      <c r="M1081">
        <v>69</v>
      </c>
      <c r="N1081">
        <v>70</v>
      </c>
      <c r="Q1081">
        <v>207</v>
      </c>
      <c r="R1081">
        <v>77.19</v>
      </c>
      <c r="S1081">
        <v>76.36</v>
      </c>
      <c r="T1081">
        <v>70.97</v>
      </c>
      <c r="U1081">
        <v>72.81</v>
      </c>
      <c r="V1081">
        <v>73.09</v>
      </c>
      <c r="Y1081">
        <v>72.290000000000006</v>
      </c>
      <c r="Z1081">
        <v>4</v>
      </c>
      <c r="AA1081">
        <v>5</v>
      </c>
      <c r="AB1081">
        <v>2</v>
      </c>
      <c r="AE1081">
        <v>4</v>
      </c>
      <c r="AF1081">
        <v>2</v>
      </c>
      <c r="AG1081">
        <v>1</v>
      </c>
      <c r="AJ1081">
        <v>2</v>
      </c>
      <c r="AM1081" s="5"/>
      <c r="AO1081" s="5"/>
      <c r="AQ1081" s="5"/>
      <c r="AS1081" s="5"/>
    </row>
    <row r="1082" spans="1:45" x14ac:dyDescent="0.35">
      <c r="A1082" s="3" t="str">
        <f t="shared" si="16"/>
        <v>Velten Meyer</v>
      </c>
      <c r="B1082" s="4">
        <v>46082</v>
      </c>
      <c r="C1082" t="s">
        <v>1596</v>
      </c>
      <c r="D1082" t="s">
        <v>1597</v>
      </c>
      <c r="E1082" t="s">
        <v>1598</v>
      </c>
      <c r="F1082" t="s">
        <v>1599</v>
      </c>
      <c r="I1082" t="s">
        <v>1604</v>
      </c>
      <c r="J1082" t="s">
        <v>1605</v>
      </c>
      <c r="K1082">
        <v>2</v>
      </c>
      <c r="L1082">
        <v>71</v>
      </c>
      <c r="M1082">
        <v>68</v>
      </c>
      <c r="N1082">
        <v>68</v>
      </c>
      <c r="Q1082">
        <v>207</v>
      </c>
      <c r="R1082">
        <v>77.19</v>
      </c>
      <c r="S1082">
        <v>76.36</v>
      </c>
      <c r="T1082">
        <v>73.97</v>
      </c>
      <c r="U1082">
        <v>71.81</v>
      </c>
      <c r="V1082">
        <v>71.09</v>
      </c>
      <c r="Y1082">
        <v>72.290000000000006</v>
      </c>
      <c r="Z1082">
        <v>19</v>
      </c>
      <c r="AA1082">
        <v>11</v>
      </c>
      <c r="AB1082">
        <v>2</v>
      </c>
      <c r="AE1082">
        <v>7</v>
      </c>
      <c r="AF1082">
        <v>4</v>
      </c>
      <c r="AG1082">
        <v>1</v>
      </c>
      <c r="AJ1082">
        <v>2</v>
      </c>
      <c r="AM1082" s="5"/>
      <c r="AO1082" s="5"/>
      <c r="AQ1082" s="5"/>
      <c r="AS1082" s="5"/>
    </row>
    <row r="1083" spans="1:45" x14ac:dyDescent="0.35">
      <c r="A1083" s="3" t="str">
        <f t="shared" si="16"/>
        <v>Owen Edwards</v>
      </c>
      <c r="B1083" s="4">
        <v>46082</v>
      </c>
      <c r="C1083" t="s">
        <v>1596</v>
      </c>
      <c r="D1083" t="s">
        <v>1597</v>
      </c>
      <c r="E1083" t="s">
        <v>1598</v>
      </c>
      <c r="F1083" t="s">
        <v>1599</v>
      </c>
      <c r="I1083" t="s">
        <v>721</v>
      </c>
      <c r="J1083" t="s">
        <v>1606</v>
      </c>
      <c r="K1083">
        <v>5</v>
      </c>
      <c r="L1083">
        <v>70</v>
      </c>
      <c r="M1083">
        <v>68</v>
      </c>
      <c r="N1083">
        <v>71</v>
      </c>
      <c r="Q1083">
        <v>209</v>
      </c>
      <c r="R1083">
        <v>77.19</v>
      </c>
      <c r="S1083">
        <v>76.36</v>
      </c>
      <c r="T1083">
        <v>72.97</v>
      </c>
      <c r="U1083">
        <v>71.81</v>
      </c>
      <c r="V1083">
        <v>74.09</v>
      </c>
      <c r="Y1083">
        <v>72.959999999999994</v>
      </c>
      <c r="Z1083">
        <v>11</v>
      </c>
      <c r="AA1083">
        <v>7</v>
      </c>
      <c r="AB1083">
        <v>5</v>
      </c>
      <c r="AE1083">
        <v>6</v>
      </c>
      <c r="AF1083">
        <v>3</v>
      </c>
      <c r="AG1083">
        <v>3</v>
      </c>
      <c r="AJ1083">
        <v>5</v>
      </c>
      <c r="AM1083" s="5"/>
      <c r="AO1083" s="5"/>
      <c r="AQ1083" s="5"/>
      <c r="AS1083" s="5"/>
    </row>
    <row r="1084" spans="1:45" x14ac:dyDescent="0.35">
      <c r="A1084" s="3" t="str">
        <f t="shared" si="16"/>
        <v>Maximilian Schmitt</v>
      </c>
      <c r="B1084" s="4">
        <v>46082</v>
      </c>
      <c r="C1084" t="s">
        <v>1596</v>
      </c>
      <c r="D1084" t="s">
        <v>1597</v>
      </c>
      <c r="E1084" t="s">
        <v>1598</v>
      </c>
      <c r="F1084" t="s">
        <v>1599</v>
      </c>
      <c r="I1084" t="s">
        <v>1607</v>
      </c>
      <c r="J1084" t="s">
        <v>658</v>
      </c>
      <c r="K1084">
        <v>6</v>
      </c>
      <c r="L1084">
        <v>72</v>
      </c>
      <c r="M1084">
        <v>66</v>
      </c>
      <c r="N1084">
        <v>72</v>
      </c>
      <c r="Q1084">
        <v>210</v>
      </c>
      <c r="R1084">
        <v>77.19</v>
      </c>
      <c r="S1084">
        <v>76.36</v>
      </c>
      <c r="T1084">
        <v>74.97</v>
      </c>
      <c r="U1084">
        <v>69.81</v>
      </c>
      <c r="V1084">
        <v>75.09</v>
      </c>
      <c r="Y1084">
        <v>73.290000000000006</v>
      </c>
      <c r="Z1084">
        <v>30</v>
      </c>
      <c r="AA1084">
        <v>7</v>
      </c>
      <c r="AB1084">
        <v>6</v>
      </c>
      <c r="AE1084">
        <v>8</v>
      </c>
      <c r="AF1084">
        <v>3</v>
      </c>
      <c r="AG1084">
        <v>4</v>
      </c>
      <c r="AJ1084">
        <v>6</v>
      </c>
      <c r="AM1084" s="5"/>
      <c r="AO1084" s="5"/>
      <c r="AQ1084" s="5"/>
      <c r="AS1084" s="5"/>
    </row>
    <row r="1085" spans="1:45" x14ac:dyDescent="0.35">
      <c r="A1085" s="3" t="str">
        <f t="shared" si="16"/>
        <v>Dario Antonisse</v>
      </c>
      <c r="B1085" s="4">
        <v>46082</v>
      </c>
      <c r="C1085" t="s">
        <v>1596</v>
      </c>
      <c r="D1085" t="s">
        <v>1597</v>
      </c>
      <c r="E1085" t="s">
        <v>1598</v>
      </c>
      <c r="F1085" t="s">
        <v>1599</v>
      </c>
      <c r="I1085" t="s">
        <v>1608</v>
      </c>
      <c r="J1085" t="s">
        <v>1609</v>
      </c>
      <c r="K1085">
        <v>7</v>
      </c>
      <c r="L1085">
        <v>68</v>
      </c>
      <c r="M1085">
        <v>67</v>
      </c>
      <c r="N1085">
        <v>76</v>
      </c>
      <c r="Q1085">
        <v>211</v>
      </c>
      <c r="R1085">
        <v>77.19</v>
      </c>
      <c r="S1085">
        <v>76.36</v>
      </c>
      <c r="T1085">
        <v>70.97</v>
      </c>
      <c r="U1085">
        <v>70.81</v>
      </c>
      <c r="V1085">
        <v>79.09</v>
      </c>
      <c r="Y1085">
        <v>73.62</v>
      </c>
      <c r="Z1085">
        <v>4</v>
      </c>
      <c r="AA1085">
        <v>1</v>
      </c>
      <c r="AB1085">
        <v>7</v>
      </c>
      <c r="AE1085">
        <v>4</v>
      </c>
      <c r="AF1085">
        <v>-1</v>
      </c>
      <c r="AG1085">
        <v>5</v>
      </c>
      <c r="AJ1085">
        <v>7</v>
      </c>
      <c r="AM1085" s="5"/>
      <c r="AO1085" s="5"/>
      <c r="AQ1085" s="5"/>
      <c r="AS1085" s="5"/>
    </row>
    <row r="1086" spans="1:45" x14ac:dyDescent="0.35">
      <c r="A1086" s="3" t="str">
        <f t="shared" si="16"/>
        <v>Florian Benner</v>
      </c>
      <c r="B1086" s="4">
        <v>46082</v>
      </c>
      <c r="C1086" t="s">
        <v>1596</v>
      </c>
      <c r="D1086" t="s">
        <v>1597</v>
      </c>
      <c r="E1086" t="s">
        <v>1598</v>
      </c>
      <c r="F1086" t="s">
        <v>1599</v>
      </c>
      <c r="I1086" t="s">
        <v>1610</v>
      </c>
      <c r="J1086" t="s">
        <v>543</v>
      </c>
      <c r="K1086">
        <v>7</v>
      </c>
      <c r="L1086">
        <v>71</v>
      </c>
      <c r="M1086">
        <v>68</v>
      </c>
      <c r="N1086">
        <v>72</v>
      </c>
      <c r="Q1086">
        <v>211</v>
      </c>
      <c r="R1086">
        <v>77.19</v>
      </c>
      <c r="S1086">
        <v>76.36</v>
      </c>
      <c r="T1086">
        <v>73.97</v>
      </c>
      <c r="U1086">
        <v>71.81</v>
      </c>
      <c r="V1086">
        <v>75.09</v>
      </c>
      <c r="Y1086">
        <v>73.62</v>
      </c>
      <c r="Z1086">
        <v>19</v>
      </c>
      <c r="AA1086">
        <v>11</v>
      </c>
      <c r="AB1086">
        <v>7</v>
      </c>
      <c r="AE1086">
        <v>7</v>
      </c>
      <c r="AF1086">
        <v>4</v>
      </c>
      <c r="AG1086">
        <v>5</v>
      </c>
      <c r="AJ1086">
        <v>7</v>
      </c>
      <c r="AM1086" s="5"/>
      <c r="AO1086" s="5"/>
      <c r="AQ1086" s="5"/>
      <c r="AS1086" s="5"/>
    </row>
    <row r="1087" spans="1:45" x14ac:dyDescent="0.35">
      <c r="A1087" s="3" t="str">
        <f t="shared" si="16"/>
        <v>Nils Dobrunz</v>
      </c>
      <c r="B1087" s="4">
        <v>46082</v>
      </c>
      <c r="C1087" t="s">
        <v>1596</v>
      </c>
      <c r="D1087" t="s">
        <v>1597</v>
      </c>
      <c r="E1087" t="s">
        <v>1598</v>
      </c>
      <c r="F1087" t="s">
        <v>1599</v>
      </c>
      <c r="I1087" t="s">
        <v>1611</v>
      </c>
      <c r="J1087" t="s">
        <v>1612</v>
      </c>
      <c r="K1087">
        <v>7</v>
      </c>
      <c r="L1087">
        <v>68</v>
      </c>
      <c r="M1087">
        <v>70</v>
      </c>
      <c r="N1087">
        <v>73</v>
      </c>
      <c r="Q1087">
        <v>211</v>
      </c>
      <c r="R1087">
        <v>77.19</v>
      </c>
      <c r="S1087">
        <v>76.36</v>
      </c>
      <c r="T1087">
        <v>70.97</v>
      </c>
      <c r="U1087">
        <v>73.81</v>
      </c>
      <c r="V1087">
        <v>76.09</v>
      </c>
      <c r="Y1087">
        <v>73.62</v>
      </c>
      <c r="Z1087">
        <v>4</v>
      </c>
      <c r="AA1087">
        <v>7</v>
      </c>
      <c r="AB1087">
        <v>7</v>
      </c>
      <c r="AE1087">
        <v>4</v>
      </c>
      <c r="AF1087">
        <v>3</v>
      </c>
      <c r="AG1087">
        <v>5</v>
      </c>
      <c r="AJ1087">
        <v>7</v>
      </c>
      <c r="AM1087" s="5"/>
      <c r="AO1087" s="5"/>
      <c r="AQ1087" s="5"/>
      <c r="AS1087" s="5"/>
    </row>
    <row r="1088" spans="1:45" x14ac:dyDescent="0.35">
      <c r="A1088" s="3" t="str">
        <f t="shared" si="16"/>
        <v>Mauro Gilardi</v>
      </c>
      <c r="B1088" s="4">
        <v>46082</v>
      </c>
      <c r="C1088" t="s">
        <v>1596</v>
      </c>
      <c r="D1088" t="s">
        <v>1597</v>
      </c>
      <c r="E1088" t="s">
        <v>1598</v>
      </c>
      <c r="F1088" t="s">
        <v>1599</v>
      </c>
      <c r="I1088" t="s">
        <v>1613</v>
      </c>
      <c r="J1088" t="s">
        <v>1614</v>
      </c>
      <c r="K1088">
        <v>7</v>
      </c>
      <c r="L1088">
        <v>71</v>
      </c>
      <c r="M1088">
        <v>68</v>
      </c>
      <c r="N1088">
        <v>72</v>
      </c>
      <c r="Q1088">
        <v>211</v>
      </c>
      <c r="R1088">
        <v>77.19</v>
      </c>
      <c r="S1088">
        <v>76.36</v>
      </c>
      <c r="T1088">
        <v>73.97</v>
      </c>
      <c r="U1088">
        <v>71.81</v>
      </c>
      <c r="V1088">
        <v>75.09</v>
      </c>
      <c r="Y1088">
        <v>73.62</v>
      </c>
      <c r="Z1088">
        <v>19</v>
      </c>
      <c r="AA1088">
        <v>11</v>
      </c>
      <c r="AB1088">
        <v>7</v>
      </c>
      <c r="AE1088">
        <v>7</v>
      </c>
      <c r="AF1088">
        <v>4</v>
      </c>
      <c r="AG1088">
        <v>5</v>
      </c>
      <c r="AJ1088">
        <v>7</v>
      </c>
      <c r="AM1088" s="5"/>
      <c r="AO1088" s="5"/>
      <c r="AQ1088" s="5"/>
      <c r="AS1088" s="5"/>
    </row>
    <row r="1089" spans="1:45" x14ac:dyDescent="0.35">
      <c r="A1089" s="3" t="str">
        <f t="shared" si="16"/>
        <v>Antoine Bachelier</v>
      </c>
      <c r="B1089" s="4">
        <v>46082</v>
      </c>
      <c r="C1089" t="s">
        <v>1596</v>
      </c>
      <c r="D1089" t="s">
        <v>1597</v>
      </c>
      <c r="E1089" t="s">
        <v>1598</v>
      </c>
      <c r="F1089" t="s">
        <v>1599</v>
      </c>
      <c r="I1089" t="s">
        <v>1615</v>
      </c>
      <c r="J1089" t="s">
        <v>495</v>
      </c>
      <c r="K1089">
        <v>11</v>
      </c>
      <c r="L1089">
        <v>64</v>
      </c>
      <c r="M1089">
        <v>72</v>
      </c>
      <c r="N1089">
        <v>76</v>
      </c>
      <c r="Q1089">
        <v>212</v>
      </c>
      <c r="R1089">
        <v>77.19</v>
      </c>
      <c r="S1089">
        <v>76.36</v>
      </c>
      <c r="T1089">
        <v>66.97</v>
      </c>
      <c r="U1089">
        <v>75.81</v>
      </c>
      <c r="V1089">
        <v>79.09</v>
      </c>
      <c r="Y1089">
        <v>73.959999999999994</v>
      </c>
      <c r="Z1089">
        <v>1</v>
      </c>
      <c r="AA1089">
        <v>2</v>
      </c>
      <c r="AB1089">
        <v>11</v>
      </c>
      <c r="AE1089">
        <v>-1</v>
      </c>
      <c r="AF1089">
        <v>1</v>
      </c>
      <c r="AG1089">
        <v>6</v>
      </c>
      <c r="AJ1089">
        <v>11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Gautier Brisout de Barneville</v>
      </c>
      <c r="B1090" s="4">
        <v>46082</v>
      </c>
      <c r="C1090" t="s">
        <v>1596</v>
      </c>
      <c r="D1090" t="s">
        <v>1597</v>
      </c>
      <c r="E1090" t="s">
        <v>1598</v>
      </c>
      <c r="F1090" t="s">
        <v>1599</v>
      </c>
      <c r="I1090" t="s">
        <v>1616</v>
      </c>
      <c r="J1090" t="s">
        <v>1617</v>
      </c>
      <c r="K1090">
        <v>11</v>
      </c>
      <c r="L1090">
        <v>68</v>
      </c>
      <c r="M1090">
        <v>69</v>
      </c>
      <c r="N1090">
        <v>75</v>
      </c>
      <c r="Q1090">
        <v>212</v>
      </c>
      <c r="R1090">
        <v>77.19</v>
      </c>
      <c r="S1090">
        <v>76.36</v>
      </c>
      <c r="T1090">
        <v>70.97</v>
      </c>
      <c r="U1090">
        <v>72.81</v>
      </c>
      <c r="V1090">
        <v>78.09</v>
      </c>
      <c r="Y1090">
        <v>73.959999999999994</v>
      </c>
      <c r="Z1090">
        <v>4</v>
      </c>
      <c r="AA1090">
        <v>5</v>
      </c>
      <c r="AB1090">
        <v>11</v>
      </c>
      <c r="AE1090">
        <v>4</v>
      </c>
      <c r="AF1090">
        <v>2</v>
      </c>
      <c r="AG1090">
        <v>6</v>
      </c>
      <c r="AJ1090">
        <v>11</v>
      </c>
      <c r="AM1090" s="5"/>
      <c r="AO1090" s="5"/>
      <c r="AQ1090" s="5"/>
      <c r="AS1090" s="5"/>
    </row>
    <row r="1091" spans="1:45" x14ac:dyDescent="0.35">
      <c r="A1091" s="3" t="str">
        <f t="shared" si="17"/>
        <v>Theo Lavergne</v>
      </c>
      <c r="B1091" s="4">
        <v>46082</v>
      </c>
      <c r="C1091" t="s">
        <v>1596</v>
      </c>
      <c r="D1091" t="s">
        <v>1597</v>
      </c>
      <c r="E1091" t="s">
        <v>1598</v>
      </c>
      <c r="F1091" t="s">
        <v>1599</v>
      </c>
      <c r="I1091" t="s">
        <v>1618</v>
      </c>
      <c r="J1091" t="s">
        <v>366</v>
      </c>
      <c r="K1091">
        <v>11</v>
      </c>
      <c r="L1091">
        <v>70</v>
      </c>
      <c r="M1091">
        <v>69</v>
      </c>
      <c r="N1091">
        <v>73</v>
      </c>
      <c r="Q1091">
        <v>212</v>
      </c>
      <c r="R1091">
        <v>77.19</v>
      </c>
      <c r="S1091">
        <v>76.36</v>
      </c>
      <c r="T1091">
        <v>72.97</v>
      </c>
      <c r="U1091">
        <v>72.81</v>
      </c>
      <c r="V1091">
        <v>76.09</v>
      </c>
      <c r="Y1091">
        <v>73.959999999999994</v>
      </c>
      <c r="Z1091">
        <v>11</v>
      </c>
      <c r="AA1091">
        <v>11</v>
      </c>
      <c r="AB1091">
        <v>11</v>
      </c>
      <c r="AE1091">
        <v>6</v>
      </c>
      <c r="AF1091">
        <v>4</v>
      </c>
      <c r="AG1091">
        <v>6</v>
      </c>
      <c r="AJ1091">
        <v>11</v>
      </c>
      <c r="AM1091" s="5"/>
      <c r="AO1091" s="5"/>
      <c r="AQ1091" s="5"/>
      <c r="AS1091" s="5"/>
    </row>
    <row r="1092" spans="1:45" x14ac:dyDescent="0.35">
      <c r="A1092" s="3" t="str">
        <f t="shared" si="17"/>
        <v>Lukas Zustak</v>
      </c>
      <c r="B1092" s="4">
        <v>46082</v>
      </c>
      <c r="C1092" t="s">
        <v>1596</v>
      </c>
      <c r="D1092" t="s">
        <v>1597</v>
      </c>
      <c r="E1092" t="s">
        <v>1598</v>
      </c>
      <c r="F1092" t="s">
        <v>1599</v>
      </c>
      <c r="I1092" t="s">
        <v>1619</v>
      </c>
      <c r="J1092" t="s">
        <v>1383</v>
      </c>
      <c r="K1092">
        <v>11</v>
      </c>
      <c r="L1092">
        <v>71</v>
      </c>
      <c r="M1092">
        <v>69</v>
      </c>
      <c r="N1092">
        <v>72</v>
      </c>
      <c r="Q1092">
        <v>212</v>
      </c>
      <c r="R1092">
        <v>77.19</v>
      </c>
      <c r="S1092">
        <v>76.36</v>
      </c>
      <c r="T1092">
        <v>73.97</v>
      </c>
      <c r="U1092">
        <v>72.81</v>
      </c>
      <c r="V1092">
        <v>75.09</v>
      </c>
      <c r="Y1092">
        <v>73.959999999999994</v>
      </c>
      <c r="Z1092">
        <v>19</v>
      </c>
      <c r="AA1092">
        <v>15</v>
      </c>
      <c r="AB1092">
        <v>11</v>
      </c>
      <c r="AE1092">
        <v>7</v>
      </c>
      <c r="AF1092">
        <v>5</v>
      </c>
      <c r="AG1092">
        <v>6</v>
      </c>
      <c r="AJ1092">
        <v>11</v>
      </c>
      <c r="AM1092" s="5"/>
      <c r="AO1092" s="5"/>
      <c r="AQ1092" s="5"/>
      <c r="AS1092" s="5"/>
    </row>
    <row r="1093" spans="1:45" x14ac:dyDescent="0.35">
      <c r="A1093" s="3" t="str">
        <f t="shared" si="17"/>
        <v>Alexandre d'Aurelle de Paladines</v>
      </c>
      <c r="B1093" s="4">
        <v>46082</v>
      </c>
      <c r="C1093" t="s">
        <v>1596</v>
      </c>
      <c r="D1093" t="s">
        <v>1597</v>
      </c>
      <c r="E1093" t="s">
        <v>1598</v>
      </c>
      <c r="F1093" t="s">
        <v>1599</v>
      </c>
      <c r="I1093" t="s">
        <v>1620</v>
      </c>
      <c r="J1093" t="s">
        <v>359</v>
      </c>
      <c r="K1093">
        <v>15</v>
      </c>
      <c r="L1093">
        <v>68</v>
      </c>
      <c r="M1093">
        <v>74</v>
      </c>
      <c r="N1093">
        <v>71</v>
      </c>
      <c r="Q1093">
        <v>213</v>
      </c>
      <c r="R1093">
        <v>77.19</v>
      </c>
      <c r="S1093">
        <v>76.36</v>
      </c>
      <c r="T1093">
        <v>70.97</v>
      </c>
      <c r="U1093">
        <v>77.81</v>
      </c>
      <c r="V1093">
        <v>74.09</v>
      </c>
      <c r="Y1093">
        <v>74.290000000000006</v>
      </c>
      <c r="Z1093">
        <v>4</v>
      </c>
      <c r="AA1093">
        <v>18</v>
      </c>
      <c r="AB1093">
        <v>15</v>
      </c>
      <c r="AE1093">
        <v>4</v>
      </c>
      <c r="AF1093">
        <v>7</v>
      </c>
      <c r="AG1093">
        <v>7</v>
      </c>
      <c r="AJ1093">
        <v>15</v>
      </c>
      <c r="AM1093" s="5"/>
      <c r="AO1093" s="5"/>
      <c r="AQ1093" s="5"/>
      <c r="AS1093" s="5"/>
    </row>
    <row r="1094" spans="1:45" x14ac:dyDescent="0.35">
      <c r="A1094" s="3" t="str">
        <f t="shared" si="17"/>
        <v>Nico Lang</v>
      </c>
      <c r="B1094" s="4">
        <v>46082</v>
      </c>
      <c r="C1094" t="s">
        <v>1596</v>
      </c>
      <c r="D1094" t="s">
        <v>1597</v>
      </c>
      <c r="E1094" t="s">
        <v>1598</v>
      </c>
      <c r="F1094" t="s">
        <v>1599</v>
      </c>
      <c r="I1094" t="s">
        <v>463</v>
      </c>
      <c r="J1094" t="s">
        <v>1446</v>
      </c>
      <c r="K1094">
        <v>15</v>
      </c>
      <c r="L1094">
        <v>72</v>
      </c>
      <c r="M1094">
        <v>69</v>
      </c>
      <c r="N1094">
        <v>72</v>
      </c>
      <c r="Q1094">
        <v>213</v>
      </c>
      <c r="R1094">
        <v>77.19</v>
      </c>
      <c r="S1094">
        <v>76.36</v>
      </c>
      <c r="T1094">
        <v>74.97</v>
      </c>
      <c r="U1094">
        <v>72.81</v>
      </c>
      <c r="V1094">
        <v>75.09</v>
      </c>
      <c r="Y1094">
        <v>74.290000000000006</v>
      </c>
      <c r="Z1094">
        <v>30</v>
      </c>
      <c r="AA1094">
        <v>16</v>
      </c>
      <c r="AB1094">
        <v>15</v>
      </c>
      <c r="AE1094">
        <v>8</v>
      </c>
      <c r="AF1094">
        <v>6</v>
      </c>
      <c r="AG1094">
        <v>7</v>
      </c>
      <c r="AJ1094">
        <v>15</v>
      </c>
      <c r="AM1094" s="5"/>
      <c r="AO1094" s="5"/>
      <c r="AQ1094" s="5"/>
      <c r="AS1094" s="5"/>
    </row>
    <row r="1095" spans="1:45" x14ac:dyDescent="0.35">
      <c r="A1095" s="3" t="str">
        <f t="shared" si="17"/>
        <v>Kristof Ulenaers</v>
      </c>
      <c r="B1095" s="4">
        <v>46082</v>
      </c>
      <c r="C1095" t="s">
        <v>1596</v>
      </c>
      <c r="D1095" t="s">
        <v>1597</v>
      </c>
      <c r="E1095" t="s">
        <v>1598</v>
      </c>
      <c r="F1095" t="s">
        <v>1599</v>
      </c>
      <c r="I1095" t="s">
        <v>1621</v>
      </c>
      <c r="J1095" t="s">
        <v>1622</v>
      </c>
      <c r="K1095">
        <v>15</v>
      </c>
      <c r="L1095">
        <v>70</v>
      </c>
      <c r="M1095">
        <v>75</v>
      </c>
      <c r="N1095">
        <v>68</v>
      </c>
      <c r="Q1095">
        <v>213</v>
      </c>
      <c r="R1095">
        <v>77.19</v>
      </c>
      <c r="S1095">
        <v>76.36</v>
      </c>
      <c r="T1095">
        <v>72.97</v>
      </c>
      <c r="U1095">
        <v>78.81</v>
      </c>
      <c r="V1095">
        <v>71.09</v>
      </c>
      <c r="Y1095">
        <v>74.290000000000006</v>
      </c>
      <c r="Z1095">
        <v>11</v>
      </c>
      <c r="AA1095">
        <v>30</v>
      </c>
      <c r="AB1095">
        <v>15</v>
      </c>
      <c r="AE1095">
        <v>6</v>
      </c>
      <c r="AF1095">
        <v>10</v>
      </c>
      <c r="AG1095">
        <v>7</v>
      </c>
      <c r="AJ1095">
        <v>15</v>
      </c>
      <c r="AM1095" s="5"/>
      <c r="AO1095" s="5"/>
      <c r="AQ1095" s="5"/>
      <c r="AS1095" s="5"/>
    </row>
    <row r="1096" spans="1:45" x14ac:dyDescent="0.35">
      <c r="A1096" s="3" t="str">
        <f t="shared" si="17"/>
        <v>Martin Maximilian Grundemann</v>
      </c>
      <c r="B1096" s="4">
        <v>46082</v>
      </c>
      <c r="C1096" t="s">
        <v>1596</v>
      </c>
      <c r="D1096" t="s">
        <v>1597</v>
      </c>
      <c r="E1096" t="s">
        <v>1598</v>
      </c>
      <c r="F1096" t="s">
        <v>1599</v>
      </c>
      <c r="I1096" t="s">
        <v>1623</v>
      </c>
      <c r="J1096" t="s">
        <v>1624</v>
      </c>
      <c r="K1096">
        <v>18</v>
      </c>
      <c r="L1096">
        <v>71</v>
      </c>
      <c r="M1096">
        <v>71</v>
      </c>
      <c r="N1096">
        <v>72</v>
      </c>
      <c r="Q1096">
        <v>214</v>
      </c>
      <c r="R1096">
        <v>77.19</v>
      </c>
      <c r="S1096">
        <v>76.36</v>
      </c>
      <c r="T1096">
        <v>73.97</v>
      </c>
      <c r="U1096">
        <v>74.81</v>
      </c>
      <c r="V1096">
        <v>75.09</v>
      </c>
      <c r="Y1096">
        <v>74.62</v>
      </c>
      <c r="Z1096">
        <v>19</v>
      </c>
      <c r="AA1096">
        <v>18</v>
      </c>
      <c r="AB1096">
        <v>18</v>
      </c>
      <c r="AE1096">
        <v>7</v>
      </c>
      <c r="AF1096">
        <v>7</v>
      </c>
      <c r="AG1096">
        <v>8</v>
      </c>
      <c r="AJ1096">
        <v>18</v>
      </c>
      <c r="AM1096" s="5"/>
      <c r="AO1096" s="5"/>
      <c r="AQ1096" s="5"/>
      <c r="AS1096" s="5"/>
    </row>
    <row r="1097" spans="1:45" x14ac:dyDescent="0.35">
      <c r="A1097" s="3" t="str">
        <f t="shared" si="17"/>
        <v>Timon Baltl</v>
      </c>
      <c r="B1097" s="4">
        <v>46082</v>
      </c>
      <c r="C1097" t="s">
        <v>1596</v>
      </c>
      <c r="D1097" t="s">
        <v>1597</v>
      </c>
      <c r="E1097" t="s">
        <v>1598</v>
      </c>
      <c r="F1097" t="s">
        <v>1599</v>
      </c>
      <c r="I1097" t="s">
        <v>1625</v>
      </c>
      <c r="J1097" t="s">
        <v>1626</v>
      </c>
      <c r="K1097">
        <v>19</v>
      </c>
      <c r="L1097">
        <v>72</v>
      </c>
      <c r="M1097">
        <v>73</v>
      </c>
      <c r="N1097">
        <v>70</v>
      </c>
      <c r="Q1097">
        <v>215</v>
      </c>
      <c r="R1097">
        <v>77.19</v>
      </c>
      <c r="S1097">
        <v>76.36</v>
      </c>
      <c r="T1097">
        <v>74.97</v>
      </c>
      <c r="U1097">
        <v>76.81</v>
      </c>
      <c r="V1097">
        <v>73.09</v>
      </c>
      <c r="Y1097">
        <v>74.959999999999994</v>
      </c>
      <c r="Z1097">
        <v>30</v>
      </c>
      <c r="AA1097">
        <v>30</v>
      </c>
      <c r="AB1097">
        <v>19</v>
      </c>
      <c r="AE1097">
        <v>8</v>
      </c>
      <c r="AF1097">
        <v>10</v>
      </c>
      <c r="AG1097">
        <v>9</v>
      </c>
      <c r="AJ1097">
        <v>19</v>
      </c>
      <c r="AM1097" s="5"/>
      <c r="AO1097" s="5"/>
      <c r="AQ1097" s="5"/>
      <c r="AS1097" s="5"/>
    </row>
    <row r="1098" spans="1:45" x14ac:dyDescent="0.35">
      <c r="A1098" s="3" t="str">
        <f t="shared" si="17"/>
        <v>Leon Breimer</v>
      </c>
      <c r="B1098" s="4">
        <v>46082</v>
      </c>
      <c r="C1098" t="s">
        <v>1596</v>
      </c>
      <c r="D1098" t="s">
        <v>1597</v>
      </c>
      <c r="E1098" t="s">
        <v>1598</v>
      </c>
      <c r="F1098" t="s">
        <v>1599</v>
      </c>
      <c r="I1098" t="s">
        <v>1627</v>
      </c>
      <c r="J1098" t="s">
        <v>1628</v>
      </c>
      <c r="K1098">
        <v>19</v>
      </c>
      <c r="L1098">
        <v>68</v>
      </c>
      <c r="M1098">
        <v>73</v>
      </c>
      <c r="N1098">
        <v>74</v>
      </c>
      <c r="Q1098">
        <v>215</v>
      </c>
      <c r="R1098">
        <v>77.19</v>
      </c>
      <c r="S1098">
        <v>76.36</v>
      </c>
      <c r="T1098">
        <v>70.97</v>
      </c>
      <c r="U1098">
        <v>76.81</v>
      </c>
      <c r="V1098">
        <v>77.09</v>
      </c>
      <c r="Y1098">
        <v>74.959999999999994</v>
      </c>
      <c r="Z1098">
        <v>4</v>
      </c>
      <c r="AA1098">
        <v>16</v>
      </c>
      <c r="AB1098">
        <v>19</v>
      </c>
      <c r="AE1098">
        <v>4</v>
      </c>
      <c r="AF1098">
        <v>6</v>
      </c>
      <c r="AG1098">
        <v>9</v>
      </c>
      <c r="AJ1098">
        <v>19</v>
      </c>
      <c r="AM1098" s="5"/>
      <c r="AO1098" s="5"/>
      <c r="AQ1098" s="5"/>
      <c r="AS1098" s="5"/>
    </row>
    <row r="1099" spans="1:45" x14ac:dyDescent="0.35">
      <c r="A1099" s="3" t="str">
        <f t="shared" si="17"/>
        <v>Claude Churchward</v>
      </c>
      <c r="B1099" s="4">
        <v>46082</v>
      </c>
      <c r="C1099" t="s">
        <v>1596</v>
      </c>
      <c r="D1099" t="s">
        <v>1597</v>
      </c>
      <c r="E1099" t="s">
        <v>1598</v>
      </c>
      <c r="F1099" t="s">
        <v>1599</v>
      </c>
      <c r="I1099" t="s">
        <v>1629</v>
      </c>
      <c r="J1099" t="s">
        <v>1630</v>
      </c>
      <c r="K1099">
        <v>19</v>
      </c>
      <c r="L1099">
        <v>75</v>
      </c>
      <c r="M1099">
        <v>69</v>
      </c>
      <c r="N1099">
        <v>71</v>
      </c>
      <c r="Q1099">
        <v>215</v>
      </c>
      <c r="R1099">
        <v>77.19</v>
      </c>
      <c r="S1099">
        <v>76.36</v>
      </c>
      <c r="T1099">
        <v>77.97</v>
      </c>
      <c r="U1099">
        <v>72.81</v>
      </c>
      <c r="V1099">
        <v>74.09</v>
      </c>
      <c r="Y1099">
        <v>74.959999999999994</v>
      </c>
      <c r="Z1099">
        <v>63</v>
      </c>
      <c r="AA1099">
        <v>23</v>
      </c>
      <c r="AB1099">
        <v>19</v>
      </c>
      <c r="AE1099">
        <v>11</v>
      </c>
      <c r="AF1099">
        <v>9</v>
      </c>
      <c r="AG1099">
        <v>9</v>
      </c>
      <c r="AJ1099">
        <v>19</v>
      </c>
      <c r="AM1099" s="5"/>
      <c r="AO1099" s="5"/>
      <c r="AQ1099" s="5"/>
      <c r="AS1099" s="5"/>
    </row>
    <row r="1100" spans="1:45" x14ac:dyDescent="0.35">
      <c r="A1100" s="3" t="str">
        <f t="shared" si="17"/>
        <v>Philipp Macionga</v>
      </c>
      <c r="B1100" s="4">
        <v>46082</v>
      </c>
      <c r="C1100" t="s">
        <v>1596</v>
      </c>
      <c r="D1100" t="s">
        <v>1597</v>
      </c>
      <c r="E1100" t="s">
        <v>1598</v>
      </c>
      <c r="F1100" t="s">
        <v>1599</v>
      </c>
      <c r="I1100" t="s">
        <v>1631</v>
      </c>
      <c r="J1100" t="s">
        <v>1632</v>
      </c>
      <c r="K1100">
        <v>19</v>
      </c>
      <c r="L1100">
        <v>70</v>
      </c>
      <c r="M1100">
        <v>75</v>
      </c>
      <c r="N1100">
        <v>70</v>
      </c>
      <c r="Q1100">
        <v>215</v>
      </c>
      <c r="R1100">
        <v>77.19</v>
      </c>
      <c r="S1100">
        <v>76.36</v>
      </c>
      <c r="T1100">
        <v>72.97</v>
      </c>
      <c r="U1100">
        <v>78.81</v>
      </c>
      <c r="V1100">
        <v>73.09</v>
      </c>
      <c r="Y1100">
        <v>74.959999999999994</v>
      </c>
      <c r="Z1100">
        <v>11</v>
      </c>
      <c r="AA1100">
        <v>30</v>
      </c>
      <c r="AB1100">
        <v>19</v>
      </c>
      <c r="AE1100">
        <v>6</v>
      </c>
      <c r="AF1100">
        <v>10</v>
      </c>
      <c r="AG1100">
        <v>9</v>
      </c>
      <c r="AJ1100">
        <v>19</v>
      </c>
      <c r="AM1100" s="5"/>
      <c r="AO1100" s="5"/>
      <c r="AQ1100" s="5"/>
      <c r="AS1100" s="5"/>
    </row>
    <row r="1101" spans="1:45" x14ac:dyDescent="0.35">
      <c r="A1101" s="3" t="str">
        <f t="shared" si="17"/>
        <v>Ken-Marten Soo</v>
      </c>
      <c r="B1101" s="4">
        <v>46082</v>
      </c>
      <c r="C1101" t="s">
        <v>1596</v>
      </c>
      <c r="D1101" t="s">
        <v>1597</v>
      </c>
      <c r="E1101" t="s">
        <v>1598</v>
      </c>
      <c r="F1101" t="s">
        <v>1599</v>
      </c>
      <c r="I1101" t="s">
        <v>1633</v>
      </c>
      <c r="J1101" t="s">
        <v>1634</v>
      </c>
      <c r="K1101">
        <v>19</v>
      </c>
      <c r="L1101">
        <v>67</v>
      </c>
      <c r="M1101">
        <v>71</v>
      </c>
      <c r="N1101">
        <v>77</v>
      </c>
      <c r="Q1101">
        <v>215</v>
      </c>
      <c r="R1101">
        <v>77.19</v>
      </c>
      <c r="S1101">
        <v>76.36</v>
      </c>
      <c r="T1101">
        <v>69.97</v>
      </c>
      <c r="U1101">
        <v>74.81</v>
      </c>
      <c r="V1101">
        <v>80.09</v>
      </c>
      <c r="Y1101">
        <v>74.959999999999994</v>
      </c>
      <c r="Z1101">
        <v>3</v>
      </c>
      <c r="AA1101">
        <v>7</v>
      </c>
      <c r="AB1101">
        <v>19</v>
      </c>
      <c r="AE1101">
        <v>3</v>
      </c>
      <c r="AF1101">
        <v>3</v>
      </c>
      <c r="AG1101">
        <v>9</v>
      </c>
      <c r="AJ1101">
        <v>19</v>
      </c>
      <c r="AM1101" s="5"/>
      <c r="AO1101" s="5"/>
      <c r="AQ1101" s="5"/>
      <c r="AS1101" s="5"/>
    </row>
    <row r="1102" spans="1:45" x14ac:dyDescent="0.35">
      <c r="A1102" s="3" t="str">
        <f t="shared" si="17"/>
        <v>Tarik Aslan</v>
      </c>
      <c r="B1102" s="4">
        <v>46082</v>
      </c>
      <c r="C1102" t="s">
        <v>1596</v>
      </c>
      <c r="D1102" t="s">
        <v>1597</v>
      </c>
      <c r="E1102" t="s">
        <v>1598</v>
      </c>
      <c r="F1102" t="s">
        <v>1599</v>
      </c>
      <c r="I1102" t="s">
        <v>1635</v>
      </c>
      <c r="J1102" t="s">
        <v>1636</v>
      </c>
      <c r="K1102">
        <v>24</v>
      </c>
      <c r="L1102">
        <v>74</v>
      </c>
      <c r="M1102">
        <v>71</v>
      </c>
      <c r="N1102">
        <v>71</v>
      </c>
      <c r="Q1102">
        <v>216</v>
      </c>
      <c r="R1102">
        <v>77.19</v>
      </c>
      <c r="S1102">
        <v>76.36</v>
      </c>
      <c r="T1102">
        <v>76.97</v>
      </c>
      <c r="U1102">
        <v>74.81</v>
      </c>
      <c r="V1102">
        <v>74.09</v>
      </c>
      <c r="Y1102">
        <v>75.290000000000006</v>
      </c>
      <c r="Z1102">
        <v>50</v>
      </c>
      <c r="AA1102">
        <v>30</v>
      </c>
      <c r="AB1102">
        <v>24</v>
      </c>
      <c r="AE1102">
        <v>10</v>
      </c>
      <c r="AF1102">
        <v>10</v>
      </c>
      <c r="AG1102">
        <v>10</v>
      </c>
      <c r="AJ1102">
        <v>24</v>
      </c>
      <c r="AM1102" s="5"/>
      <c r="AO1102" s="5"/>
      <c r="AQ1102" s="5"/>
      <c r="AS1102" s="5"/>
    </row>
    <row r="1103" spans="1:45" x14ac:dyDescent="0.35">
      <c r="A1103" s="3" t="str">
        <f t="shared" si="17"/>
        <v>Thijmen Batens</v>
      </c>
      <c r="B1103" s="4">
        <v>46082</v>
      </c>
      <c r="C1103" t="s">
        <v>1596</v>
      </c>
      <c r="D1103" t="s">
        <v>1597</v>
      </c>
      <c r="E1103" t="s">
        <v>1598</v>
      </c>
      <c r="F1103" t="s">
        <v>1599</v>
      </c>
      <c r="I1103" t="s">
        <v>1637</v>
      </c>
      <c r="J1103" t="s">
        <v>1638</v>
      </c>
      <c r="K1103">
        <v>24</v>
      </c>
      <c r="L1103">
        <v>72</v>
      </c>
      <c r="M1103">
        <v>70</v>
      </c>
      <c r="N1103">
        <v>74</v>
      </c>
      <c r="Q1103">
        <v>216</v>
      </c>
      <c r="R1103">
        <v>77.19</v>
      </c>
      <c r="S1103">
        <v>76.36</v>
      </c>
      <c r="T1103">
        <v>74.97</v>
      </c>
      <c r="U1103">
        <v>73.81</v>
      </c>
      <c r="V1103">
        <v>77.09</v>
      </c>
      <c r="Y1103">
        <v>75.290000000000006</v>
      </c>
      <c r="Z1103">
        <v>30</v>
      </c>
      <c r="AA1103">
        <v>18</v>
      </c>
      <c r="AB1103">
        <v>24</v>
      </c>
      <c r="AE1103">
        <v>8</v>
      </c>
      <c r="AF1103">
        <v>7</v>
      </c>
      <c r="AG1103">
        <v>10</v>
      </c>
      <c r="AJ1103">
        <v>24</v>
      </c>
      <c r="AM1103" s="5"/>
      <c r="AO1103" s="5"/>
      <c r="AQ1103" s="5"/>
      <c r="AS1103" s="5"/>
    </row>
    <row r="1104" spans="1:45" x14ac:dyDescent="0.35">
      <c r="A1104" s="3" t="str">
        <f t="shared" si="17"/>
        <v>Fiorino Clerici</v>
      </c>
      <c r="B1104" s="4">
        <v>46082</v>
      </c>
      <c r="C1104" t="s">
        <v>1596</v>
      </c>
      <c r="D1104" t="s">
        <v>1597</v>
      </c>
      <c r="E1104" t="s">
        <v>1598</v>
      </c>
      <c r="F1104" t="s">
        <v>1599</v>
      </c>
      <c r="I1104" t="s">
        <v>1639</v>
      </c>
      <c r="J1104" t="s">
        <v>1640</v>
      </c>
      <c r="K1104">
        <v>24</v>
      </c>
      <c r="L1104">
        <v>70</v>
      </c>
      <c r="M1104">
        <v>74</v>
      </c>
      <c r="N1104">
        <v>72</v>
      </c>
      <c r="Q1104">
        <v>216</v>
      </c>
      <c r="R1104">
        <v>77.19</v>
      </c>
      <c r="S1104">
        <v>76.36</v>
      </c>
      <c r="T1104">
        <v>72.97</v>
      </c>
      <c r="U1104">
        <v>77.81</v>
      </c>
      <c r="V1104">
        <v>75.09</v>
      </c>
      <c r="Y1104">
        <v>75.290000000000006</v>
      </c>
      <c r="Z1104">
        <v>11</v>
      </c>
      <c r="AA1104">
        <v>23</v>
      </c>
      <c r="AB1104">
        <v>24</v>
      </c>
      <c r="AE1104">
        <v>6</v>
      </c>
      <c r="AF1104">
        <v>9</v>
      </c>
      <c r="AG1104">
        <v>10</v>
      </c>
      <c r="AJ1104">
        <v>24</v>
      </c>
      <c r="AM1104" s="5"/>
      <c r="AO1104" s="5"/>
      <c r="AQ1104" s="5"/>
      <c r="AS1104" s="5"/>
    </row>
    <row r="1105" spans="1:45" x14ac:dyDescent="0.35">
      <c r="A1105" s="3" t="str">
        <f t="shared" si="17"/>
        <v>Mathis Pansart</v>
      </c>
      <c r="B1105" s="4">
        <v>46082</v>
      </c>
      <c r="C1105" t="s">
        <v>1596</v>
      </c>
      <c r="D1105" t="s">
        <v>1597</v>
      </c>
      <c r="E1105" t="s">
        <v>1598</v>
      </c>
      <c r="F1105" t="s">
        <v>1599</v>
      </c>
      <c r="I1105" t="s">
        <v>1641</v>
      </c>
      <c r="J1105" t="s">
        <v>385</v>
      </c>
      <c r="K1105">
        <v>24</v>
      </c>
      <c r="L1105">
        <v>70</v>
      </c>
      <c r="M1105">
        <v>74</v>
      </c>
      <c r="N1105">
        <v>72</v>
      </c>
      <c r="Q1105">
        <v>216</v>
      </c>
      <c r="R1105">
        <v>77.19</v>
      </c>
      <c r="S1105">
        <v>76.36</v>
      </c>
      <c r="T1105">
        <v>72.97</v>
      </c>
      <c r="U1105">
        <v>77.81</v>
      </c>
      <c r="V1105">
        <v>75.09</v>
      </c>
      <c r="Y1105">
        <v>75.290000000000006</v>
      </c>
      <c r="Z1105">
        <v>11</v>
      </c>
      <c r="AA1105">
        <v>23</v>
      </c>
      <c r="AB1105">
        <v>24</v>
      </c>
      <c r="AE1105">
        <v>6</v>
      </c>
      <c r="AF1105">
        <v>9</v>
      </c>
      <c r="AG1105">
        <v>10</v>
      </c>
      <c r="AJ1105">
        <v>24</v>
      </c>
      <c r="AM1105" s="5"/>
      <c r="AO1105" s="5"/>
      <c r="AQ1105" s="5"/>
      <c r="AS1105" s="5"/>
    </row>
    <row r="1106" spans="1:45" x14ac:dyDescent="0.35">
      <c r="A1106" s="3" t="str">
        <f t="shared" si="17"/>
        <v>Yente Van Doren</v>
      </c>
      <c r="B1106" s="4">
        <v>46082</v>
      </c>
      <c r="C1106" t="s">
        <v>1596</v>
      </c>
      <c r="D1106" t="s">
        <v>1597</v>
      </c>
      <c r="E1106" t="s">
        <v>1598</v>
      </c>
      <c r="F1106" t="s">
        <v>1599</v>
      </c>
      <c r="I1106" t="s">
        <v>1642</v>
      </c>
      <c r="J1106" t="s">
        <v>1643</v>
      </c>
      <c r="K1106">
        <v>24</v>
      </c>
      <c r="L1106">
        <v>69</v>
      </c>
      <c r="M1106">
        <v>76</v>
      </c>
      <c r="N1106">
        <v>71</v>
      </c>
      <c r="Q1106">
        <v>216</v>
      </c>
      <c r="R1106">
        <v>77.19</v>
      </c>
      <c r="S1106">
        <v>76.36</v>
      </c>
      <c r="T1106">
        <v>71.97</v>
      </c>
      <c r="U1106">
        <v>79.81</v>
      </c>
      <c r="V1106">
        <v>74.09</v>
      </c>
      <c r="Y1106">
        <v>75.290000000000006</v>
      </c>
      <c r="Z1106">
        <v>10</v>
      </c>
      <c r="AA1106">
        <v>30</v>
      </c>
      <c r="AB1106">
        <v>24</v>
      </c>
      <c r="AE1106">
        <v>5</v>
      </c>
      <c r="AF1106">
        <v>10</v>
      </c>
      <c r="AG1106">
        <v>10</v>
      </c>
      <c r="AJ1106">
        <v>24</v>
      </c>
      <c r="AM1106" s="5"/>
      <c r="AO1106" s="5"/>
      <c r="AQ1106" s="5"/>
      <c r="AS1106" s="5"/>
    </row>
    <row r="1107" spans="1:45" x14ac:dyDescent="0.35">
      <c r="A1107" s="3" t="str">
        <f t="shared" si="17"/>
        <v>Clement Guichard</v>
      </c>
      <c r="B1107" s="4">
        <v>46082</v>
      </c>
      <c r="C1107" t="s">
        <v>1596</v>
      </c>
      <c r="D1107" t="s">
        <v>1597</v>
      </c>
      <c r="E1107" t="s">
        <v>1598</v>
      </c>
      <c r="F1107" t="s">
        <v>1599</v>
      </c>
      <c r="I1107" t="s">
        <v>1644</v>
      </c>
      <c r="J1107" t="s">
        <v>1645</v>
      </c>
      <c r="K1107">
        <v>29</v>
      </c>
      <c r="L1107">
        <v>70</v>
      </c>
      <c r="M1107">
        <v>75</v>
      </c>
      <c r="N1107">
        <v>72</v>
      </c>
      <c r="Q1107">
        <v>217</v>
      </c>
      <c r="R1107">
        <v>77.19</v>
      </c>
      <c r="S1107">
        <v>76.36</v>
      </c>
      <c r="T1107">
        <v>72.97</v>
      </c>
      <c r="U1107">
        <v>78.81</v>
      </c>
      <c r="V1107">
        <v>75.09</v>
      </c>
      <c r="Y1107">
        <v>75.62</v>
      </c>
      <c r="Z1107">
        <v>11</v>
      </c>
      <c r="AA1107">
        <v>30</v>
      </c>
      <c r="AB1107">
        <v>29</v>
      </c>
      <c r="AE1107">
        <v>6</v>
      </c>
      <c r="AF1107">
        <v>10</v>
      </c>
      <c r="AG1107">
        <v>11</v>
      </c>
      <c r="AJ1107">
        <v>29</v>
      </c>
      <c r="AM1107" s="5"/>
      <c r="AO1107" s="5"/>
      <c r="AQ1107" s="5"/>
      <c r="AS1107" s="5"/>
    </row>
    <row r="1108" spans="1:45" x14ac:dyDescent="0.35">
      <c r="A1108" s="3" t="str">
        <f t="shared" si="17"/>
        <v>David Guyot</v>
      </c>
      <c r="B1108" s="4">
        <v>46082</v>
      </c>
      <c r="C1108" t="s">
        <v>1596</v>
      </c>
      <c r="D1108" t="s">
        <v>1597</v>
      </c>
      <c r="E1108" t="s">
        <v>1598</v>
      </c>
      <c r="F1108" t="s">
        <v>1599</v>
      </c>
      <c r="I1108" t="s">
        <v>1646</v>
      </c>
      <c r="J1108" t="s">
        <v>412</v>
      </c>
      <c r="K1108">
        <v>29</v>
      </c>
      <c r="L1108">
        <v>73</v>
      </c>
      <c r="M1108">
        <v>73</v>
      </c>
      <c r="N1108">
        <v>71</v>
      </c>
      <c r="Q1108">
        <v>217</v>
      </c>
      <c r="R1108">
        <v>77.19</v>
      </c>
      <c r="S1108">
        <v>76.36</v>
      </c>
      <c r="T1108">
        <v>75.97</v>
      </c>
      <c r="U1108">
        <v>76.81</v>
      </c>
      <c r="V1108">
        <v>74.09</v>
      </c>
      <c r="Y1108">
        <v>75.62</v>
      </c>
      <c r="Z1108">
        <v>37</v>
      </c>
      <c r="AA1108">
        <v>41</v>
      </c>
      <c r="AB1108">
        <v>29</v>
      </c>
      <c r="AE1108">
        <v>9</v>
      </c>
      <c r="AF1108">
        <v>11</v>
      </c>
      <c r="AG1108">
        <v>11</v>
      </c>
      <c r="AJ1108">
        <v>29</v>
      </c>
      <c r="AM1108" s="5"/>
      <c r="AO1108" s="5"/>
      <c r="AQ1108" s="5"/>
      <c r="AS1108" s="5"/>
    </row>
    <row r="1109" spans="1:45" x14ac:dyDescent="0.35">
      <c r="A1109" s="3" t="str">
        <f t="shared" si="17"/>
        <v>Carl Siemens</v>
      </c>
      <c r="B1109" s="4">
        <v>46082</v>
      </c>
      <c r="C1109" t="s">
        <v>1596</v>
      </c>
      <c r="D1109" t="s">
        <v>1597</v>
      </c>
      <c r="E1109" t="s">
        <v>1598</v>
      </c>
      <c r="F1109" t="s">
        <v>1599</v>
      </c>
      <c r="I1109" t="s">
        <v>1647</v>
      </c>
      <c r="J1109" t="s">
        <v>890</v>
      </c>
      <c r="K1109">
        <v>29</v>
      </c>
      <c r="L1109">
        <v>73</v>
      </c>
      <c r="M1109">
        <v>73</v>
      </c>
      <c r="N1109">
        <v>71</v>
      </c>
      <c r="Q1109">
        <v>217</v>
      </c>
      <c r="R1109">
        <v>77.19</v>
      </c>
      <c r="S1109">
        <v>76.36</v>
      </c>
      <c r="T1109">
        <v>75.97</v>
      </c>
      <c r="U1109">
        <v>76.81</v>
      </c>
      <c r="V1109">
        <v>74.09</v>
      </c>
      <c r="Y1109">
        <v>75.62</v>
      </c>
      <c r="Z1109">
        <v>37</v>
      </c>
      <c r="AA1109">
        <v>41</v>
      </c>
      <c r="AB1109">
        <v>29</v>
      </c>
      <c r="AE1109">
        <v>9</v>
      </c>
      <c r="AF1109">
        <v>11</v>
      </c>
      <c r="AG1109">
        <v>11</v>
      </c>
      <c r="AJ1109">
        <v>29</v>
      </c>
      <c r="AM1109" s="5"/>
      <c r="AO1109" s="5"/>
      <c r="AQ1109" s="5"/>
      <c r="AS1109" s="5"/>
    </row>
    <row r="1110" spans="1:45" x14ac:dyDescent="0.35">
      <c r="A1110" s="3" t="str">
        <f t="shared" si="17"/>
        <v>Ugo Amsallem</v>
      </c>
      <c r="B1110" s="4">
        <v>46082</v>
      </c>
      <c r="C1110" t="s">
        <v>1596</v>
      </c>
      <c r="D1110" t="s">
        <v>1597</v>
      </c>
      <c r="E1110" t="s">
        <v>1598</v>
      </c>
      <c r="F1110" t="s">
        <v>1599</v>
      </c>
      <c r="I1110" t="s">
        <v>1648</v>
      </c>
      <c r="J1110" t="s">
        <v>1649</v>
      </c>
      <c r="K1110">
        <v>32</v>
      </c>
      <c r="L1110">
        <v>71</v>
      </c>
      <c r="M1110">
        <v>74</v>
      </c>
      <c r="N1110">
        <v>73</v>
      </c>
      <c r="Q1110">
        <v>218</v>
      </c>
      <c r="R1110">
        <v>77.19</v>
      </c>
      <c r="S1110">
        <v>76.36</v>
      </c>
      <c r="T1110">
        <v>73.97</v>
      </c>
      <c r="U1110">
        <v>77.81</v>
      </c>
      <c r="V1110">
        <v>76.09</v>
      </c>
      <c r="Y1110">
        <v>75.959999999999994</v>
      </c>
      <c r="Z1110">
        <v>19</v>
      </c>
      <c r="AA1110">
        <v>30</v>
      </c>
      <c r="AB1110">
        <v>32</v>
      </c>
      <c r="AE1110">
        <v>7</v>
      </c>
      <c r="AF1110">
        <v>10</v>
      </c>
      <c r="AG1110">
        <v>12</v>
      </c>
      <c r="AJ1110">
        <v>32</v>
      </c>
      <c r="AM1110" s="5"/>
      <c r="AO1110" s="5"/>
      <c r="AQ1110" s="5"/>
      <c r="AS1110" s="5"/>
    </row>
    <row r="1111" spans="1:45" x14ac:dyDescent="0.35">
      <c r="A1111" s="3" t="str">
        <f t="shared" si="17"/>
        <v>Aubin Lacaze</v>
      </c>
      <c r="B1111" s="4">
        <v>46082</v>
      </c>
      <c r="C1111" t="s">
        <v>1596</v>
      </c>
      <c r="D1111" t="s">
        <v>1597</v>
      </c>
      <c r="E1111" t="s">
        <v>1598</v>
      </c>
      <c r="F1111" t="s">
        <v>1599</v>
      </c>
      <c r="I1111" t="s">
        <v>1650</v>
      </c>
      <c r="J1111" t="s">
        <v>1651</v>
      </c>
      <c r="K1111">
        <v>32</v>
      </c>
      <c r="L1111">
        <v>76</v>
      </c>
      <c r="M1111">
        <v>70</v>
      </c>
      <c r="N1111">
        <v>72</v>
      </c>
      <c r="Q1111">
        <v>218</v>
      </c>
      <c r="R1111">
        <v>77.19</v>
      </c>
      <c r="S1111">
        <v>76.36</v>
      </c>
      <c r="T1111">
        <v>78.97</v>
      </c>
      <c r="U1111">
        <v>73.81</v>
      </c>
      <c r="V1111">
        <v>75.09</v>
      </c>
      <c r="Y1111">
        <v>75.959999999999994</v>
      </c>
      <c r="Z1111">
        <v>69</v>
      </c>
      <c r="AA1111">
        <v>41</v>
      </c>
      <c r="AB1111">
        <v>32</v>
      </c>
      <c r="AE1111">
        <v>12</v>
      </c>
      <c r="AF1111">
        <v>11</v>
      </c>
      <c r="AG1111">
        <v>12</v>
      </c>
      <c r="AJ1111">
        <v>32</v>
      </c>
      <c r="AM1111" s="5"/>
      <c r="AO1111" s="5"/>
      <c r="AQ1111" s="5"/>
      <c r="AS1111" s="5"/>
    </row>
    <row r="1112" spans="1:45" x14ac:dyDescent="0.35">
      <c r="A1112" s="3" t="str">
        <f t="shared" si="17"/>
        <v>Mathieu Montagne</v>
      </c>
      <c r="B1112" s="4">
        <v>46082</v>
      </c>
      <c r="C1112" t="s">
        <v>1596</v>
      </c>
      <c r="D1112" t="s">
        <v>1597</v>
      </c>
      <c r="E1112" t="s">
        <v>1598</v>
      </c>
      <c r="F1112" t="s">
        <v>1599</v>
      </c>
      <c r="I1112" t="s">
        <v>1652</v>
      </c>
      <c r="J1112" t="s">
        <v>548</v>
      </c>
      <c r="K1112">
        <v>32</v>
      </c>
      <c r="L1112">
        <v>75</v>
      </c>
      <c r="M1112">
        <v>69</v>
      </c>
      <c r="N1112">
        <v>74</v>
      </c>
      <c r="Q1112">
        <v>218</v>
      </c>
      <c r="R1112">
        <v>77.19</v>
      </c>
      <c r="S1112">
        <v>76.36</v>
      </c>
      <c r="T1112">
        <v>77.97</v>
      </c>
      <c r="U1112">
        <v>72.81</v>
      </c>
      <c r="V1112">
        <v>77.09</v>
      </c>
      <c r="Y1112">
        <v>75.959999999999994</v>
      </c>
      <c r="Z1112">
        <v>63</v>
      </c>
      <c r="AA1112">
        <v>23</v>
      </c>
      <c r="AB1112">
        <v>32</v>
      </c>
      <c r="AE1112">
        <v>11</v>
      </c>
      <c r="AF1112">
        <v>9</v>
      </c>
      <c r="AG1112">
        <v>12</v>
      </c>
      <c r="AJ1112">
        <v>32</v>
      </c>
      <c r="AM1112" s="5"/>
      <c r="AO1112" s="5"/>
      <c r="AQ1112" s="5"/>
      <c r="AS1112" s="5"/>
    </row>
    <row r="1113" spans="1:45" x14ac:dyDescent="0.35">
      <c r="A1113" s="3" t="str">
        <f t="shared" si="17"/>
        <v>Charles Weis</v>
      </c>
      <c r="B1113" s="4">
        <v>46082</v>
      </c>
      <c r="C1113" t="s">
        <v>1596</v>
      </c>
      <c r="D1113" t="s">
        <v>1597</v>
      </c>
      <c r="E1113" t="s">
        <v>1598</v>
      </c>
      <c r="F1113" t="s">
        <v>1599</v>
      </c>
      <c r="I1113" t="s">
        <v>1653</v>
      </c>
      <c r="J1113" t="s">
        <v>827</v>
      </c>
      <c r="K1113">
        <v>32</v>
      </c>
      <c r="L1113">
        <v>73</v>
      </c>
      <c r="M1113">
        <v>69</v>
      </c>
      <c r="N1113">
        <v>76</v>
      </c>
      <c r="Q1113">
        <v>218</v>
      </c>
      <c r="R1113">
        <v>77.19</v>
      </c>
      <c r="S1113">
        <v>76.36</v>
      </c>
      <c r="T1113">
        <v>75.97</v>
      </c>
      <c r="U1113">
        <v>72.81</v>
      </c>
      <c r="V1113">
        <v>79.09</v>
      </c>
      <c r="Y1113">
        <v>75.959999999999994</v>
      </c>
      <c r="Z1113">
        <v>37</v>
      </c>
      <c r="AA1113">
        <v>18</v>
      </c>
      <c r="AB1113">
        <v>32</v>
      </c>
      <c r="AE1113">
        <v>9</v>
      </c>
      <c r="AF1113">
        <v>7</v>
      </c>
      <c r="AG1113">
        <v>12</v>
      </c>
      <c r="AJ1113">
        <v>32</v>
      </c>
      <c r="AM1113" s="5"/>
      <c r="AO1113" s="5"/>
      <c r="AQ1113" s="5"/>
      <c r="AS1113" s="5"/>
    </row>
    <row r="1114" spans="1:45" x14ac:dyDescent="0.35">
      <c r="A1114" s="3" t="str">
        <f t="shared" si="17"/>
        <v>Sasha Wortelboer</v>
      </c>
      <c r="B1114" s="4">
        <v>46082</v>
      </c>
      <c r="C1114" t="s">
        <v>1596</v>
      </c>
      <c r="D1114" t="s">
        <v>1597</v>
      </c>
      <c r="E1114" t="s">
        <v>1598</v>
      </c>
      <c r="F1114" t="s">
        <v>1599</v>
      </c>
      <c r="I1114" t="s">
        <v>1654</v>
      </c>
      <c r="J1114" t="s">
        <v>1655</v>
      </c>
      <c r="K1114">
        <v>32</v>
      </c>
      <c r="L1114">
        <v>76</v>
      </c>
      <c r="M1114">
        <v>70</v>
      </c>
      <c r="N1114">
        <v>72</v>
      </c>
      <c r="Q1114">
        <v>218</v>
      </c>
      <c r="R1114">
        <v>77.19</v>
      </c>
      <c r="S1114">
        <v>76.36</v>
      </c>
      <c r="T1114">
        <v>78.97</v>
      </c>
      <c r="U1114">
        <v>73.81</v>
      </c>
      <c r="V1114">
        <v>75.09</v>
      </c>
      <c r="Y1114">
        <v>75.959999999999994</v>
      </c>
      <c r="Z1114">
        <v>69</v>
      </c>
      <c r="AA1114">
        <v>41</v>
      </c>
      <c r="AB1114">
        <v>32</v>
      </c>
      <c r="AE1114">
        <v>12</v>
      </c>
      <c r="AF1114">
        <v>11</v>
      </c>
      <c r="AG1114">
        <v>12</v>
      </c>
      <c r="AJ1114">
        <v>32</v>
      </c>
      <c r="AM1114" s="5"/>
      <c r="AO1114" s="5"/>
      <c r="AQ1114" s="5"/>
      <c r="AS1114" s="5"/>
    </row>
    <row r="1115" spans="1:45" x14ac:dyDescent="0.35">
      <c r="A1115" s="3" t="str">
        <f t="shared" si="17"/>
        <v>Moritz Lammel</v>
      </c>
      <c r="B1115" s="4">
        <v>46082</v>
      </c>
      <c r="C1115" t="s">
        <v>1596</v>
      </c>
      <c r="D1115" t="s">
        <v>1597</v>
      </c>
      <c r="E1115" t="s">
        <v>1598</v>
      </c>
      <c r="F1115" t="s">
        <v>1599</v>
      </c>
      <c r="I1115" t="s">
        <v>1656</v>
      </c>
      <c r="J1115" t="s">
        <v>1657</v>
      </c>
      <c r="K1115">
        <v>37</v>
      </c>
      <c r="L1115">
        <v>76</v>
      </c>
      <c r="M1115">
        <v>69</v>
      </c>
      <c r="N1115">
        <v>74</v>
      </c>
      <c r="Q1115">
        <v>219</v>
      </c>
      <c r="R1115">
        <v>77.19</v>
      </c>
      <c r="S1115">
        <v>76.36</v>
      </c>
      <c r="T1115">
        <v>78.97</v>
      </c>
      <c r="U1115">
        <v>72.81</v>
      </c>
      <c r="V1115">
        <v>77.09</v>
      </c>
      <c r="Y1115">
        <v>76.290000000000006</v>
      </c>
      <c r="Z1115">
        <v>69</v>
      </c>
      <c r="AA1115">
        <v>30</v>
      </c>
      <c r="AB1115">
        <v>37</v>
      </c>
      <c r="AE1115">
        <v>12</v>
      </c>
      <c r="AF1115">
        <v>10</v>
      </c>
      <c r="AG1115">
        <v>13</v>
      </c>
      <c r="AJ1115">
        <v>37</v>
      </c>
      <c r="AM1115" s="5"/>
      <c r="AO1115" s="5"/>
      <c r="AQ1115" s="5"/>
      <c r="AS1115" s="5"/>
    </row>
    <row r="1116" spans="1:45" x14ac:dyDescent="0.35">
      <c r="A1116" s="3" t="str">
        <f t="shared" si="17"/>
        <v>Moritz Russling</v>
      </c>
      <c r="B1116" s="4">
        <v>46082</v>
      </c>
      <c r="C1116" t="s">
        <v>1596</v>
      </c>
      <c r="D1116" t="s">
        <v>1597</v>
      </c>
      <c r="E1116" t="s">
        <v>1598</v>
      </c>
      <c r="F1116" t="s">
        <v>1599</v>
      </c>
      <c r="I1116" t="s">
        <v>1658</v>
      </c>
      <c r="J1116" t="s">
        <v>1657</v>
      </c>
      <c r="K1116">
        <v>37</v>
      </c>
      <c r="L1116">
        <v>73</v>
      </c>
      <c r="M1116">
        <v>73</v>
      </c>
      <c r="N1116">
        <v>73</v>
      </c>
      <c r="Q1116">
        <v>219</v>
      </c>
      <c r="R1116">
        <v>77.19</v>
      </c>
      <c r="S1116">
        <v>76.36</v>
      </c>
      <c r="T1116">
        <v>75.97</v>
      </c>
      <c r="U1116">
        <v>76.81</v>
      </c>
      <c r="V1116">
        <v>76.09</v>
      </c>
      <c r="Y1116">
        <v>76.290000000000006</v>
      </c>
      <c r="Z1116">
        <v>37</v>
      </c>
      <c r="AA1116">
        <v>41</v>
      </c>
      <c r="AB1116">
        <v>37</v>
      </c>
      <c r="AE1116">
        <v>9</v>
      </c>
      <c r="AF1116">
        <v>11</v>
      </c>
      <c r="AG1116">
        <v>13</v>
      </c>
      <c r="AJ1116">
        <v>37</v>
      </c>
      <c r="AM1116" s="5"/>
      <c r="AO1116" s="5"/>
      <c r="AQ1116" s="5"/>
      <c r="AS1116" s="5"/>
    </row>
    <row r="1117" spans="1:45" x14ac:dyDescent="0.35">
      <c r="A1117" s="3" t="str">
        <f t="shared" si="17"/>
        <v>David Tomi</v>
      </c>
      <c r="B1117" s="4">
        <v>46082</v>
      </c>
      <c r="C1117" t="s">
        <v>1596</v>
      </c>
      <c r="D1117" t="s">
        <v>1597</v>
      </c>
      <c r="E1117" t="s">
        <v>1598</v>
      </c>
      <c r="F1117" t="s">
        <v>1599</v>
      </c>
      <c r="I1117" t="s">
        <v>1659</v>
      </c>
      <c r="J1117" t="s">
        <v>412</v>
      </c>
      <c r="K1117">
        <v>37</v>
      </c>
      <c r="L1117">
        <v>73</v>
      </c>
      <c r="M1117">
        <v>71</v>
      </c>
      <c r="N1117">
        <v>75</v>
      </c>
      <c r="Q1117">
        <v>219</v>
      </c>
      <c r="R1117">
        <v>77.19</v>
      </c>
      <c r="S1117">
        <v>76.36</v>
      </c>
      <c r="T1117">
        <v>75.97</v>
      </c>
      <c r="U1117">
        <v>74.81</v>
      </c>
      <c r="V1117">
        <v>78.09</v>
      </c>
      <c r="Y1117">
        <v>76.290000000000006</v>
      </c>
      <c r="Z1117">
        <v>37</v>
      </c>
      <c r="AA1117">
        <v>23</v>
      </c>
      <c r="AB1117">
        <v>37</v>
      </c>
      <c r="AE1117">
        <v>9</v>
      </c>
      <c r="AF1117">
        <v>9</v>
      </c>
      <c r="AG1117">
        <v>13</v>
      </c>
      <c r="AJ1117">
        <v>37</v>
      </c>
      <c r="AM1117" s="5"/>
      <c r="AO1117" s="5"/>
      <c r="AQ1117" s="5"/>
      <c r="AS1117" s="5"/>
    </row>
    <row r="1118" spans="1:45" x14ac:dyDescent="0.35">
      <c r="A1118" s="3" t="str">
        <f t="shared" si="17"/>
        <v>Jaka Babnik</v>
      </c>
      <c r="B1118" s="4">
        <v>46082</v>
      </c>
      <c r="C1118" t="s">
        <v>1596</v>
      </c>
      <c r="D1118" t="s">
        <v>1597</v>
      </c>
      <c r="E1118" t="s">
        <v>1598</v>
      </c>
      <c r="F1118" t="s">
        <v>1599</v>
      </c>
      <c r="I1118" t="s">
        <v>1660</v>
      </c>
      <c r="J1118" t="s">
        <v>1661</v>
      </c>
      <c r="K1118">
        <v>40</v>
      </c>
      <c r="L1118">
        <v>75</v>
      </c>
      <c r="M1118">
        <v>69</v>
      </c>
      <c r="N1118">
        <v>76</v>
      </c>
      <c r="Q1118">
        <v>220</v>
      </c>
      <c r="R1118">
        <v>77.19</v>
      </c>
      <c r="S1118">
        <v>76.36</v>
      </c>
      <c r="T1118">
        <v>77.97</v>
      </c>
      <c r="U1118">
        <v>72.81</v>
      </c>
      <c r="V1118">
        <v>79.09</v>
      </c>
      <c r="Y1118">
        <v>76.62</v>
      </c>
      <c r="Z1118">
        <v>63</v>
      </c>
      <c r="AA1118">
        <v>23</v>
      </c>
      <c r="AB1118">
        <v>40</v>
      </c>
      <c r="AE1118">
        <v>11</v>
      </c>
      <c r="AF1118">
        <v>9</v>
      </c>
      <c r="AG1118">
        <v>14</v>
      </c>
      <c r="AJ1118">
        <v>40</v>
      </c>
      <c r="AM1118" s="5"/>
      <c r="AO1118" s="5"/>
      <c r="AQ1118" s="5"/>
      <c r="AS1118" s="5"/>
    </row>
    <row r="1119" spans="1:45" x14ac:dyDescent="0.35">
      <c r="A1119" s="3" t="str">
        <f t="shared" si="17"/>
        <v>Julien Lebrere</v>
      </c>
      <c r="B1119" s="4">
        <v>46082</v>
      </c>
      <c r="C1119" t="s">
        <v>1596</v>
      </c>
      <c r="D1119" t="s">
        <v>1597</v>
      </c>
      <c r="E1119" t="s">
        <v>1598</v>
      </c>
      <c r="F1119" t="s">
        <v>1599</v>
      </c>
      <c r="I1119" t="s">
        <v>1662</v>
      </c>
      <c r="J1119" t="s">
        <v>1386</v>
      </c>
      <c r="K1119">
        <v>40</v>
      </c>
      <c r="L1119">
        <v>73</v>
      </c>
      <c r="M1119">
        <v>71</v>
      </c>
      <c r="N1119">
        <v>76</v>
      </c>
      <c r="Q1119">
        <v>220</v>
      </c>
      <c r="R1119">
        <v>77.19</v>
      </c>
      <c r="S1119">
        <v>76.36</v>
      </c>
      <c r="T1119">
        <v>75.97</v>
      </c>
      <c r="U1119">
        <v>74.81</v>
      </c>
      <c r="V1119">
        <v>79.09</v>
      </c>
      <c r="Y1119">
        <v>76.62</v>
      </c>
      <c r="Z1119">
        <v>37</v>
      </c>
      <c r="AA1119">
        <v>23</v>
      </c>
      <c r="AB1119">
        <v>40</v>
      </c>
      <c r="AE1119">
        <v>9</v>
      </c>
      <c r="AF1119">
        <v>9</v>
      </c>
      <c r="AG1119">
        <v>14</v>
      </c>
      <c r="AJ1119">
        <v>40</v>
      </c>
      <c r="AM1119" s="5"/>
      <c r="AO1119" s="5"/>
      <c r="AQ1119" s="5"/>
      <c r="AS1119" s="5"/>
    </row>
    <row r="1120" spans="1:45" x14ac:dyDescent="0.35">
      <c r="A1120" s="3" t="str">
        <f t="shared" si="17"/>
        <v>Laurenz Schiergen</v>
      </c>
      <c r="B1120" s="4">
        <v>46082</v>
      </c>
      <c r="C1120" t="s">
        <v>1596</v>
      </c>
      <c r="D1120" t="s">
        <v>1597</v>
      </c>
      <c r="E1120" t="s">
        <v>1598</v>
      </c>
      <c r="F1120" t="s">
        <v>1599</v>
      </c>
      <c r="I1120" t="s">
        <v>1663</v>
      </c>
      <c r="J1120" t="s">
        <v>1664</v>
      </c>
      <c r="K1120">
        <v>40</v>
      </c>
      <c r="L1120">
        <v>72</v>
      </c>
      <c r="M1120">
        <v>74</v>
      </c>
      <c r="N1120">
        <v>74</v>
      </c>
      <c r="Q1120">
        <v>220</v>
      </c>
      <c r="R1120">
        <v>77.19</v>
      </c>
      <c r="S1120">
        <v>76.36</v>
      </c>
      <c r="T1120">
        <v>74.97</v>
      </c>
      <c r="U1120">
        <v>77.81</v>
      </c>
      <c r="V1120">
        <v>77.09</v>
      </c>
      <c r="Y1120">
        <v>76.62</v>
      </c>
      <c r="Z1120">
        <v>30</v>
      </c>
      <c r="AA1120">
        <v>41</v>
      </c>
      <c r="AB1120">
        <v>40</v>
      </c>
      <c r="AE1120">
        <v>8</v>
      </c>
      <c r="AF1120">
        <v>11</v>
      </c>
      <c r="AG1120">
        <v>14</v>
      </c>
      <c r="AJ1120">
        <v>40</v>
      </c>
      <c r="AM1120" s="5"/>
      <c r="AO1120" s="5"/>
      <c r="AQ1120" s="5"/>
      <c r="AS1120" s="5"/>
    </row>
    <row r="1121" spans="1:45" x14ac:dyDescent="0.35">
      <c r="A1121" s="3" t="str">
        <f t="shared" si="17"/>
        <v>Tim Van Der Steen</v>
      </c>
      <c r="B1121" s="4">
        <v>46082</v>
      </c>
      <c r="C1121" t="s">
        <v>1596</v>
      </c>
      <c r="D1121" t="s">
        <v>1597</v>
      </c>
      <c r="E1121" t="s">
        <v>1598</v>
      </c>
      <c r="F1121" t="s">
        <v>1599</v>
      </c>
      <c r="I1121" t="s">
        <v>1665</v>
      </c>
      <c r="J1121" t="s">
        <v>680</v>
      </c>
      <c r="K1121">
        <v>40</v>
      </c>
      <c r="L1121">
        <v>71</v>
      </c>
      <c r="M1121">
        <v>75</v>
      </c>
      <c r="N1121">
        <v>74</v>
      </c>
      <c r="Q1121">
        <v>220</v>
      </c>
      <c r="R1121">
        <v>77.19</v>
      </c>
      <c r="S1121">
        <v>76.36</v>
      </c>
      <c r="T1121">
        <v>73.97</v>
      </c>
      <c r="U1121">
        <v>78.81</v>
      </c>
      <c r="V1121">
        <v>77.09</v>
      </c>
      <c r="Y1121">
        <v>76.62</v>
      </c>
      <c r="Z1121">
        <v>19</v>
      </c>
      <c r="AA1121">
        <v>41</v>
      </c>
      <c r="AB1121">
        <v>40</v>
      </c>
      <c r="AE1121">
        <v>7</v>
      </c>
      <c r="AF1121">
        <v>11</v>
      </c>
      <c r="AG1121">
        <v>14</v>
      </c>
      <c r="AJ1121">
        <v>40</v>
      </c>
      <c r="AM1121" s="5"/>
      <c r="AO1121" s="5"/>
      <c r="AQ1121" s="5"/>
      <c r="AS1121" s="5"/>
    </row>
    <row r="1122" spans="1:45" x14ac:dyDescent="0.35">
      <c r="A1122" s="3" t="str">
        <f t="shared" si="17"/>
        <v>Nicolas Horder</v>
      </c>
      <c r="B1122" s="4">
        <v>46082</v>
      </c>
      <c r="C1122" t="s">
        <v>1596</v>
      </c>
      <c r="D1122" t="s">
        <v>1597</v>
      </c>
      <c r="E1122" t="s">
        <v>1598</v>
      </c>
      <c r="F1122" t="s">
        <v>1599</v>
      </c>
      <c r="I1122" t="s">
        <v>1666</v>
      </c>
      <c r="J1122" t="s">
        <v>438</v>
      </c>
      <c r="K1122">
        <v>44</v>
      </c>
      <c r="L1122">
        <v>74</v>
      </c>
      <c r="M1122">
        <v>72</v>
      </c>
      <c r="N1122">
        <v>75</v>
      </c>
      <c r="Q1122">
        <v>221</v>
      </c>
      <c r="R1122">
        <v>77.19</v>
      </c>
      <c r="S1122">
        <v>76.36</v>
      </c>
      <c r="T1122">
        <v>76.97</v>
      </c>
      <c r="U1122">
        <v>75.81</v>
      </c>
      <c r="V1122">
        <v>78.09</v>
      </c>
      <c r="Y1122">
        <v>76.959999999999994</v>
      </c>
      <c r="Z1122">
        <v>50</v>
      </c>
      <c r="AA1122">
        <v>41</v>
      </c>
      <c r="AB1122">
        <v>44</v>
      </c>
      <c r="AE1122">
        <v>10</v>
      </c>
      <c r="AF1122">
        <v>11</v>
      </c>
      <c r="AG1122">
        <v>15</v>
      </c>
      <c r="AJ1122">
        <v>44</v>
      </c>
      <c r="AM1122" s="5"/>
      <c r="AO1122" s="5"/>
      <c r="AQ1122" s="5"/>
      <c r="AS1122" s="5"/>
    </row>
    <row r="1123" spans="1:45" x14ac:dyDescent="0.35">
      <c r="A1123" s="3" t="str">
        <f t="shared" si="17"/>
        <v>Niklas Adank</v>
      </c>
      <c r="B1123" s="4">
        <v>46082</v>
      </c>
      <c r="C1123" t="s">
        <v>1596</v>
      </c>
      <c r="D1123" t="s">
        <v>1597</v>
      </c>
      <c r="E1123" t="s">
        <v>1598</v>
      </c>
      <c r="F1123" t="s">
        <v>1599</v>
      </c>
      <c r="I1123" t="s">
        <v>1667</v>
      </c>
      <c r="J1123" t="s">
        <v>1668</v>
      </c>
      <c r="K1123">
        <v>45</v>
      </c>
      <c r="L1123">
        <v>71</v>
      </c>
      <c r="M1123">
        <v>74</v>
      </c>
      <c r="N1123">
        <v>77</v>
      </c>
      <c r="Q1123">
        <v>222</v>
      </c>
      <c r="R1123">
        <v>77.19</v>
      </c>
      <c r="S1123">
        <v>76.36</v>
      </c>
      <c r="T1123">
        <v>73.97</v>
      </c>
      <c r="U1123">
        <v>77.81</v>
      </c>
      <c r="V1123">
        <v>80.09</v>
      </c>
      <c r="Y1123">
        <v>77.290000000000006</v>
      </c>
      <c r="Z1123">
        <v>19</v>
      </c>
      <c r="AA1123">
        <v>30</v>
      </c>
      <c r="AB1123">
        <v>45</v>
      </c>
      <c r="AE1123">
        <v>7</v>
      </c>
      <c r="AF1123">
        <v>10</v>
      </c>
      <c r="AG1123">
        <v>16</v>
      </c>
      <c r="AJ1123">
        <v>45</v>
      </c>
      <c r="AM1123" s="5"/>
      <c r="AO1123" s="5"/>
      <c r="AQ1123" s="5"/>
      <c r="AS1123" s="5"/>
    </row>
    <row r="1124" spans="1:45" x14ac:dyDescent="0.35">
      <c r="A1124" s="3" t="str">
        <f t="shared" si="17"/>
        <v>Romain Lanteri</v>
      </c>
      <c r="B1124" s="4">
        <v>46082</v>
      </c>
      <c r="C1124" t="s">
        <v>1596</v>
      </c>
      <c r="D1124" t="s">
        <v>1597</v>
      </c>
      <c r="E1124" t="s">
        <v>1598</v>
      </c>
      <c r="F1124" t="s">
        <v>1599</v>
      </c>
      <c r="I1124" t="s">
        <v>1669</v>
      </c>
      <c r="J1124" t="s">
        <v>504</v>
      </c>
      <c r="K1124">
        <v>45</v>
      </c>
      <c r="L1124">
        <v>71</v>
      </c>
      <c r="M1124">
        <v>74</v>
      </c>
      <c r="N1124">
        <v>77</v>
      </c>
      <c r="Q1124">
        <v>222</v>
      </c>
      <c r="R1124">
        <v>77.19</v>
      </c>
      <c r="S1124">
        <v>76.36</v>
      </c>
      <c r="T1124">
        <v>73.97</v>
      </c>
      <c r="U1124">
        <v>77.81</v>
      </c>
      <c r="V1124">
        <v>80.09</v>
      </c>
      <c r="Y1124">
        <v>77.290000000000006</v>
      </c>
      <c r="Z1124">
        <v>19</v>
      </c>
      <c r="AA1124">
        <v>30</v>
      </c>
      <c r="AB1124">
        <v>45</v>
      </c>
      <c r="AE1124">
        <v>7</v>
      </c>
      <c r="AF1124">
        <v>10</v>
      </c>
      <c r="AG1124">
        <v>16</v>
      </c>
      <c r="AJ1124">
        <v>45</v>
      </c>
      <c r="AM1124" s="5"/>
      <c r="AO1124" s="5"/>
      <c r="AQ1124" s="5"/>
      <c r="AS1124" s="5"/>
    </row>
    <row r="1125" spans="1:45" x14ac:dyDescent="0.35">
      <c r="A1125" s="3" t="str">
        <f t="shared" si="17"/>
        <v>Aydan Verdonk</v>
      </c>
      <c r="B1125" s="4">
        <v>46082</v>
      </c>
      <c r="C1125" t="s">
        <v>1596</v>
      </c>
      <c r="D1125" t="s">
        <v>1597</v>
      </c>
      <c r="E1125" t="s">
        <v>1598</v>
      </c>
      <c r="F1125" t="s">
        <v>1599</v>
      </c>
      <c r="I1125" t="s">
        <v>1670</v>
      </c>
      <c r="J1125" t="s">
        <v>1671</v>
      </c>
      <c r="K1125">
        <v>45</v>
      </c>
      <c r="L1125">
        <v>74</v>
      </c>
      <c r="M1125">
        <v>72</v>
      </c>
      <c r="N1125">
        <v>76</v>
      </c>
      <c r="Q1125">
        <v>222</v>
      </c>
      <c r="R1125">
        <v>77.19</v>
      </c>
      <c r="S1125">
        <v>76.36</v>
      </c>
      <c r="T1125">
        <v>76.97</v>
      </c>
      <c r="U1125">
        <v>75.81</v>
      </c>
      <c r="V1125">
        <v>79.09</v>
      </c>
      <c r="Y1125">
        <v>77.290000000000006</v>
      </c>
      <c r="Z1125">
        <v>50</v>
      </c>
      <c r="AA1125">
        <v>41</v>
      </c>
      <c r="AB1125">
        <v>45</v>
      </c>
      <c r="AE1125">
        <v>10</v>
      </c>
      <c r="AF1125">
        <v>11</v>
      </c>
      <c r="AG1125">
        <v>16</v>
      </c>
      <c r="AJ1125">
        <v>45</v>
      </c>
      <c r="AM1125" s="5"/>
      <c r="AO1125" s="5"/>
      <c r="AQ1125" s="5"/>
      <c r="AS1125" s="5"/>
    </row>
    <row r="1126" spans="1:45" x14ac:dyDescent="0.35">
      <c r="A1126" s="3" t="str">
        <f t="shared" si="17"/>
        <v>Michael Weppernig</v>
      </c>
      <c r="B1126" s="4">
        <v>46082</v>
      </c>
      <c r="C1126" t="s">
        <v>1596</v>
      </c>
      <c r="D1126" t="s">
        <v>1597</v>
      </c>
      <c r="E1126" t="s">
        <v>1598</v>
      </c>
      <c r="F1126" t="s">
        <v>1599</v>
      </c>
      <c r="I1126" t="s">
        <v>1672</v>
      </c>
      <c r="J1126" t="s">
        <v>578</v>
      </c>
      <c r="K1126">
        <v>45</v>
      </c>
      <c r="L1126">
        <v>77</v>
      </c>
      <c r="M1126">
        <v>69</v>
      </c>
      <c r="N1126">
        <v>76</v>
      </c>
      <c r="Q1126">
        <v>222</v>
      </c>
      <c r="R1126">
        <v>77.19</v>
      </c>
      <c r="S1126">
        <v>76.36</v>
      </c>
      <c r="T1126">
        <v>79.97</v>
      </c>
      <c r="U1126">
        <v>72.81</v>
      </c>
      <c r="V1126">
        <v>79.09</v>
      </c>
      <c r="Y1126">
        <v>77.290000000000006</v>
      </c>
      <c r="Z1126">
        <v>81</v>
      </c>
      <c r="AA1126">
        <v>41</v>
      </c>
      <c r="AB1126">
        <v>45</v>
      </c>
      <c r="AE1126">
        <v>13</v>
      </c>
      <c r="AF1126">
        <v>11</v>
      </c>
      <c r="AG1126">
        <v>16</v>
      </c>
      <c r="AJ1126">
        <v>45</v>
      </c>
      <c r="AM1126" s="5"/>
      <c r="AO1126" s="5"/>
      <c r="AQ1126" s="5"/>
      <c r="AS1126" s="5"/>
    </row>
    <row r="1127" spans="1:45" x14ac:dyDescent="0.35">
      <c r="A1127" s="3" t="str">
        <f t="shared" si="17"/>
        <v>Linus Lang</v>
      </c>
      <c r="B1127" s="4">
        <v>46082</v>
      </c>
      <c r="C1127" t="s">
        <v>1596</v>
      </c>
      <c r="D1127" t="s">
        <v>1597</v>
      </c>
      <c r="E1127" t="s">
        <v>1598</v>
      </c>
      <c r="F1127" t="s">
        <v>1599</v>
      </c>
      <c r="I1127" t="s">
        <v>463</v>
      </c>
      <c r="J1127" t="s">
        <v>1673</v>
      </c>
      <c r="K1127">
        <v>49</v>
      </c>
      <c r="L1127">
        <v>73</v>
      </c>
      <c r="M1127">
        <v>72</v>
      </c>
      <c r="N1127">
        <v>78</v>
      </c>
      <c r="Q1127">
        <v>223</v>
      </c>
      <c r="R1127">
        <v>77.19</v>
      </c>
      <c r="S1127">
        <v>76.36</v>
      </c>
      <c r="T1127">
        <v>75.97</v>
      </c>
      <c r="U1127">
        <v>75.81</v>
      </c>
      <c r="V1127">
        <v>81.09</v>
      </c>
      <c r="Y1127">
        <v>77.62</v>
      </c>
      <c r="Z1127">
        <v>37</v>
      </c>
      <c r="AA1127">
        <v>30</v>
      </c>
      <c r="AB1127">
        <v>49</v>
      </c>
      <c r="AE1127">
        <v>9</v>
      </c>
      <c r="AF1127">
        <v>10</v>
      </c>
      <c r="AG1127">
        <v>17</v>
      </c>
      <c r="AJ1127">
        <v>49</v>
      </c>
      <c r="AM1127" s="5"/>
      <c r="AO1127" s="5"/>
      <c r="AQ1127" s="5"/>
      <c r="AS1127" s="5"/>
    </row>
    <row r="1128" spans="1:45" x14ac:dyDescent="0.35">
      <c r="A1128" s="3" t="str">
        <f t="shared" si="17"/>
        <v>Bob Van Der Voort</v>
      </c>
      <c r="B1128" s="4">
        <v>46082</v>
      </c>
      <c r="C1128" t="s">
        <v>1596</v>
      </c>
      <c r="D1128" t="s">
        <v>1597</v>
      </c>
      <c r="E1128" t="s">
        <v>1598</v>
      </c>
      <c r="F1128" t="s">
        <v>1599</v>
      </c>
      <c r="I1128" t="s">
        <v>1674</v>
      </c>
      <c r="J1128" t="s">
        <v>1372</v>
      </c>
      <c r="K1128">
        <v>49</v>
      </c>
      <c r="L1128">
        <v>73</v>
      </c>
      <c r="M1128">
        <v>70</v>
      </c>
      <c r="N1128">
        <v>80</v>
      </c>
      <c r="Q1128">
        <v>223</v>
      </c>
      <c r="R1128">
        <v>77.19</v>
      </c>
      <c r="S1128">
        <v>76.36</v>
      </c>
      <c r="T1128">
        <v>75.97</v>
      </c>
      <c r="U1128">
        <v>73.81</v>
      </c>
      <c r="V1128">
        <v>83.09</v>
      </c>
      <c r="Y1128">
        <v>77.62</v>
      </c>
      <c r="Z1128">
        <v>37</v>
      </c>
      <c r="AA1128">
        <v>22</v>
      </c>
      <c r="AB1128">
        <v>49</v>
      </c>
      <c r="AE1128">
        <v>9</v>
      </c>
      <c r="AF1128">
        <v>8</v>
      </c>
      <c r="AG1128">
        <v>17</v>
      </c>
      <c r="AJ1128">
        <v>49</v>
      </c>
      <c r="AM1128" s="5"/>
      <c r="AO1128" s="5"/>
      <c r="AQ1128" s="5"/>
      <c r="AS1128" s="5"/>
    </row>
    <row r="1129" spans="1:45" x14ac:dyDescent="0.35">
      <c r="A1129" s="3" t="str">
        <f t="shared" si="17"/>
        <v>Jean-Leon Aeschlimann</v>
      </c>
      <c r="B1129" s="4">
        <v>46082</v>
      </c>
      <c r="C1129" t="s">
        <v>1596</v>
      </c>
      <c r="D1129" t="s">
        <v>1597</v>
      </c>
      <c r="E1129" t="s">
        <v>1598</v>
      </c>
      <c r="F1129" t="s">
        <v>1599</v>
      </c>
      <c r="I1129" t="s">
        <v>1675</v>
      </c>
      <c r="J1129" t="s">
        <v>1676</v>
      </c>
      <c r="K1129">
        <v>51</v>
      </c>
      <c r="L1129">
        <v>77</v>
      </c>
      <c r="M1129">
        <v>69</v>
      </c>
      <c r="N1129">
        <v>79</v>
      </c>
      <c r="Q1129">
        <v>225</v>
      </c>
      <c r="R1129">
        <v>77.19</v>
      </c>
      <c r="S1129">
        <v>76.36</v>
      </c>
      <c r="T1129">
        <v>79.97</v>
      </c>
      <c r="U1129">
        <v>72.81</v>
      </c>
      <c r="V1129">
        <v>82.09</v>
      </c>
      <c r="Y1129">
        <v>78.290000000000006</v>
      </c>
      <c r="Z1129">
        <v>81</v>
      </c>
      <c r="AA1129">
        <v>41</v>
      </c>
      <c r="AB1129">
        <v>51</v>
      </c>
      <c r="AE1129">
        <v>13</v>
      </c>
      <c r="AF1129">
        <v>11</v>
      </c>
      <c r="AG1129">
        <v>19</v>
      </c>
      <c r="AJ1129">
        <v>51</v>
      </c>
      <c r="AM1129" s="5"/>
      <c r="AO1129" s="5"/>
      <c r="AQ1129" s="5"/>
      <c r="AS1129" s="5"/>
    </row>
    <row r="1130" spans="1:45" x14ac:dyDescent="0.35">
      <c r="A1130" s="3" t="str">
        <f t="shared" si="17"/>
        <v>Johannes Clausing</v>
      </c>
      <c r="B1130" s="4">
        <v>46082</v>
      </c>
      <c r="C1130" t="s">
        <v>1596</v>
      </c>
      <c r="D1130" t="s">
        <v>1597</v>
      </c>
      <c r="E1130" t="s">
        <v>1598</v>
      </c>
      <c r="F1130" t="s">
        <v>1599</v>
      </c>
      <c r="I1130" t="s">
        <v>1677</v>
      </c>
      <c r="J1130" t="s">
        <v>1303</v>
      </c>
      <c r="K1130" t="s">
        <v>422</v>
      </c>
      <c r="L1130">
        <v>74</v>
      </c>
      <c r="M1130">
        <v>73</v>
      </c>
      <c r="Q1130">
        <v>147</v>
      </c>
      <c r="R1130">
        <v>77.19</v>
      </c>
      <c r="S1130">
        <v>76.36</v>
      </c>
      <c r="T1130">
        <v>76.97</v>
      </c>
      <c r="U1130">
        <v>76.81</v>
      </c>
      <c r="Y1130">
        <v>76.89</v>
      </c>
      <c r="Z1130">
        <v>50</v>
      </c>
      <c r="AA1130">
        <v>52</v>
      </c>
      <c r="AE1130">
        <v>10</v>
      </c>
      <c r="AF1130">
        <v>12</v>
      </c>
      <c r="AJ1130">
        <v>52</v>
      </c>
      <c r="AM1130" s="5"/>
      <c r="AO1130" s="5"/>
      <c r="AQ1130" s="5"/>
      <c r="AS1130" s="5"/>
    </row>
    <row r="1131" spans="1:45" x14ac:dyDescent="0.35">
      <c r="A1131" s="3" t="str">
        <f t="shared" si="17"/>
        <v>Sven Cremer</v>
      </c>
      <c r="B1131" s="4">
        <v>46082</v>
      </c>
      <c r="C1131" t="s">
        <v>1596</v>
      </c>
      <c r="D1131" t="s">
        <v>1597</v>
      </c>
      <c r="E1131" t="s">
        <v>1598</v>
      </c>
      <c r="F1131" t="s">
        <v>1599</v>
      </c>
      <c r="I1131" t="s">
        <v>1678</v>
      </c>
      <c r="J1131" t="s">
        <v>1679</v>
      </c>
      <c r="K1131" t="s">
        <v>422</v>
      </c>
      <c r="L1131">
        <v>71</v>
      </c>
      <c r="M1131">
        <v>76</v>
      </c>
      <c r="Q1131">
        <v>147</v>
      </c>
      <c r="R1131">
        <v>77.19</v>
      </c>
      <c r="S1131">
        <v>76.36</v>
      </c>
      <c r="T1131">
        <v>73.97</v>
      </c>
      <c r="U1131">
        <v>79.81</v>
      </c>
      <c r="Y1131">
        <v>76.89</v>
      </c>
      <c r="Z1131">
        <v>19</v>
      </c>
      <c r="AA1131">
        <v>52</v>
      </c>
      <c r="AE1131">
        <v>7</v>
      </c>
      <c r="AF1131">
        <v>12</v>
      </c>
      <c r="AJ1131">
        <v>52</v>
      </c>
      <c r="AM1131" s="5"/>
      <c r="AO1131" s="5"/>
      <c r="AQ1131" s="5"/>
      <c r="AS1131" s="5"/>
    </row>
    <row r="1132" spans="1:45" x14ac:dyDescent="0.35">
      <c r="A1132" s="3" t="str">
        <f t="shared" si="17"/>
        <v>Connor Engelmohr</v>
      </c>
      <c r="B1132" s="4">
        <v>46082</v>
      </c>
      <c r="C1132" t="s">
        <v>1596</v>
      </c>
      <c r="D1132" t="s">
        <v>1597</v>
      </c>
      <c r="E1132" t="s">
        <v>1598</v>
      </c>
      <c r="F1132" t="s">
        <v>1599</v>
      </c>
      <c r="I1132" t="s">
        <v>1680</v>
      </c>
      <c r="J1132" t="s">
        <v>613</v>
      </c>
      <c r="K1132" t="s">
        <v>422</v>
      </c>
      <c r="L1132">
        <v>74</v>
      </c>
      <c r="M1132">
        <v>73</v>
      </c>
      <c r="Q1132">
        <v>147</v>
      </c>
      <c r="R1132">
        <v>77.19</v>
      </c>
      <c r="S1132">
        <v>76.36</v>
      </c>
      <c r="T1132">
        <v>76.97</v>
      </c>
      <c r="U1132">
        <v>76.81</v>
      </c>
      <c r="Y1132">
        <v>76.89</v>
      </c>
      <c r="Z1132">
        <v>50</v>
      </c>
      <c r="AA1132">
        <v>52</v>
      </c>
      <c r="AE1132">
        <v>10</v>
      </c>
      <c r="AF1132">
        <v>12</v>
      </c>
      <c r="AJ1132">
        <v>52</v>
      </c>
      <c r="AM1132" s="5"/>
      <c r="AO1132" s="5"/>
      <c r="AQ1132" s="5"/>
      <c r="AS1132" s="5"/>
    </row>
    <row r="1133" spans="1:45" x14ac:dyDescent="0.35">
      <c r="A1133" s="3" t="str">
        <f t="shared" si="17"/>
        <v>Simon Haas</v>
      </c>
      <c r="B1133" s="4">
        <v>46082</v>
      </c>
      <c r="C1133" t="s">
        <v>1596</v>
      </c>
      <c r="D1133" t="s">
        <v>1597</v>
      </c>
      <c r="E1133" t="s">
        <v>1598</v>
      </c>
      <c r="F1133" t="s">
        <v>1599</v>
      </c>
      <c r="I1133" t="s">
        <v>1681</v>
      </c>
      <c r="J1133" t="s">
        <v>789</v>
      </c>
      <c r="K1133" t="s">
        <v>422</v>
      </c>
      <c r="L1133">
        <v>73</v>
      </c>
      <c r="M1133">
        <v>74</v>
      </c>
      <c r="Q1133">
        <v>147</v>
      </c>
      <c r="R1133">
        <v>77.19</v>
      </c>
      <c r="S1133">
        <v>76.36</v>
      </c>
      <c r="T1133">
        <v>75.97</v>
      </c>
      <c r="U1133">
        <v>77.81</v>
      </c>
      <c r="Y1133">
        <v>76.89</v>
      </c>
      <c r="Z1133">
        <v>37</v>
      </c>
      <c r="AA1133">
        <v>52</v>
      </c>
      <c r="AE1133">
        <v>9</v>
      </c>
      <c r="AF1133">
        <v>12</v>
      </c>
      <c r="AJ1133">
        <v>52</v>
      </c>
    </row>
    <row r="1134" spans="1:45" x14ac:dyDescent="0.35">
      <c r="A1134" s="3" t="str">
        <f t="shared" si="17"/>
        <v>Loic Naas</v>
      </c>
      <c r="B1134" s="4">
        <v>46082</v>
      </c>
      <c r="C1134" t="s">
        <v>1596</v>
      </c>
      <c r="D1134" t="s">
        <v>1597</v>
      </c>
      <c r="E1134" t="s">
        <v>1598</v>
      </c>
      <c r="F1134" t="s">
        <v>1599</v>
      </c>
      <c r="I1134" t="s">
        <v>1682</v>
      </c>
      <c r="J1134" t="s">
        <v>1683</v>
      </c>
      <c r="K1134" t="s">
        <v>422</v>
      </c>
      <c r="L1134">
        <v>74</v>
      </c>
      <c r="M1134">
        <v>73</v>
      </c>
      <c r="Q1134">
        <v>147</v>
      </c>
      <c r="R1134">
        <v>77.19</v>
      </c>
      <c r="S1134">
        <v>76.36</v>
      </c>
      <c r="T1134">
        <v>76.97</v>
      </c>
      <c r="U1134">
        <v>76.81</v>
      </c>
      <c r="Y1134">
        <v>76.89</v>
      </c>
      <c r="Z1134">
        <v>50</v>
      </c>
      <c r="AA1134">
        <v>52</v>
      </c>
      <c r="AE1134">
        <v>10</v>
      </c>
      <c r="AF1134">
        <v>12</v>
      </c>
      <c r="AJ1134">
        <v>52</v>
      </c>
    </row>
    <row r="1135" spans="1:45" x14ac:dyDescent="0.35">
      <c r="A1135" s="3" t="str">
        <f t="shared" si="17"/>
        <v>Jordan Prutthaweewat</v>
      </c>
      <c r="B1135" s="4">
        <v>46082</v>
      </c>
      <c r="C1135" t="s">
        <v>1596</v>
      </c>
      <c r="D1135" t="s">
        <v>1597</v>
      </c>
      <c r="E1135" t="s">
        <v>1598</v>
      </c>
      <c r="F1135" t="s">
        <v>1599</v>
      </c>
      <c r="I1135" t="s">
        <v>1684</v>
      </c>
      <c r="J1135" t="s">
        <v>696</v>
      </c>
      <c r="K1135" t="s">
        <v>422</v>
      </c>
      <c r="L1135">
        <v>74</v>
      </c>
      <c r="M1135">
        <v>73</v>
      </c>
      <c r="Q1135">
        <v>147</v>
      </c>
      <c r="R1135">
        <v>77.19</v>
      </c>
      <c r="S1135">
        <v>76.36</v>
      </c>
      <c r="T1135">
        <v>76.97</v>
      </c>
      <c r="U1135">
        <v>76.81</v>
      </c>
      <c r="Y1135">
        <v>76.89</v>
      </c>
      <c r="Z1135">
        <v>50</v>
      </c>
      <c r="AA1135">
        <v>52</v>
      </c>
      <c r="AE1135">
        <v>10</v>
      </c>
      <c r="AF1135">
        <v>12</v>
      </c>
      <c r="AJ1135">
        <v>52</v>
      </c>
    </row>
    <row r="1136" spans="1:45" x14ac:dyDescent="0.35">
      <c r="A1136" s="3" t="str">
        <f t="shared" si="17"/>
        <v>Florian Schweighofer</v>
      </c>
      <c r="B1136" s="4">
        <v>46082</v>
      </c>
      <c r="C1136" t="s">
        <v>1596</v>
      </c>
      <c r="D1136" t="s">
        <v>1597</v>
      </c>
      <c r="E1136" t="s">
        <v>1598</v>
      </c>
      <c r="F1136" t="s">
        <v>1599</v>
      </c>
      <c r="I1136" t="s">
        <v>1685</v>
      </c>
      <c r="J1136" t="s">
        <v>543</v>
      </c>
      <c r="K1136" t="s">
        <v>422</v>
      </c>
      <c r="L1136">
        <v>76</v>
      </c>
      <c r="M1136">
        <v>71</v>
      </c>
      <c r="Q1136">
        <v>147</v>
      </c>
      <c r="R1136">
        <v>77.19</v>
      </c>
      <c r="S1136">
        <v>76.36</v>
      </c>
      <c r="T1136">
        <v>78.97</v>
      </c>
      <c r="U1136">
        <v>74.81</v>
      </c>
      <c r="Y1136">
        <v>76.89</v>
      </c>
      <c r="Z1136">
        <v>69</v>
      </c>
      <c r="AA1136">
        <v>52</v>
      </c>
      <c r="AE1136">
        <v>12</v>
      </c>
      <c r="AF1136">
        <v>12</v>
      </c>
      <c r="AJ1136">
        <v>52</v>
      </c>
    </row>
    <row r="1137" spans="1:36" x14ac:dyDescent="0.35">
      <c r="A1137" s="3" t="str">
        <f t="shared" si="17"/>
        <v>Michel Van Zijl</v>
      </c>
      <c r="B1137" s="4">
        <v>46082</v>
      </c>
      <c r="C1137" t="s">
        <v>1596</v>
      </c>
      <c r="D1137" t="s">
        <v>1597</v>
      </c>
      <c r="E1137" t="s">
        <v>1598</v>
      </c>
      <c r="F1137" t="s">
        <v>1599</v>
      </c>
      <c r="I1137" t="s">
        <v>1686</v>
      </c>
      <c r="J1137" t="s">
        <v>1687</v>
      </c>
      <c r="K1137" t="s">
        <v>422</v>
      </c>
      <c r="L1137">
        <v>70</v>
      </c>
      <c r="M1137">
        <v>77</v>
      </c>
      <c r="Q1137">
        <v>147</v>
      </c>
      <c r="R1137">
        <v>77.19</v>
      </c>
      <c r="S1137">
        <v>76.36</v>
      </c>
      <c r="T1137">
        <v>72.97</v>
      </c>
      <c r="U1137">
        <v>80.81</v>
      </c>
      <c r="Y1137">
        <v>76.89</v>
      </c>
      <c r="Z1137">
        <v>11</v>
      </c>
      <c r="AA1137">
        <v>52</v>
      </c>
      <c r="AE1137">
        <v>6</v>
      </c>
      <c r="AF1137">
        <v>12</v>
      </c>
      <c r="AJ1137">
        <v>52</v>
      </c>
    </row>
    <row r="1138" spans="1:36" x14ac:dyDescent="0.35">
      <c r="A1138" s="3" t="str">
        <f t="shared" si="17"/>
        <v>Rasmus Broholt Lind</v>
      </c>
      <c r="B1138" s="4">
        <v>46082</v>
      </c>
      <c r="C1138" t="s">
        <v>1596</v>
      </c>
      <c r="D1138" t="s">
        <v>1597</v>
      </c>
      <c r="E1138" t="s">
        <v>1598</v>
      </c>
      <c r="F1138" t="s">
        <v>1599</v>
      </c>
      <c r="I1138" t="s">
        <v>1230</v>
      </c>
      <c r="J1138" t="s">
        <v>1362</v>
      </c>
      <c r="K1138" t="s">
        <v>422</v>
      </c>
      <c r="L1138">
        <v>74</v>
      </c>
      <c r="M1138">
        <v>74</v>
      </c>
      <c r="Q1138">
        <v>148</v>
      </c>
      <c r="R1138">
        <v>77.19</v>
      </c>
      <c r="S1138">
        <v>76.36</v>
      </c>
      <c r="T1138">
        <v>76.97</v>
      </c>
      <c r="U1138">
        <v>77.81</v>
      </c>
      <c r="Y1138">
        <v>77.39</v>
      </c>
      <c r="Z1138">
        <v>50</v>
      </c>
      <c r="AA1138">
        <v>60</v>
      </c>
      <c r="AE1138">
        <v>10</v>
      </c>
      <c r="AF1138">
        <v>13</v>
      </c>
      <c r="AJ1138">
        <v>60</v>
      </c>
    </row>
    <row r="1139" spans="1:36" x14ac:dyDescent="0.35">
      <c r="A1139" s="3" t="str">
        <f t="shared" si="17"/>
        <v>Nathan Cossement</v>
      </c>
      <c r="B1139" s="4">
        <v>46082</v>
      </c>
      <c r="C1139" t="s">
        <v>1596</v>
      </c>
      <c r="D1139" t="s">
        <v>1597</v>
      </c>
      <c r="E1139" t="s">
        <v>1598</v>
      </c>
      <c r="F1139" t="s">
        <v>1599</v>
      </c>
      <c r="I1139" t="s">
        <v>1688</v>
      </c>
      <c r="J1139" t="s">
        <v>480</v>
      </c>
      <c r="K1139" t="s">
        <v>422</v>
      </c>
      <c r="L1139">
        <v>75</v>
      </c>
      <c r="M1139">
        <v>73</v>
      </c>
      <c r="Q1139">
        <v>148</v>
      </c>
      <c r="R1139">
        <v>77.19</v>
      </c>
      <c r="S1139">
        <v>76.36</v>
      </c>
      <c r="T1139">
        <v>77.97</v>
      </c>
      <c r="U1139">
        <v>76.81</v>
      </c>
      <c r="Y1139">
        <v>77.39</v>
      </c>
      <c r="Z1139">
        <v>63</v>
      </c>
      <c r="AA1139">
        <v>60</v>
      </c>
      <c r="AE1139">
        <v>11</v>
      </c>
      <c r="AF1139">
        <v>13</v>
      </c>
      <c r="AJ1139">
        <v>60</v>
      </c>
    </row>
    <row r="1140" spans="1:36" x14ac:dyDescent="0.35">
      <c r="A1140" s="3" t="str">
        <f t="shared" si="17"/>
        <v>Frederik Eisenbeis</v>
      </c>
      <c r="B1140" s="4">
        <v>46082</v>
      </c>
      <c r="C1140" t="s">
        <v>1596</v>
      </c>
      <c r="D1140" t="s">
        <v>1597</v>
      </c>
      <c r="E1140" t="s">
        <v>1598</v>
      </c>
      <c r="F1140" t="s">
        <v>1599</v>
      </c>
      <c r="I1140" t="s">
        <v>1689</v>
      </c>
      <c r="J1140" t="s">
        <v>1353</v>
      </c>
      <c r="K1140" t="s">
        <v>422</v>
      </c>
      <c r="L1140">
        <v>77</v>
      </c>
      <c r="M1140">
        <v>71</v>
      </c>
      <c r="Q1140">
        <v>148</v>
      </c>
      <c r="R1140">
        <v>77.19</v>
      </c>
      <c r="S1140">
        <v>76.36</v>
      </c>
      <c r="T1140">
        <v>79.97</v>
      </c>
      <c r="U1140">
        <v>74.81</v>
      </c>
      <c r="Y1140">
        <v>77.39</v>
      </c>
      <c r="Z1140">
        <v>81</v>
      </c>
      <c r="AA1140">
        <v>60</v>
      </c>
      <c r="AE1140">
        <v>13</v>
      </c>
      <c r="AF1140">
        <v>13</v>
      </c>
      <c r="AJ1140">
        <v>60</v>
      </c>
    </row>
    <row r="1141" spans="1:36" x14ac:dyDescent="0.35">
      <c r="A1141" s="3" t="str">
        <f t="shared" si="17"/>
        <v>Loic Ettlin</v>
      </c>
      <c r="B1141" s="4">
        <v>46082</v>
      </c>
      <c r="C1141" t="s">
        <v>1596</v>
      </c>
      <c r="D1141" t="s">
        <v>1597</v>
      </c>
      <c r="E1141" t="s">
        <v>1598</v>
      </c>
      <c r="F1141" t="s">
        <v>1599</v>
      </c>
      <c r="I1141" t="s">
        <v>1690</v>
      </c>
      <c r="J1141" t="s">
        <v>1683</v>
      </c>
      <c r="K1141" t="s">
        <v>422</v>
      </c>
      <c r="L1141">
        <v>76</v>
      </c>
      <c r="M1141">
        <v>72</v>
      </c>
      <c r="Q1141">
        <v>148</v>
      </c>
      <c r="R1141">
        <v>77.19</v>
      </c>
      <c r="S1141">
        <v>76.36</v>
      </c>
      <c r="T1141">
        <v>78.97</v>
      </c>
      <c r="U1141">
        <v>75.81</v>
      </c>
      <c r="Y1141">
        <v>77.39</v>
      </c>
      <c r="Z1141">
        <v>69</v>
      </c>
      <c r="AA1141">
        <v>60</v>
      </c>
      <c r="AE1141">
        <v>12</v>
      </c>
      <c r="AF1141">
        <v>13</v>
      </c>
      <c r="AJ1141">
        <v>60</v>
      </c>
    </row>
    <row r="1142" spans="1:36" x14ac:dyDescent="0.35">
      <c r="A1142" s="3" t="str">
        <f t="shared" si="17"/>
        <v>Antoine Pouguet</v>
      </c>
      <c r="B1142" s="4">
        <v>46082</v>
      </c>
      <c r="C1142" t="s">
        <v>1596</v>
      </c>
      <c r="D1142" t="s">
        <v>1597</v>
      </c>
      <c r="E1142" t="s">
        <v>1598</v>
      </c>
      <c r="F1142" t="s">
        <v>1599</v>
      </c>
      <c r="I1142" t="s">
        <v>1691</v>
      </c>
      <c r="J1142" t="s">
        <v>495</v>
      </c>
      <c r="K1142" t="s">
        <v>422</v>
      </c>
      <c r="L1142">
        <v>76</v>
      </c>
      <c r="M1142">
        <v>72</v>
      </c>
      <c r="Q1142">
        <v>148</v>
      </c>
      <c r="R1142">
        <v>77.19</v>
      </c>
      <c r="S1142">
        <v>76.36</v>
      </c>
      <c r="T1142">
        <v>78.97</v>
      </c>
      <c r="U1142">
        <v>75.81</v>
      </c>
      <c r="Y1142">
        <v>77.39</v>
      </c>
      <c r="Z1142">
        <v>69</v>
      </c>
      <c r="AA1142">
        <v>60</v>
      </c>
      <c r="AE1142">
        <v>12</v>
      </c>
      <c r="AF1142">
        <v>13</v>
      </c>
      <c r="AJ1142">
        <v>60</v>
      </c>
    </row>
    <row r="1143" spans="1:36" x14ac:dyDescent="0.35">
      <c r="A1143" s="3" t="str">
        <f t="shared" si="17"/>
        <v>Sebastian F. Sliwka</v>
      </c>
      <c r="B1143" s="4">
        <v>46082</v>
      </c>
      <c r="C1143" t="s">
        <v>1596</v>
      </c>
      <c r="D1143" t="s">
        <v>1597</v>
      </c>
      <c r="E1143" t="s">
        <v>1598</v>
      </c>
      <c r="F1143" t="s">
        <v>1599</v>
      </c>
      <c r="I1143" t="s">
        <v>1692</v>
      </c>
      <c r="J1143" t="s">
        <v>1693</v>
      </c>
      <c r="K1143" t="s">
        <v>422</v>
      </c>
      <c r="L1143">
        <v>74</v>
      </c>
      <c r="M1143">
        <v>74</v>
      </c>
      <c r="Q1143">
        <v>148</v>
      </c>
      <c r="R1143">
        <v>77.19</v>
      </c>
      <c r="S1143">
        <v>76.36</v>
      </c>
      <c r="T1143">
        <v>76.97</v>
      </c>
      <c r="U1143">
        <v>77.81</v>
      </c>
      <c r="Y1143">
        <v>77.39</v>
      </c>
      <c r="Z1143">
        <v>50</v>
      </c>
      <c r="AA1143">
        <v>60</v>
      </c>
      <c r="AE1143">
        <v>10</v>
      </c>
      <c r="AF1143">
        <v>13</v>
      </c>
      <c r="AJ1143">
        <v>60</v>
      </c>
    </row>
    <row r="1144" spans="1:36" x14ac:dyDescent="0.35">
      <c r="A1144" s="3" t="str">
        <f t="shared" si="17"/>
        <v>Michael Wedema</v>
      </c>
      <c r="B1144" s="4">
        <v>46082</v>
      </c>
      <c r="C1144" t="s">
        <v>1596</v>
      </c>
      <c r="D1144" t="s">
        <v>1597</v>
      </c>
      <c r="E1144" t="s">
        <v>1598</v>
      </c>
      <c r="F1144" t="s">
        <v>1599</v>
      </c>
      <c r="I1144" t="s">
        <v>1694</v>
      </c>
      <c r="J1144" t="s">
        <v>578</v>
      </c>
      <c r="K1144" t="s">
        <v>422</v>
      </c>
      <c r="L1144">
        <v>71</v>
      </c>
      <c r="M1144">
        <v>77</v>
      </c>
      <c r="Q1144">
        <v>148</v>
      </c>
      <c r="R1144">
        <v>77.19</v>
      </c>
      <c r="S1144">
        <v>76.36</v>
      </c>
      <c r="T1144">
        <v>73.97</v>
      </c>
      <c r="U1144">
        <v>80.81</v>
      </c>
      <c r="Y1144">
        <v>77.39</v>
      </c>
      <c r="Z1144">
        <v>19</v>
      </c>
      <c r="AA1144">
        <v>60</v>
      </c>
      <c r="AE1144">
        <v>7</v>
      </c>
      <c r="AF1144">
        <v>13</v>
      </c>
      <c r="AJ1144">
        <v>60</v>
      </c>
    </row>
    <row r="1145" spans="1:36" x14ac:dyDescent="0.35">
      <c r="A1145" s="3" t="str">
        <f t="shared" si="17"/>
        <v>Oliver Csanyi</v>
      </c>
      <c r="B1145" s="4">
        <v>46082</v>
      </c>
      <c r="C1145" t="s">
        <v>1596</v>
      </c>
      <c r="D1145" t="s">
        <v>1597</v>
      </c>
      <c r="E1145" t="s">
        <v>1598</v>
      </c>
      <c r="F1145" t="s">
        <v>1599</v>
      </c>
      <c r="I1145" t="s">
        <v>1695</v>
      </c>
      <c r="J1145" t="s">
        <v>1088</v>
      </c>
      <c r="K1145" t="s">
        <v>422</v>
      </c>
      <c r="L1145">
        <v>76</v>
      </c>
      <c r="M1145">
        <v>73</v>
      </c>
      <c r="Q1145">
        <v>149</v>
      </c>
      <c r="R1145">
        <v>77.19</v>
      </c>
      <c r="S1145">
        <v>76.36</v>
      </c>
      <c r="T1145">
        <v>78.97</v>
      </c>
      <c r="U1145">
        <v>76.81</v>
      </c>
      <c r="Y1145">
        <v>77.89</v>
      </c>
      <c r="Z1145">
        <v>69</v>
      </c>
      <c r="AA1145">
        <v>67</v>
      </c>
      <c r="AE1145">
        <v>12</v>
      </c>
      <c r="AF1145">
        <v>14</v>
      </c>
      <c r="AJ1145">
        <v>67</v>
      </c>
    </row>
    <row r="1146" spans="1:36" x14ac:dyDescent="0.35">
      <c r="A1146" s="3" t="str">
        <f t="shared" si="17"/>
        <v>Dennis Fuchs</v>
      </c>
      <c r="B1146" s="4">
        <v>46082</v>
      </c>
      <c r="C1146" t="s">
        <v>1596</v>
      </c>
      <c r="D1146" t="s">
        <v>1597</v>
      </c>
      <c r="E1146" t="s">
        <v>1598</v>
      </c>
      <c r="F1146" t="s">
        <v>1599</v>
      </c>
      <c r="I1146" t="s">
        <v>358</v>
      </c>
      <c r="J1146" t="s">
        <v>1696</v>
      </c>
      <c r="K1146" t="s">
        <v>422</v>
      </c>
      <c r="L1146">
        <v>73</v>
      </c>
      <c r="M1146">
        <v>76</v>
      </c>
      <c r="Q1146">
        <v>149</v>
      </c>
      <c r="R1146">
        <v>77.19</v>
      </c>
      <c r="S1146">
        <v>76.36</v>
      </c>
      <c r="T1146">
        <v>75.97</v>
      </c>
      <c r="U1146">
        <v>79.81</v>
      </c>
      <c r="Y1146">
        <v>77.89</v>
      </c>
      <c r="Z1146">
        <v>37</v>
      </c>
      <c r="AA1146">
        <v>67</v>
      </c>
      <c r="AE1146">
        <v>9</v>
      </c>
      <c r="AF1146">
        <v>14</v>
      </c>
      <c r="AJ1146">
        <v>67</v>
      </c>
    </row>
    <row r="1147" spans="1:36" x14ac:dyDescent="0.35">
      <c r="A1147" s="3" t="str">
        <f t="shared" si="17"/>
        <v>Nicola Gerhardsen</v>
      </c>
      <c r="B1147" s="4">
        <v>46082</v>
      </c>
      <c r="C1147" t="s">
        <v>1596</v>
      </c>
      <c r="D1147" t="s">
        <v>1597</v>
      </c>
      <c r="E1147" t="s">
        <v>1598</v>
      </c>
      <c r="F1147" t="s">
        <v>1599</v>
      </c>
      <c r="I1147" t="s">
        <v>1697</v>
      </c>
      <c r="J1147" t="s">
        <v>1698</v>
      </c>
      <c r="K1147" t="s">
        <v>422</v>
      </c>
      <c r="L1147">
        <v>78</v>
      </c>
      <c r="M1147">
        <v>71</v>
      </c>
      <c r="Q1147">
        <v>149</v>
      </c>
      <c r="R1147">
        <v>77.19</v>
      </c>
      <c r="S1147">
        <v>76.36</v>
      </c>
      <c r="T1147">
        <v>80.97</v>
      </c>
      <c r="U1147">
        <v>74.81</v>
      </c>
      <c r="Y1147">
        <v>77.89</v>
      </c>
      <c r="Z1147">
        <v>87</v>
      </c>
      <c r="AA1147">
        <v>67</v>
      </c>
      <c r="AE1147">
        <v>14</v>
      </c>
      <c r="AF1147">
        <v>14</v>
      </c>
      <c r="AJ1147">
        <v>67</v>
      </c>
    </row>
    <row r="1148" spans="1:36" x14ac:dyDescent="0.35">
      <c r="A1148" s="3" t="str">
        <f t="shared" si="17"/>
        <v>Mateusz Gradecki</v>
      </c>
      <c r="B1148" s="4">
        <v>46082</v>
      </c>
      <c r="C1148" t="s">
        <v>1596</v>
      </c>
      <c r="D1148" t="s">
        <v>1597</v>
      </c>
      <c r="E1148" t="s">
        <v>1598</v>
      </c>
      <c r="F1148" t="s">
        <v>1599</v>
      </c>
      <c r="I1148" t="s">
        <v>1699</v>
      </c>
      <c r="J1148" t="s">
        <v>1700</v>
      </c>
      <c r="K1148" t="s">
        <v>422</v>
      </c>
      <c r="L1148">
        <v>74</v>
      </c>
      <c r="M1148">
        <v>75</v>
      </c>
      <c r="Q1148">
        <v>149</v>
      </c>
      <c r="R1148">
        <v>77.19</v>
      </c>
      <c r="S1148">
        <v>76.36</v>
      </c>
      <c r="T1148">
        <v>76.97</v>
      </c>
      <c r="U1148">
        <v>78.81</v>
      </c>
      <c r="Y1148">
        <v>77.89</v>
      </c>
      <c r="Z1148">
        <v>50</v>
      </c>
      <c r="AA1148">
        <v>67</v>
      </c>
      <c r="AE1148">
        <v>10</v>
      </c>
      <c r="AF1148">
        <v>14</v>
      </c>
      <c r="AJ1148">
        <v>67</v>
      </c>
    </row>
    <row r="1149" spans="1:36" x14ac:dyDescent="0.35">
      <c r="A1149" s="3" t="str">
        <f t="shared" si="17"/>
        <v>Jakub Hrinda</v>
      </c>
      <c r="B1149" s="4">
        <v>46082</v>
      </c>
      <c r="C1149" t="s">
        <v>1596</v>
      </c>
      <c r="D1149" t="s">
        <v>1597</v>
      </c>
      <c r="E1149" t="s">
        <v>1598</v>
      </c>
      <c r="F1149" t="s">
        <v>1599</v>
      </c>
      <c r="I1149" t="s">
        <v>1701</v>
      </c>
      <c r="J1149" t="s">
        <v>1702</v>
      </c>
      <c r="K1149" t="s">
        <v>422</v>
      </c>
      <c r="L1149">
        <v>73</v>
      </c>
      <c r="M1149">
        <v>76</v>
      </c>
      <c r="Q1149">
        <v>149</v>
      </c>
      <c r="R1149">
        <v>77.19</v>
      </c>
      <c r="S1149">
        <v>76.36</v>
      </c>
      <c r="T1149">
        <v>75.97</v>
      </c>
      <c r="U1149">
        <v>79.81</v>
      </c>
      <c r="Y1149">
        <v>77.89</v>
      </c>
      <c r="Z1149">
        <v>37</v>
      </c>
      <c r="AA1149">
        <v>67</v>
      </c>
      <c r="AE1149">
        <v>9</v>
      </c>
      <c r="AF1149">
        <v>14</v>
      </c>
      <c r="AJ1149">
        <v>67</v>
      </c>
    </row>
    <row r="1150" spans="1:36" x14ac:dyDescent="0.35">
      <c r="A1150" s="3" t="str">
        <f t="shared" si="17"/>
        <v>Raphael Le Bot</v>
      </c>
      <c r="B1150" s="4">
        <v>46082</v>
      </c>
      <c r="C1150" t="s">
        <v>1596</v>
      </c>
      <c r="D1150" t="s">
        <v>1597</v>
      </c>
      <c r="E1150" t="s">
        <v>1598</v>
      </c>
      <c r="F1150" t="s">
        <v>1599</v>
      </c>
      <c r="I1150" t="s">
        <v>1703</v>
      </c>
      <c r="J1150" t="s">
        <v>1704</v>
      </c>
      <c r="K1150" t="s">
        <v>422</v>
      </c>
      <c r="L1150">
        <v>76</v>
      </c>
      <c r="M1150">
        <v>73</v>
      </c>
      <c r="Q1150">
        <v>149</v>
      </c>
      <c r="R1150">
        <v>77.19</v>
      </c>
      <c r="S1150">
        <v>76.36</v>
      </c>
      <c r="T1150">
        <v>78.97</v>
      </c>
      <c r="U1150">
        <v>76.81</v>
      </c>
      <c r="Y1150">
        <v>77.89</v>
      </c>
      <c r="Z1150">
        <v>69</v>
      </c>
      <c r="AA1150">
        <v>67</v>
      </c>
      <c r="AE1150">
        <v>12</v>
      </c>
      <c r="AF1150">
        <v>14</v>
      </c>
      <c r="AJ1150">
        <v>67</v>
      </c>
    </row>
    <row r="1151" spans="1:36" x14ac:dyDescent="0.35">
      <c r="A1151" s="3" t="str">
        <f t="shared" si="17"/>
        <v>Baptiste Pardoux</v>
      </c>
      <c r="B1151" s="4">
        <v>46082</v>
      </c>
      <c r="C1151" t="s">
        <v>1596</v>
      </c>
      <c r="D1151" t="s">
        <v>1597</v>
      </c>
      <c r="E1151" t="s">
        <v>1598</v>
      </c>
      <c r="F1151" t="s">
        <v>1599</v>
      </c>
      <c r="I1151" t="s">
        <v>1705</v>
      </c>
      <c r="J1151" t="s">
        <v>1706</v>
      </c>
      <c r="K1151" t="s">
        <v>422</v>
      </c>
      <c r="L1151">
        <v>73</v>
      </c>
      <c r="M1151">
        <v>76</v>
      </c>
      <c r="Q1151">
        <v>149</v>
      </c>
      <c r="R1151">
        <v>77.19</v>
      </c>
      <c r="S1151">
        <v>76.36</v>
      </c>
      <c r="T1151">
        <v>75.97</v>
      </c>
      <c r="U1151">
        <v>79.81</v>
      </c>
      <c r="Y1151">
        <v>77.89</v>
      </c>
      <c r="Z1151">
        <v>37</v>
      </c>
      <c r="AA1151">
        <v>67</v>
      </c>
      <c r="AE1151">
        <v>9</v>
      </c>
      <c r="AF1151">
        <v>14</v>
      </c>
      <c r="AJ1151">
        <v>67</v>
      </c>
    </row>
    <row r="1152" spans="1:36" x14ac:dyDescent="0.35">
      <c r="A1152" s="3" t="str">
        <f t="shared" si="17"/>
        <v>Richard Sarkozi</v>
      </c>
      <c r="B1152" s="4">
        <v>46082</v>
      </c>
      <c r="C1152" t="s">
        <v>1596</v>
      </c>
      <c r="D1152" t="s">
        <v>1597</v>
      </c>
      <c r="E1152" t="s">
        <v>1598</v>
      </c>
      <c r="F1152" t="s">
        <v>1599</v>
      </c>
      <c r="I1152" t="s">
        <v>1707</v>
      </c>
      <c r="J1152" t="s">
        <v>1708</v>
      </c>
      <c r="K1152" t="s">
        <v>422</v>
      </c>
      <c r="L1152">
        <v>77</v>
      </c>
      <c r="M1152">
        <v>72</v>
      </c>
      <c r="Q1152">
        <v>149</v>
      </c>
      <c r="R1152">
        <v>77.19</v>
      </c>
      <c r="S1152">
        <v>76.36</v>
      </c>
      <c r="T1152">
        <v>79.97</v>
      </c>
      <c r="U1152">
        <v>75.81</v>
      </c>
      <c r="Y1152">
        <v>77.89</v>
      </c>
      <c r="Z1152">
        <v>81</v>
      </c>
      <c r="AA1152">
        <v>67</v>
      </c>
      <c r="AE1152">
        <v>13</v>
      </c>
      <c r="AF1152">
        <v>14</v>
      </c>
      <c r="AJ1152">
        <v>67</v>
      </c>
    </row>
    <row r="1153" spans="1:36" x14ac:dyDescent="0.35">
      <c r="A1153" s="3" t="str">
        <f t="shared" si="17"/>
        <v>Alexis Andre Kasum</v>
      </c>
      <c r="B1153" s="4">
        <v>46082</v>
      </c>
      <c r="C1153" t="s">
        <v>1596</v>
      </c>
      <c r="D1153" t="s">
        <v>1597</v>
      </c>
      <c r="E1153" t="s">
        <v>1598</v>
      </c>
      <c r="F1153" t="s">
        <v>1599</v>
      </c>
      <c r="I1153" t="s">
        <v>1709</v>
      </c>
      <c r="J1153" t="s">
        <v>1710</v>
      </c>
      <c r="K1153" t="s">
        <v>422</v>
      </c>
      <c r="L1153">
        <v>76</v>
      </c>
      <c r="M1153">
        <v>74</v>
      </c>
      <c r="Q1153">
        <v>150</v>
      </c>
      <c r="R1153">
        <v>77.19</v>
      </c>
      <c r="S1153">
        <v>76.36</v>
      </c>
      <c r="T1153">
        <v>78.97</v>
      </c>
      <c r="U1153">
        <v>77.81</v>
      </c>
      <c r="Y1153">
        <v>78.39</v>
      </c>
      <c r="Z1153">
        <v>69</v>
      </c>
      <c r="AA1153">
        <v>75</v>
      </c>
      <c r="AE1153">
        <v>12</v>
      </c>
      <c r="AF1153">
        <v>15</v>
      </c>
      <c r="AJ1153">
        <v>75</v>
      </c>
    </row>
    <row r="1154" spans="1:36" x14ac:dyDescent="0.35">
      <c r="A1154" s="3" t="str">
        <f t="shared" ref="A1154:A1217" si="18">IF(J1154="","",CONCATENATE(J1154," ",I1154))</f>
        <v>Mel Lotscher</v>
      </c>
      <c r="B1154" s="4">
        <v>46082</v>
      </c>
      <c r="C1154" t="s">
        <v>1596</v>
      </c>
      <c r="D1154" t="s">
        <v>1597</v>
      </c>
      <c r="E1154" t="s">
        <v>1598</v>
      </c>
      <c r="F1154" t="s">
        <v>1599</v>
      </c>
      <c r="I1154" t="s">
        <v>1711</v>
      </c>
      <c r="J1154" t="s">
        <v>1712</v>
      </c>
      <c r="K1154" t="s">
        <v>422</v>
      </c>
      <c r="L1154">
        <v>76</v>
      </c>
      <c r="M1154">
        <v>74</v>
      </c>
      <c r="Q1154">
        <v>150</v>
      </c>
      <c r="R1154">
        <v>77.19</v>
      </c>
      <c r="S1154">
        <v>76.36</v>
      </c>
      <c r="T1154">
        <v>78.97</v>
      </c>
      <c r="U1154">
        <v>77.81</v>
      </c>
      <c r="Y1154">
        <v>78.39</v>
      </c>
      <c r="Z1154">
        <v>69</v>
      </c>
      <c r="AA1154">
        <v>75</v>
      </c>
      <c r="AE1154">
        <v>12</v>
      </c>
      <c r="AF1154">
        <v>15</v>
      </c>
      <c r="AJ1154">
        <v>75</v>
      </c>
    </row>
    <row r="1155" spans="1:36" x14ac:dyDescent="0.35">
      <c r="A1155" s="3" t="str">
        <f t="shared" si="18"/>
        <v>Arthur Michaux</v>
      </c>
      <c r="B1155" s="4">
        <v>46082</v>
      </c>
      <c r="C1155" t="s">
        <v>1596</v>
      </c>
      <c r="D1155" t="s">
        <v>1597</v>
      </c>
      <c r="E1155" t="s">
        <v>1598</v>
      </c>
      <c r="F1155" t="s">
        <v>1599</v>
      </c>
      <c r="I1155" t="s">
        <v>1713</v>
      </c>
      <c r="J1155" t="s">
        <v>457</v>
      </c>
      <c r="K1155" t="s">
        <v>422</v>
      </c>
      <c r="L1155">
        <v>75</v>
      </c>
      <c r="M1155">
        <v>75</v>
      </c>
      <c r="Q1155">
        <v>150</v>
      </c>
      <c r="R1155">
        <v>77.19</v>
      </c>
      <c r="S1155">
        <v>76.36</v>
      </c>
      <c r="T1155">
        <v>77.97</v>
      </c>
      <c r="U1155">
        <v>78.81</v>
      </c>
      <c r="Y1155">
        <v>78.39</v>
      </c>
      <c r="Z1155">
        <v>63</v>
      </c>
      <c r="AA1155">
        <v>75</v>
      </c>
      <c r="AE1155">
        <v>11</v>
      </c>
      <c r="AF1155">
        <v>15</v>
      </c>
      <c r="AJ1155">
        <v>75</v>
      </c>
    </row>
    <row r="1156" spans="1:36" x14ac:dyDescent="0.35">
      <c r="A1156" s="3" t="str">
        <f t="shared" si="18"/>
        <v>Christos Pantazidis</v>
      </c>
      <c r="B1156" s="4">
        <v>46082</v>
      </c>
      <c r="C1156" t="s">
        <v>1596</v>
      </c>
      <c r="D1156" t="s">
        <v>1597</v>
      </c>
      <c r="E1156" t="s">
        <v>1598</v>
      </c>
      <c r="F1156" t="s">
        <v>1599</v>
      </c>
      <c r="I1156" t="s">
        <v>1714</v>
      </c>
      <c r="J1156" t="s">
        <v>1715</v>
      </c>
      <c r="K1156" t="s">
        <v>422</v>
      </c>
      <c r="L1156">
        <v>72</v>
      </c>
      <c r="M1156">
        <v>78</v>
      </c>
      <c r="Q1156">
        <v>150</v>
      </c>
      <c r="R1156">
        <v>77.19</v>
      </c>
      <c r="S1156">
        <v>76.36</v>
      </c>
      <c r="T1156">
        <v>74.97</v>
      </c>
      <c r="U1156">
        <v>81.81</v>
      </c>
      <c r="Y1156">
        <v>78.39</v>
      </c>
      <c r="Z1156">
        <v>30</v>
      </c>
      <c r="AA1156">
        <v>75</v>
      </c>
      <c r="AE1156">
        <v>8</v>
      </c>
      <c r="AF1156">
        <v>15</v>
      </c>
      <c r="AJ1156">
        <v>75</v>
      </c>
    </row>
    <row r="1157" spans="1:36" x14ac:dyDescent="0.35">
      <c r="A1157" s="3" t="str">
        <f t="shared" si="18"/>
        <v>Antoine Pellissier</v>
      </c>
      <c r="B1157" s="4">
        <v>46082</v>
      </c>
      <c r="C1157" t="s">
        <v>1596</v>
      </c>
      <c r="D1157" t="s">
        <v>1597</v>
      </c>
      <c r="E1157" t="s">
        <v>1598</v>
      </c>
      <c r="F1157" t="s">
        <v>1599</v>
      </c>
      <c r="I1157" t="s">
        <v>1716</v>
      </c>
      <c r="J1157" t="s">
        <v>495</v>
      </c>
      <c r="K1157" t="s">
        <v>422</v>
      </c>
      <c r="L1157">
        <v>77</v>
      </c>
      <c r="M1157">
        <v>73</v>
      </c>
      <c r="Q1157">
        <v>150</v>
      </c>
      <c r="R1157">
        <v>77.19</v>
      </c>
      <c r="S1157">
        <v>76.36</v>
      </c>
      <c r="T1157">
        <v>79.97</v>
      </c>
      <c r="U1157">
        <v>76.81</v>
      </c>
      <c r="Y1157">
        <v>78.39</v>
      </c>
      <c r="Z1157">
        <v>81</v>
      </c>
      <c r="AA1157">
        <v>75</v>
      </c>
      <c r="AE1157">
        <v>13</v>
      </c>
      <c r="AF1157">
        <v>15</v>
      </c>
      <c r="AJ1157">
        <v>75</v>
      </c>
    </row>
    <row r="1158" spans="1:36" x14ac:dyDescent="0.35">
      <c r="A1158" s="3" t="str">
        <f t="shared" si="18"/>
        <v>Tim Tillmanns</v>
      </c>
      <c r="B1158" s="4">
        <v>46082</v>
      </c>
      <c r="C1158" t="s">
        <v>1596</v>
      </c>
      <c r="D1158" t="s">
        <v>1597</v>
      </c>
      <c r="E1158" t="s">
        <v>1598</v>
      </c>
      <c r="F1158" t="s">
        <v>1599</v>
      </c>
      <c r="I1158" t="s">
        <v>1717</v>
      </c>
      <c r="J1158" t="s">
        <v>680</v>
      </c>
      <c r="K1158" t="s">
        <v>422</v>
      </c>
      <c r="L1158">
        <v>74</v>
      </c>
      <c r="M1158">
        <v>76</v>
      </c>
      <c r="Q1158">
        <v>150</v>
      </c>
      <c r="R1158">
        <v>77.19</v>
      </c>
      <c r="S1158">
        <v>76.36</v>
      </c>
      <c r="T1158">
        <v>76.97</v>
      </c>
      <c r="U1158">
        <v>79.81</v>
      </c>
      <c r="Y1158">
        <v>78.39</v>
      </c>
      <c r="Z1158">
        <v>50</v>
      </c>
      <c r="AA1158">
        <v>75</v>
      </c>
      <c r="AE1158">
        <v>10</v>
      </c>
      <c r="AF1158">
        <v>15</v>
      </c>
      <c r="AJ1158">
        <v>75</v>
      </c>
    </row>
    <row r="1159" spans="1:36" x14ac:dyDescent="0.35">
      <c r="A1159" s="3" t="str">
        <f t="shared" si="18"/>
        <v>Jenson Whiting</v>
      </c>
      <c r="B1159" s="4">
        <v>46082</v>
      </c>
      <c r="C1159" t="s">
        <v>1596</v>
      </c>
      <c r="D1159" t="s">
        <v>1597</v>
      </c>
      <c r="E1159" t="s">
        <v>1598</v>
      </c>
      <c r="F1159" t="s">
        <v>1599</v>
      </c>
      <c r="I1159" t="s">
        <v>1718</v>
      </c>
      <c r="J1159" t="s">
        <v>1719</v>
      </c>
      <c r="K1159" t="s">
        <v>422</v>
      </c>
      <c r="L1159">
        <v>74</v>
      </c>
      <c r="M1159">
        <v>76</v>
      </c>
      <c r="Q1159">
        <v>150</v>
      </c>
      <c r="R1159">
        <v>77.19</v>
      </c>
      <c r="S1159">
        <v>76.36</v>
      </c>
      <c r="T1159">
        <v>76.97</v>
      </c>
      <c r="U1159">
        <v>79.81</v>
      </c>
      <c r="Y1159">
        <v>78.39</v>
      </c>
      <c r="Z1159">
        <v>50</v>
      </c>
      <c r="AA1159">
        <v>75</v>
      </c>
      <c r="AE1159">
        <v>10</v>
      </c>
      <c r="AF1159">
        <v>15</v>
      </c>
      <c r="AJ1159">
        <v>75</v>
      </c>
    </row>
    <row r="1160" spans="1:36" x14ac:dyDescent="0.35">
      <c r="A1160" s="3" t="str">
        <f t="shared" si="18"/>
        <v>Maxime Goupy</v>
      </c>
      <c r="B1160" s="4">
        <v>46082</v>
      </c>
      <c r="C1160" t="s">
        <v>1596</v>
      </c>
      <c r="D1160" t="s">
        <v>1597</v>
      </c>
      <c r="E1160" t="s">
        <v>1598</v>
      </c>
      <c r="F1160" t="s">
        <v>1599</v>
      </c>
      <c r="I1160" t="s">
        <v>1720</v>
      </c>
      <c r="J1160" t="s">
        <v>354</v>
      </c>
      <c r="K1160" t="s">
        <v>422</v>
      </c>
      <c r="L1160">
        <v>73</v>
      </c>
      <c r="M1160">
        <v>78</v>
      </c>
      <c r="Q1160">
        <v>151</v>
      </c>
      <c r="R1160">
        <v>77.19</v>
      </c>
      <c r="S1160">
        <v>76.36</v>
      </c>
      <c r="T1160">
        <v>75.97</v>
      </c>
      <c r="U1160">
        <v>81.81</v>
      </c>
      <c r="Y1160">
        <v>78.89</v>
      </c>
      <c r="Z1160">
        <v>37</v>
      </c>
      <c r="AA1160">
        <v>82</v>
      </c>
      <c r="AE1160">
        <v>9</v>
      </c>
      <c r="AF1160">
        <v>16</v>
      </c>
      <c r="AJ1160">
        <v>82</v>
      </c>
    </row>
    <row r="1161" spans="1:36" x14ac:dyDescent="0.35">
      <c r="A1161" s="3" t="str">
        <f t="shared" si="18"/>
        <v>Jim Woudenberg</v>
      </c>
      <c r="B1161" s="4">
        <v>46082</v>
      </c>
      <c r="C1161" t="s">
        <v>1596</v>
      </c>
      <c r="D1161" t="s">
        <v>1597</v>
      </c>
      <c r="E1161" t="s">
        <v>1598</v>
      </c>
      <c r="F1161" t="s">
        <v>1599</v>
      </c>
      <c r="I1161" t="s">
        <v>1721</v>
      </c>
      <c r="J1161" t="s">
        <v>1722</v>
      </c>
      <c r="K1161" t="s">
        <v>422</v>
      </c>
      <c r="L1161">
        <v>75</v>
      </c>
      <c r="M1161">
        <v>76</v>
      </c>
      <c r="Q1161">
        <v>151</v>
      </c>
      <c r="R1161">
        <v>77.19</v>
      </c>
      <c r="S1161">
        <v>76.36</v>
      </c>
      <c r="T1161">
        <v>77.97</v>
      </c>
      <c r="U1161">
        <v>79.81</v>
      </c>
      <c r="Y1161">
        <v>78.89</v>
      </c>
      <c r="Z1161">
        <v>63</v>
      </c>
      <c r="AA1161">
        <v>82</v>
      </c>
      <c r="AE1161">
        <v>11</v>
      </c>
      <c r="AF1161">
        <v>16</v>
      </c>
      <c r="AJ1161">
        <v>82</v>
      </c>
    </row>
    <row r="1162" spans="1:36" x14ac:dyDescent="0.35">
      <c r="A1162" s="3" t="str">
        <f t="shared" si="18"/>
        <v>Simon Junk</v>
      </c>
      <c r="B1162" s="4">
        <v>46082</v>
      </c>
      <c r="C1162" t="s">
        <v>1596</v>
      </c>
      <c r="D1162" t="s">
        <v>1597</v>
      </c>
      <c r="E1162" t="s">
        <v>1598</v>
      </c>
      <c r="F1162" t="s">
        <v>1599</v>
      </c>
      <c r="I1162" t="s">
        <v>1723</v>
      </c>
      <c r="J1162" t="s">
        <v>789</v>
      </c>
      <c r="K1162" t="s">
        <v>422</v>
      </c>
      <c r="L1162">
        <v>74</v>
      </c>
      <c r="M1162">
        <v>78</v>
      </c>
      <c r="Q1162">
        <v>152</v>
      </c>
      <c r="R1162">
        <v>77.19</v>
      </c>
      <c r="S1162">
        <v>76.36</v>
      </c>
      <c r="T1162">
        <v>76.97</v>
      </c>
      <c r="U1162">
        <v>81.81</v>
      </c>
      <c r="Y1162">
        <v>79.39</v>
      </c>
      <c r="Z1162">
        <v>50</v>
      </c>
      <c r="AA1162">
        <v>84</v>
      </c>
      <c r="AE1162">
        <v>10</v>
      </c>
      <c r="AF1162">
        <v>17</v>
      </c>
      <c r="AJ1162">
        <v>84</v>
      </c>
    </row>
    <row r="1163" spans="1:36" x14ac:dyDescent="0.35">
      <c r="A1163" s="3" t="str">
        <f t="shared" si="18"/>
        <v>Aarav Agrawal</v>
      </c>
      <c r="B1163" s="4">
        <v>46082</v>
      </c>
      <c r="C1163" t="s">
        <v>1596</v>
      </c>
      <c r="D1163" t="s">
        <v>1597</v>
      </c>
      <c r="E1163" t="s">
        <v>1598</v>
      </c>
      <c r="F1163" t="s">
        <v>1599</v>
      </c>
      <c r="I1163" t="s">
        <v>1724</v>
      </c>
      <c r="J1163" t="s">
        <v>1725</v>
      </c>
      <c r="K1163" t="s">
        <v>422</v>
      </c>
      <c r="L1163">
        <v>79</v>
      </c>
      <c r="M1163">
        <v>74</v>
      </c>
      <c r="Q1163">
        <v>153</v>
      </c>
      <c r="R1163">
        <v>77.19</v>
      </c>
      <c r="S1163">
        <v>76.36</v>
      </c>
      <c r="T1163">
        <v>81.97</v>
      </c>
      <c r="U1163">
        <v>77.81</v>
      </c>
      <c r="Y1163">
        <v>79.89</v>
      </c>
      <c r="Z1163">
        <v>89</v>
      </c>
      <c r="AA1163">
        <v>85</v>
      </c>
      <c r="AE1163">
        <v>15</v>
      </c>
      <c r="AF1163">
        <v>18</v>
      </c>
      <c r="AJ1163">
        <v>85</v>
      </c>
    </row>
    <row r="1164" spans="1:36" x14ac:dyDescent="0.35">
      <c r="A1164" s="3" t="str">
        <f t="shared" si="18"/>
        <v>Arnaud Galand</v>
      </c>
      <c r="B1164" s="4">
        <v>46082</v>
      </c>
      <c r="C1164" t="s">
        <v>1596</v>
      </c>
      <c r="D1164" t="s">
        <v>1597</v>
      </c>
      <c r="E1164" t="s">
        <v>1598</v>
      </c>
      <c r="F1164" t="s">
        <v>1599</v>
      </c>
      <c r="I1164" t="s">
        <v>1726</v>
      </c>
      <c r="J1164" t="s">
        <v>1727</v>
      </c>
      <c r="K1164" t="s">
        <v>422</v>
      </c>
      <c r="L1164">
        <v>83</v>
      </c>
      <c r="M1164">
        <v>70</v>
      </c>
      <c r="Q1164">
        <v>153</v>
      </c>
      <c r="R1164">
        <v>77.19</v>
      </c>
      <c r="S1164">
        <v>76.36</v>
      </c>
      <c r="T1164">
        <v>85.97</v>
      </c>
      <c r="U1164">
        <v>73.81</v>
      </c>
      <c r="Y1164">
        <v>79.89</v>
      </c>
      <c r="Z1164">
        <v>102</v>
      </c>
      <c r="AA1164">
        <v>85</v>
      </c>
      <c r="AE1164">
        <v>19</v>
      </c>
      <c r="AF1164">
        <v>18</v>
      </c>
      <c r="AJ1164">
        <v>85</v>
      </c>
    </row>
    <row r="1165" spans="1:36" x14ac:dyDescent="0.35">
      <c r="A1165" s="3" t="str">
        <f t="shared" si="18"/>
        <v>Louis Joubin</v>
      </c>
      <c r="B1165" s="4">
        <v>46082</v>
      </c>
      <c r="C1165" t="s">
        <v>1596</v>
      </c>
      <c r="D1165" t="s">
        <v>1597</v>
      </c>
      <c r="E1165" t="s">
        <v>1598</v>
      </c>
      <c r="F1165" t="s">
        <v>1599</v>
      </c>
      <c r="I1165" t="s">
        <v>1728</v>
      </c>
      <c r="J1165" t="s">
        <v>644</v>
      </c>
      <c r="K1165" t="s">
        <v>422</v>
      </c>
      <c r="L1165">
        <v>76</v>
      </c>
      <c r="M1165">
        <v>77</v>
      </c>
      <c r="Q1165">
        <v>153</v>
      </c>
      <c r="R1165">
        <v>77.19</v>
      </c>
      <c r="S1165">
        <v>76.36</v>
      </c>
      <c r="T1165">
        <v>78.97</v>
      </c>
      <c r="U1165">
        <v>80.81</v>
      </c>
      <c r="Y1165">
        <v>79.89</v>
      </c>
      <c r="Z1165">
        <v>69</v>
      </c>
      <c r="AA1165">
        <v>85</v>
      </c>
      <c r="AE1165">
        <v>12</v>
      </c>
      <c r="AF1165">
        <v>18</v>
      </c>
      <c r="AJ1165">
        <v>85</v>
      </c>
    </row>
    <row r="1166" spans="1:36" x14ac:dyDescent="0.35">
      <c r="A1166" s="3" t="str">
        <f t="shared" si="18"/>
        <v>Jules Lavigne</v>
      </c>
      <c r="B1166" s="4">
        <v>46082</v>
      </c>
      <c r="C1166" t="s">
        <v>1596</v>
      </c>
      <c r="D1166" t="s">
        <v>1597</v>
      </c>
      <c r="E1166" t="s">
        <v>1598</v>
      </c>
      <c r="F1166" t="s">
        <v>1599</v>
      </c>
      <c r="I1166" t="s">
        <v>1729</v>
      </c>
      <c r="J1166" t="s">
        <v>1730</v>
      </c>
      <c r="K1166" t="s">
        <v>422</v>
      </c>
      <c r="L1166">
        <v>77</v>
      </c>
      <c r="M1166">
        <v>76</v>
      </c>
      <c r="Q1166">
        <v>153</v>
      </c>
      <c r="R1166">
        <v>77.19</v>
      </c>
      <c r="S1166">
        <v>76.36</v>
      </c>
      <c r="T1166">
        <v>79.97</v>
      </c>
      <c r="U1166">
        <v>79.81</v>
      </c>
      <c r="Y1166">
        <v>79.89</v>
      </c>
      <c r="Z1166">
        <v>81</v>
      </c>
      <c r="AA1166">
        <v>85</v>
      </c>
      <c r="AE1166">
        <v>13</v>
      </c>
      <c r="AF1166">
        <v>18</v>
      </c>
      <c r="AJ1166">
        <v>85</v>
      </c>
    </row>
    <row r="1167" spans="1:36" x14ac:dyDescent="0.35">
      <c r="A1167" s="3" t="str">
        <f t="shared" si="18"/>
        <v>Bill Koch</v>
      </c>
      <c r="B1167" s="4">
        <v>46082</v>
      </c>
      <c r="C1167" t="s">
        <v>1596</v>
      </c>
      <c r="D1167" t="s">
        <v>1597</v>
      </c>
      <c r="E1167" t="s">
        <v>1598</v>
      </c>
      <c r="F1167" t="s">
        <v>1599</v>
      </c>
      <c r="I1167" t="s">
        <v>498</v>
      </c>
      <c r="J1167" t="s">
        <v>1731</v>
      </c>
      <c r="K1167" t="s">
        <v>422</v>
      </c>
      <c r="L1167">
        <v>76</v>
      </c>
      <c r="M1167">
        <v>78</v>
      </c>
      <c r="Q1167">
        <v>154</v>
      </c>
      <c r="R1167">
        <v>77.19</v>
      </c>
      <c r="S1167">
        <v>76.36</v>
      </c>
      <c r="T1167">
        <v>78.97</v>
      </c>
      <c r="U1167">
        <v>81.81</v>
      </c>
      <c r="Y1167">
        <v>80.39</v>
      </c>
      <c r="Z1167">
        <v>69</v>
      </c>
      <c r="AA1167">
        <v>89</v>
      </c>
      <c r="AE1167">
        <v>12</v>
      </c>
      <c r="AF1167">
        <v>19</v>
      </c>
      <c r="AJ1167">
        <v>89</v>
      </c>
    </row>
    <row r="1168" spans="1:36" x14ac:dyDescent="0.35">
      <c r="A1168" s="3" t="str">
        <f t="shared" si="18"/>
        <v>Lucas Sapin</v>
      </c>
      <c r="B1168" s="4">
        <v>46082</v>
      </c>
      <c r="C1168" t="s">
        <v>1596</v>
      </c>
      <c r="D1168" t="s">
        <v>1597</v>
      </c>
      <c r="E1168" t="s">
        <v>1598</v>
      </c>
      <c r="F1168" t="s">
        <v>1599</v>
      </c>
      <c r="I1168" t="s">
        <v>1732</v>
      </c>
      <c r="J1168" t="s">
        <v>368</v>
      </c>
      <c r="K1168" t="s">
        <v>422</v>
      </c>
      <c r="L1168">
        <v>78</v>
      </c>
      <c r="M1168">
        <v>76</v>
      </c>
      <c r="Q1168">
        <v>154</v>
      </c>
      <c r="R1168">
        <v>77.19</v>
      </c>
      <c r="S1168">
        <v>76.36</v>
      </c>
      <c r="T1168">
        <v>80.97</v>
      </c>
      <c r="U1168">
        <v>79.81</v>
      </c>
      <c r="Y1168">
        <v>80.39</v>
      </c>
      <c r="Z1168">
        <v>87</v>
      </c>
      <c r="AA1168">
        <v>89</v>
      </c>
      <c r="AE1168">
        <v>14</v>
      </c>
      <c r="AF1168">
        <v>19</v>
      </c>
      <c r="AJ1168">
        <v>89</v>
      </c>
    </row>
    <row r="1169" spans="1:36" x14ac:dyDescent="0.35">
      <c r="A1169" s="3" t="str">
        <f t="shared" si="18"/>
        <v>Adrian Kaczala</v>
      </c>
      <c r="B1169" s="4">
        <v>46082</v>
      </c>
      <c r="C1169" t="s">
        <v>1596</v>
      </c>
      <c r="D1169" t="s">
        <v>1597</v>
      </c>
      <c r="E1169" t="s">
        <v>1598</v>
      </c>
      <c r="F1169" t="s">
        <v>1599</v>
      </c>
      <c r="I1169" t="s">
        <v>1733</v>
      </c>
      <c r="J1169" t="s">
        <v>363</v>
      </c>
      <c r="K1169" t="s">
        <v>422</v>
      </c>
      <c r="L1169">
        <v>80</v>
      </c>
      <c r="M1169">
        <v>75</v>
      </c>
      <c r="Q1169">
        <v>155</v>
      </c>
      <c r="R1169">
        <v>77.19</v>
      </c>
      <c r="S1169">
        <v>76.36</v>
      </c>
      <c r="T1169">
        <v>82.97</v>
      </c>
      <c r="U1169">
        <v>78.81</v>
      </c>
      <c r="Y1169">
        <v>80.89</v>
      </c>
      <c r="Z1169">
        <v>91</v>
      </c>
      <c r="AA1169">
        <v>91</v>
      </c>
      <c r="AE1169">
        <v>16</v>
      </c>
      <c r="AF1169">
        <v>20</v>
      </c>
      <c r="AJ1169">
        <v>91</v>
      </c>
    </row>
    <row r="1170" spans="1:36" x14ac:dyDescent="0.35">
      <c r="A1170" s="3" t="str">
        <f t="shared" si="18"/>
        <v>Martin Frerot</v>
      </c>
      <c r="B1170" s="4">
        <v>46082</v>
      </c>
      <c r="C1170" t="s">
        <v>1596</v>
      </c>
      <c r="D1170" t="s">
        <v>1597</v>
      </c>
      <c r="E1170" t="s">
        <v>1598</v>
      </c>
      <c r="F1170" t="s">
        <v>1599</v>
      </c>
      <c r="I1170" t="s">
        <v>1734</v>
      </c>
      <c r="J1170" t="s">
        <v>510</v>
      </c>
      <c r="K1170" t="s">
        <v>422</v>
      </c>
      <c r="L1170">
        <v>79</v>
      </c>
      <c r="M1170">
        <v>77</v>
      </c>
      <c r="Q1170">
        <v>156</v>
      </c>
      <c r="R1170">
        <v>77.19</v>
      </c>
      <c r="S1170">
        <v>76.36</v>
      </c>
      <c r="T1170">
        <v>81.97</v>
      </c>
      <c r="U1170">
        <v>80.81</v>
      </c>
      <c r="Y1170">
        <v>81.39</v>
      </c>
      <c r="Z1170">
        <v>89</v>
      </c>
      <c r="AA1170">
        <v>92</v>
      </c>
      <c r="AE1170">
        <v>15</v>
      </c>
      <c r="AF1170">
        <v>21</v>
      </c>
      <c r="AJ1170">
        <v>92</v>
      </c>
    </row>
    <row r="1171" spans="1:36" x14ac:dyDescent="0.35">
      <c r="A1171" s="3" t="str">
        <f t="shared" si="18"/>
        <v>Florian Moosmeier</v>
      </c>
      <c r="B1171" s="4">
        <v>46082</v>
      </c>
      <c r="C1171" t="s">
        <v>1596</v>
      </c>
      <c r="D1171" t="s">
        <v>1597</v>
      </c>
      <c r="E1171" t="s">
        <v>1598</v>
      </c>
      <c r="F1171" t="s">
        <v>1599</v>
      </c>
      <c r="I1171" t="s">
        <v>1735</v>
      </c>
      <c r="J1171" t="s">
        <v>543</v>
      </c>
      <c r="K1171" t="s">
        <v>422</v>
      </c>
      <c r="L1171">
        <v>82</v>
      </c>
      <c r="M1171">
        <v>74</v>
      </c>
      <c r="Q1171">
        <v>156</v>
      </c>
      <c r="R1171">
        <v>77.19</v>
      </c>
      <c r="S1171">
        <v>76.36</v>
      </c>
      <c r="T1171">
        <v>84.97</v>
      </c>
      <c r="U1171">
        <v>77.81</v>
      </c>
      <c r="Y1171">
        <v>81.39</v>
      </c>
      <c r="Z1171">
        <v>99</v>
      </c>
      <c r="AA1171">
        <v>92</v>
      </c>
      <c r="AE1171">
        <v>18</v>
      </c>
      <c r="AF1171">
        <v>21</v>
      </c>
      <c r="AJ1171">
        <v>92</v>
      </c>
    </row>
    <row r="1172" spans="1:36" x14ac:dyDescent="0.35">
      <c r="A1172" s="3" t="str">
        <f t="shared" si="18"/>
        <v>Justin Deibler</v>
      </c>
      <c r="B1172" s="4">
        <v>46082</v>
      </c>
      <c r="C1172" t="s">
        <v>1596</v>
      </c>
      <c r="D1172" t="s">
        <v>1597</v>
      </c>
      <c r="E1172" t="s">
        <v>1598</v>
      </c>
      <c r="F1172" t="s">
        <v>1599</v>
      </c>
      <c r="I1172" t="s">
        <v>1736</v>
      </c>
      <c r="J1172" t="s">
        <v>642</v>
      </c>
      <c r="K1172" t="s">
        <v>422</v>
      </c>
      <c r="L1172">
        <v>81</v>
      </c>
      <c r="M1172">
        <v>76</v>
      </c>
      <c r="Q1172">
        <v>157</v>
      </c>
      <c r="R1172">
        <v>77.19</v>
      </c>
      <c r="S1172">
        <v>76.36</v>
      </c>
      <c r="T1172">
        <v>83.97</v>
      </c>
      <c r="U1172">
        <v>79.81</v>
      </c>
      <c r="Y1172">
        <v>81.89</v>
      </c>
      <c r="Z1172">
        <v>95</v>
      </c>
      <c r="AA1172">
        <v>94</v>
      </c>
      <c r="AE1172">
        <v>17</v>
      </c>
      <c r="AF1172">
        <v>22</v>
      </c>
      <c r="AJ1172">
        <v>94</v>
      </c>
    </row>
    <row r="1173" spans="1:36" x14ac:dyDescent="0.35">
      <c r="A1173" s="3" t="str">
        <f t="shared" si="18"/>
        <v>Ron Cedric Reinert</v>
      </c>
      <c r="B1173" s="4">
        <v>46082</v>
      </c>
      <c r="C1173" t="s">
        <v>1596</v>
      </c>
      <c r="D1173" t="s">
        <v>1597</v>
      </c>
      <c r="E1173" t="s">
        <v>1598</v>
      </c>
      <c r="F1173" t="s">
        <v>1599</v>
      </c>
      <c r="I1173" t="s">
        <v>1737</v>
      </c>
      <c r="J1173" t="s">
        <v>1738</v>
      </c>
      <c r="K1173" t="s">
        <v>422</v>
      </c>
      <c r="L1173">
        <v>81</v>
      </c>
      <c r="M1173">
        <v>76</v>
      </c>
      <c r="Q1173">
        <v>157</v>
      </c>
      <c r="R1173">
        <v>77.19</v>
      </c>
      <c r="S1173">
        <v>76.36</v>
      </c>
      <c r="T1173">
        <v>83.97</v>
      </c>
      <c r="U1173">
        <v>79.81</v>
      </c>
      <c r="Y1173">
        <v>81.89</v>
      </c>
      <c r="Z1173">
        <v>95</v>
      </c>
      <c r="AA1173">
        <v>94</v>
      </c>
      <c r="AE1173">
        <v>17</v>
      </c>
      <c r="AF1173">
        <v>22</v>
      </c>
      <c r="AJ1173">
        <v>94</v>
      </c>
    </row>
    <row r="1174" spans="1:36" x14ac:dyDescent="0.35">
      <c r="A1174" s="3" t="str">
        <f t="shared" si="18"/>
        <v>Ethan Derain</v>
      </c>
      <c r="B1174" s="4">
        <v>46082</v>
      </c>
      <c r="C1174" t="s">
        <v>1596</v>
      </c>
      <c r="D1174" t="s">
        <v>1597</v>
      </c>
      <c r="E1174" t="s">
        <v>1598</v>
      </c>
      <c r="F1174" t="s">
        <v>1599</v>
      </c>
      <c r="I1174" t="s">
        <v>1739</v>
      </c>
      <c r="J1174" t="s">
        <v>1740</v>
      </c>
      <c r="K1174" t="s">
        <v>422</v>
      </c>
      <c r="L1174">
        <v>81</v>
      </c>
      <c r="M1174">
        <v>77</v>
      </c>
      <c r="Q1174">
        <v>158</v>
      </c>
      <c r="R1174">
        <v>77.19</v>
      </c>
      <c r="S1174">
        <v>76.36</v>
      </c>
      <c r="T1174">
        <v>83.97</v>
      </c>
      <c r="U1174">
        <v>80.81</v>
      </c>
      <c r="Y1174">
        <v>82.39</v>
      </c>
      <c r="Z1174">
        <v>95</v>
      </c>
      <c r="AA1174">
        <v>96</v>
      </c>
      <c r="AE1174">
        <v>17</v>
      </c>
      <c r="AF1174">
        <v>23</v>
      </c>
      <c r="AJ1174">
        <v>96</v>
      </c>
    </row>
    <row r="1175" spans="1:36" x14ac:dyDescent="0.35">
      <c r="A1175" s="3" t="str">
        <f t="shared" si="18"/>
        <v>Paul Schwab</v>
      </c>
      <c r="B1175" s="4">
        <v>46082</v>
      </c>
      <c r="C1175" t="s">
        <v>1596</v>
      </c>
      <c r="D1175" t="s">
        <v>1597</v>
      </c>
      <c r="E1175" t="s">
        <v>1598</v>
      </c>
      <c r="F1175" t="s">
        <v>1599</v>
      </c>
      <c r="I1175" t="s">
        <v>1741</v>
      </c>
      <c r="J1175" t="s">
        <v>396</v>
      </c>
      <c r="K1175" t="s">
        <v>422</v>
      </c>
      <c r="L1175">
        <v>83</v>
      </c>
      <c r="M1175">
        <v>75</v>
      </c>
      <c r="Q1175">
        <v>158</v>
      </c>
      <c r="R1175">
        <v>77.19</v>
      </c>
      <c r="S1175">
        <v>76.36</v>
      </c>
      <c r="T1175">
        <v>85.97</v>
      </c>
      <c r="U1175">
        <v>78.81</v>
      </c>
      <c r="Y1175">
        <v>82.39</v>
      </c>
      <c r="Z1175">
        <v>102</v>
      </c>
      <c r="AA1175">
        <v>96</v>
      </c>
      <c r="AE1175">
        <v>19</v>
      </c>
      <c r="AF1175">
        <v>23</v>
      </c>
      <c r="AJ1175">
        <v>96</v>
      </c>
    </row>
    <row r="1176" spans="1:36" x14ac:dyDescent="0.35">
      <c r="A1176" s="3" t="str">
        <f t="shared" si="18"/>
        <v>Emilio Meijer</v>
      </c>
      <c r="B1176" s="4">
        <v>46082</v>
      </c>
      <c r="C1176" t="s">
        <v>1596</v>
      </c>
      <c r="D1176" t="s">
        <v>1597</v>
      </c>
      <c r="E1176" t="s">
        <v>1598</v>
      </c>
      <c r="F1176" t="s">
        <v>1599</v>
      </c>
      <c r="I1176" t="s">
        <v>1742</v>
      </c>
      <c r="J1176" t="s">
        <v>1087</v>
      </c>
      <c r="K1176" t="s">
        <v>422</v>
      </c>
      <c r="L1176">
        <v>82</v>
      </c>
      <c r="M1176">
        <v>77</v>
      </c>
      <c r="Q1176">
        <v>159</v>
      </c>
      <c r="R1176">
        <v>77.19</v>
      </c>
      <c r="S1176">
        <v>76.36</v>
      </c>
      <c r="T1176">
        <v>84.97</v>
      </c>
      <c r="U1176">
        <v>80.81</v>
      </c>
      <c r="Y1176">
        <v>82.89</v>
      </c>
      <c r="Z1176">
        <v>99</v>
      </c>
      <c r="AA1176">
        <v>98</v>
      </c>
      <c r="AE1176">
        <v>18</v>
      </c>
      <c r="AF1176">
        <v>24</v>
      </c>
      <c r="AJ1176">
        <v>98</v>
      </c>
    </row>
    <row r="1177" spans="1:36" x14ac:dyDescent="0.35">
      <c r="A1177" s="3" t="str">
        <f t="shared" si="18"/>
        <v>Bosse Lenssen</v>
      </c>
      <c r="B1177" s="4">
        <v>46082</v>
      </c>
      <c r="C1177" t="s">
        <v>1596</v>
      </c>
      <c r="D1177" t="s">
        <v>1597</v>
      </c>
      <c r="E1177" t="s">
        <v>1598</v>
      </c>
      <c r="F1177" t="s">
        <v>1599</v>
      </c>
      <c r="I1177" t="s">
        <v>1743</v>
      </c>
      <c r="J1177" t="s">
        <v>1744</v>
      </c>
      <c r="K1177" t="s">
        <v>422</v>
      </c>
      <c r="L1177">
        <v>80</v>
      </c>
      <c r="M1177">
        <v>81</v>
      </c>
      <c r="Q1177">
        <v>161</v>
      </c>
      <c r="R1177">
        <v>77.19</v>
      </c>
      <c r="S1177">
        <v>76.36</v>
      </c>
      <c r="T1177">
        <v>82.97</v>
      </c>
      <c r="U1177">
        <v>84.81</v>
      </c>
      <c r="Y1177">
        <v>83.89</v>
      </c>
      <c r="Z1177">
        <v>91</v>
      </c>
      <c r="AA1177">
        <v>99</v>
      </c>
      <c r="AE1177">
        <v>16</v>
      </c>
      <c r="AF1177">
        <v>26</v>
      </c>
      <c r="AJ1177">
        <v>99</v>
      </c>
    </row>
    <row r="1178" spans="1:36" x14ac:dyDescent="0.35">
      <c r="A1178" s="3" t="str">
        <f t="shared" si="18"/>
        <v>Remy Tabart</v>
      </c>
      <c r="B1178" s="4">
        <v>46082</v>
      </c>
      <c r="C1178" t="s">
        <v>1596</v>
      </c>
      <c r="D1178" t="s">
        <v>1597</v>
      </c>
      <c r="E1178" t="s">
        <v>1598</v>
      </c>
      <c r="F1178" t="s">
        <v>1599</v>
      </c>
      <c r="I1178" t="s">
        <v>1745</v>
      </c>
      <c r="J1178" t="s">
        <v>1746</v>
      </c>
      <c r="K1178" t="s">
        <v>422</v>
      </c>
      <c r="L1178">
        <v>80</v>
      </c>
      <c r="M1178">
        <v>81</v>
      </c>
      <c r="Q1178">
        <v>161</v>
      </c>
      <c r="R1178">
        <v>77.19</v>
      </c>
      <c r="S1178">
        <v>76.36</v>
      </c>
      <c r="T1178">
        <v>82.97</v>
      </c>
      <c r="U1178">
        <v>84.81</v>
      </c>
      <c r="Y1178">
        <v>83.89</v>
      </c>
      <c r="Z1178">
        <v>91</v>
      </c>
      <c r="AA1178">
        <v>99</v>
      </c>
      <c r="AE1178">
        <v>16</v>
      </c>
      <c r="AF1178">
        <v>26</v>
      </c>
      <c r="AJ1178">
        <v>99</v>
      </c>
    </row>
    <row r="1179" spans="1:36" x14ac:dyDescent="0.35">
      <c r="A1179" s="3" t="str">
        <f t="shared" si="18"/>
        <v>Kerem Karsi</v>
      </c>
      <c r="B1179" s="4">
        <v>46082</v>
      </c>
      <c r="C1179" t="s">
        <v>1596</v>
      </c>
      <c r="D1179" t="s">
        <v>1597</v>
      </c>
      <c r="E1179" t="s">
        <v>1598</v>
      </c>
      <c r="F1179" t="s">
        <v>1599</v>
      </c>
      <c r="I1179" t="s">
        <v>1747</v>
      </c>
      <c r="J1179" t="s">
        <v>1748</v>
      </c>
      <c r="K1179" t="s">
        <v>422</v>
      </c>
      <c r="L1179">
        <v>80</v>
      </c>
      <c r="M1179">
        <v>82</v>
      </c>
      <c r="Q1179">
        <v>162</v>
      </c>
      <c r="R1179">
        <v>77.19</v>
      </c>
      <c r="S1179">
        <v>76.36</v>
      </c>
      <c r="T1179">
        <v>82.97</v>
      </c>
      <c r="U1179">
        <v>85.81</v>
      </c>
      <c r="Y1179">
        <v>84.39</v>
      </c>
      <c r="Z1179">
        <v>91</v>
      </c>
      <c r="AA1179">
        <v>101</v>
      </c>
      <c r="AE1179">
        <v>16</v>
      </c>
      <c r="AF1179">
        <v>27</v>
      </c>
      <c r="AJ1179">
        <v>101</v>
      </c>
    </row>
    <row r="1180" spans="1:36" x14ac:dyDescent="0.35">
      <c r="A1180" s="3" t="str">
        <f t="shared" si="18"/>
        <v>Can Marko Ozdemir</v>
      </c>
      <c r="B1180" s="4">
        <v>46082</v>
      </c>
      <c r="C1180" t="s">
        <v>1596</v>
      </c>
      <c r="D1180" t="s">
        <v>1597</v>
      </c>
      <c r="E1180" t="s">
        <v>1598</v>
      </c>
      <c r="F1180" t="s">
        <v>1599</v>
      </c>
      <c r="I1180" t="s">
        <v>1749</v>
      </c>
      <c r="J1180" t="s">
        <v>1750</v>
      </c>
      <c r="K1180" t="s">
        <v>422</v>
      </c>
      <c r="L1180">
        <v>81</v>
      </c>
      <c r="M1180">
        <v>81</v>
      </c>
      <c r="Q1180">
        <v>162</v>
      </c>
      <c r="R1180">
        <v>77.19</v>
      </c>
      <c r="S1180">
        <v>76.36</v>
      </c>
      <c r="T1180">
        <v>83.97</v>
      </c>
      <c r="U1180">
        <v>84.81</v>
      </c>
      <c r="Y1180">
        <v>84.39</v>
      </c>
      <c r="Z1180">
        <v>95</v>
      </c>
      <c r="AA1180">
        <v>101</v>
      </c>
      <c r="AE1180">
        <v>17</v>
      </c>
      <c r="AF1180">
        <v>27</v>
      </c>
      <c r="AJ1180">
        <v>101</v>
      </c>
    </row>
    <row r="1181" spans="1:36" x14ac:dyDescent="0.35">
      <c r="A1181" s="3" t="str">
        <f t="shared" si="18"/>
        <v>Nathan Trey</v>
      </c>
      <c r="B1181" s="4">
        <v>46082</v>
      </c>
      <c r="C1181" t="s">
        <v>1596</v>
      </c>
      <c r="D1181" t="s">
        <v>1597</v>
      </c>
      <c r="E1181" t="s">
        <v>1598</v>
      </c>
      <c r="F1181" t="s">
        <v>1599</v>
      </c>
      <c r="I1181" t="s">
        <v>1015</v>
      </c>
      <c r="J1181" t="s">
        <v>480</v>
      </c>
      <c r="K1181" t="s">
        <v>422</v>
      </c>
      <c r="L1181">
        <v>82</v>
      </c>
      <c r="M1181">
        <v>82</v>
      </c>
      <c r="Q1181">
        <v>164</v>
      </c>
      <c r="R1181">
        <v>77.19</v>
      </c>
      <c r="S1181">
        <v>76.36</v>
      </c>
      <c r="T1181">
        <v>84.97</v>
      </c>
      <c r="U1181">
        <v>85.81</v>
      </c>
      <c r="Y1181">
        <v>85.39</v>
      </c>
      <c r="Z1181">
        <v>99</v>
      </c>
      <c r="AA1181">
        <v>103</v>
      </c>
      <c r="AE1181">
        <v>18</v>
      </c>
      <c r="AF1181">
        <v>29</v>
      </c>
      <c r="AJ1181">
        <v>103</v>
      </c>
    </row>
    <row r="1182" spans="1:36" x14ac:dyDescent="0.35">
      <c r="A1182" s="3" t="str">
        <f t="shared" si="18"/>
        <v>Paul Hautbourg</v>
      </c>
      <c r="B1182" s="4">
        <v>46082</v>
      </c>
      <c r="C1182" t="s">
        <v>1596</v>
      </c>
      <c r="D1182" t="s">
        <v>1597</v>
      </c>
      <c r="E1182" t="s">
        <v>1598</v>
      </c>
      <c r="F1182" t="s">
        <v>1599</v>
      </c>
      <c r="I1182" t="s">
        <v>1751</v>
      </c>
      <c r="J1182" t="s">
        <v>396</v>
      </c>
      <c r="K1182" t="s">
        <v>422</v>
      </c>
      <c r="L1182">
        <v>84</v>
      </c>
      <c r="M1182">
        <v>83</v>
      </c>
      <c r="Q1182">
        <v>167</v>
      </c>
      <c r="R1182">
        <v>77.19</v>
      </c>
      <c r="S1182">
        <v>76.36</v>
      </c>
      <c r="T1182">
        <v>86.97</v>
      </c>
      <c r="U1182">
        <v>86.81</v>
      </c>
      <c r="Y1182">
        <v>86.89</v>
      </c>
      <c r="Z1182">
        <v>104</v>
      </c>
      <c r="AA1182">
        <v>104</v>
      </c>
      <c r="AE1182">
        <v>20</v>
      </c>
      <c r="AF1182">
        <v>32</v>
      </c>
      <c r="AJ1182">
        <v>104</v>
      </c>
    </row>
    <row r="1183" spans="1:36" x14ac:dyDescent="0.35">
      <c r="A1183" s="3" t="str">
        <f t="shared" si="18"/>
        <v>Sebastian Vida</v>
      </c>
      <c r="B1183" s="4">
        <v>46082</v>
      </c>
      <c r="C1183" t="s">
        <v>1596</v>
      </c>
      <c r="D1183" t="s">
        <v>1597</v>
      </c>
      <c r="E1183" t="s">
        <v>1598</v>
      </c>
      <c r="F1183" t="s">
        <v>1599</v>
      </c>
      <c r="I1183" t="s">
        <v>1752</v>
      </c>
      <c r="J1183" t="s">
        <v>908</v>
      </c>
      <c r="K1183" t="s">
        <v>422</v>
      </c>
      <c r="L1183">
        <v>86</v>
      </c>
      <c r="M1183">
        <v>84</v>
      </c>
      <c r="Q1183">
        <v>170</v>
      </c>
      <c r="R1183">
        <v>77.19</v>
      </c>
      <c r="S1183">
        <v>76.36</v>
      </c>
      <c r="T1183">
        <v>88.97</v>
      </c>
      <c r="U1183">
        <v>87.81</v>
      </c>
      <c r="Y1183">
        <v>88.39</v>
      </c>
      <c r="Z1183">
        <v>105</v>
      </c>
      <c r="AA1183">
        <v>105</v>
      </c>
      <c r="AE1183">
        <v>22</v>
      </c>
      <c r="AF1183">
        <v>35</v>
      </c>
      <c r="AJ1183">
        <v>105</v>
      </c>
    </row>
    <row r="1184" spans="1:36" x14ac:dyDescent="0.35">
      <c r="A1184" s="3" t="str">
        <f t="shared" si="18"/>
        <v>Casey Jarvis</v>
      </c>
      <c r="B1184" s="4">
        <v>46082</v>
      </c>
      <c r="C1184" t="s">
        <v>1753</v>
      </c>
      <c r="D1184" t="s">
        <v>1754</v>
      </c>
      <c r="E1184" t="s">
        <v>1755</v>
      </c>
      <c r="F1184" t="s">
        <v>1756</v>
      </c>
      <c r="G1184" t="s">
        <v>1757</v>
      </c>
      <c r="I1184" t="s">
        <v>1758</v>
      </c>
      <c r="J1184" t="s">
        <v>1759</v>
      </c>
      <c r="K1184">
        <v>1</v>
      </c>
      <c r="L1184">
        <v>67</v>
      </c>
      <c r="M1184">
        <v>68</v>
      </c>
      <c r="N1184">
        <v>64</v>
      </c>
      <c r="O1184">
        <v>67</v>
      </c>
      <c r="Q1184">
        <v>266</v>
      </c>
      <c r="R1184">
        <v>71.959999999999994</v>
      </c>
      <c r="S1184">
        <v>71.39</v>
      </c>
      <c r="T1184">
        <v>67.790000000000006</v>
      </c>
      <c r="U1184">
        <v>69.540000000000006</v>
      </c>
      <c r="V1184">
        <v>65.53</v>
      </c>
      <c r="W1184">
        <v>68.36</v>
      </c>
      <c r="Y1184">
        <v>67.81</v>
      </c>
      <c r="Z1184">
        <v>9</v>
      </c>
      <c r="AA1184">
        <v>10</v>
      </c>
      <c r="AB1184">
        <v>1</v>
      </c>
      <c r="AC1184">
        <v>1</v>
      </c>
      <c r="AE1184">
        <v>2</v>
      </c>
      <c r="AF1184">
        <v>5</v>
      </c>
      <c r="AG1184">
        <v>-1</v>
      </c>
      <c r="AH1184">
        <v>-3</v>
      </c>
      <c r="AJ1184">
        <v>1</v>
      </c>
    </row>
    <row r="1185" spans="1:36" x14ac:dyDescent="0.35">
      <c r="A1185" s="3" t="str">
        <f t="shared" si="18"/>
        <v>Hennie Du Plessis</v>
      </c>
      <c r="B1185" s="4">
        <v>46082</v>
      </c>
      <c r="C1185" t="s">
        <v>1753</v>
      </c>
      <c r="D1185" t="s">
        <v>1754</v>
      </c>
      <c r="E1185" t="s">
        <v>1755</v>
      </c>
      <c r="F1185" t="s">
        <v>1756</v>
      </c>
      <c r="G1185" t="s">
        <v>1757</v>
      </c>
      <c r="I1185" t="s">
        <v>1760</v>
      </c>
      <c r="J1185" t="s">
        <v>1761</v>
      </c>
      <c r="K1185">
        <v>2</v>
      </c>
      <c r="L1185">
        <v>70</v>
      </c>
      <c r="M1185">
        <v>63</v>
      </c>
      <c r="N1185">
        <v>67</v>
      </c>
      <c r="O1185">
        <v>69</v>
      </c>
      <c r="Q1185">
        <v>269</v>
      </c>
      <c r="R1185">
        <v>71.959999999999994</v>
      </c>
      <c r="S1185">
        <v>71.39</v>
      </c>
      <c r="T1185">
        <v>70.790000000000006</v>
      </c>
      <c r="U1185">
        <v>64.540000000000006</v>
      </c>
      <c r="V1185">
        <v>68.53</v>
      </c>
      <c r="W1185">
        <v>70.36</v>
      </c>
      <c r="Y1185">
        <v>68.56</v>
      </c>
      <c r="Z1185">
        <v>42</v>
      </c>
      <c r="AA1185">
        <v>4</v>
      </c>
      <c r="AB1185">
        <v>2</v>
      </c>
      <c r="AC1185">
        <v>2</v>
      </c>
      <c r="AE1185">
        <v>5</v>
      </c>
      <c r="AF1185">
        <v>3</v>
      </c>
      <c r="AG1185">
        <v>1</v>
      </c>
      <c r="AH1185">
        <v>3</v>
      </c>
      <c r="AJ1185">
        <v>2</v>
      </c>
    </row>
    <row r="1186" spans="1:36" x14ac:dyDescent="0.35">
      <c r="A1186" s="3" t="str">
        <f t="shared" si="18"/>
        <v>Frederic Lacroix</v>
      </c>
      <c r="B1186" s="4">
        <v>46082</v>
      </c>
      <c r="C1186" t="s">
        <v>1753</v>
      </c>
      <c r="D1186" t="s">
        <v>1754</v>
      </c>
      <c r="E1186" t="s">
        <v>1755</v>
      </c>
      <c r="F1186" t="s">
        <v>1756</v>
      </c>
      <c r="G1186" t="s">
        <v>1757</v>
      </c>
      <c r="I1186" t="s">
        <v>1762</v>
      </c>
      <c r="J1186" t="s">
        <v>1763</v>
      </c>
      <c r="K1186">
        <v>2</v>
      </c>
      <c r="L1186">
        <v>69</v>
      </c>
      <c r="M1186">
        <v>71</v>
      </c>
      <c r="N1186">
        <v>64</v>
      </c>
      <c r="O1186">
        <v>65</v>
      </c>
      <c r="Q1186">
        <v>269</v>
      </c>
      <c r="R1186">
        <v>71.959999999999994</v>
      </c>
      <c r="S1186">
        <v>71.39</v>
      </c>
      <c r="T1186">
        <v>69.790000000000006</v>
      </c>
      <c r="U1186">
        <v>72.540000000000006</v>
      </c>
      <c r="V1186">
        <v>65.53</v>
      </c>
      <c r="W1186">
        <v>66.36</v>
      </c>
      <c r="Y1186">
        <v>68.56</v>
      </c>
      <c r="Z1186">
        <v>28</v>
      </c>
      <c r="AA1186">
        <v>51</v>
      </c>
      <c r="AB1186">
        <v>8</v>
      </c>
      <c r="AC1186">
        <v>2</v>
      </c>
      <c r="AE1186">
        <v>4</v>
      </c>
      <c r="AF1186">
        <v>10</v>
      </c>
      <c r="AG1186">
        <v>5</v>
      </c>
      <c r="AH1186">
        <v>3</v>
      </c>
      <c r="AJ1186">
        <v>2</v>
      </c>
    </row>
    <row r="1187" spans="1:36" x14ac:dyDescent="0.35">
      <c r="A1187" s="3" t="str">
        <f t="shared" si="18"/>
        <v>Francesco Laporta</v>
      </c>
      <c r="B1187" s="4">
        <v>46082</v>
      </c>
      <c r="C1187" t="s">
        <v>1753</v>
      </c>
      <c r="D1187" t="s">
        <v>1754</v>
      </c>
      <c r="E1187" t="s">
        <v>1755</v>
      </c>
      <c r="F1187" t="s">
        <v>1756</v>
      </c>
      <c r="G1187" t="s">
        <v>1757</v>
      </c>
      <c r="I1187" t="s">
        <v>1764</v>
      </c>
      <c r="J1187" t="s">
        <v>1765</v>
      </c>
      <c r="K1187">
        <v>2</v>
      </c>
      <c r="L1187">
        <v>66</v>
      </c>
      <c r="M1187">
        <v>64</v>
      </c>
      <c r="N1187">
        <v>70</v>
      </c>
      <c r="O1187">
        <v>69</v>
      </c>
      <c r="Q1187">
        <v>269</v>
      </c>
      <c r="R1187">
        <v>71.959999999999994</v>
      </c>
      <c r="S1187">
        <v>71.39</v>
      </c>
      <c r="T1187">
        <v>66.790000000000006</v>
      </c>
      <c r="U1187">
        <v>65.540000000000006</v>
      </c>
      <c r="V1187">
        <v>71.53</v>
      </c>
      <c r="W1187">
        <v>70.36</v>
      </c>
      <c r="Y1187">
        <v>68.56</v>
      </c>
      <c r="Z1187">
        <v>5</v>
      </c>
      <c r="AA1187">
        <v>1</v>
      </c>
      <c r="AB1187">
        <v>2</v>
      </c>
      <c r="AC1187">
        <v>2</v>
      </c>
      <c r="AE1187">
        <v>1</v>
      </c>
      <c r="AF1187">
        <v>-1</v>
      </c>
      <c r="AG1187">
        <v>1</v>
      </c>
      <c r="AH1187">
        <v>3</v>
      </c>
      <c r="AJ1187">
        <v>2</v>
      </c>
    </row>
    <row r="1188" spans="1:36" x14ac:dyDescent="0.35">
      <c r="A1188" s="3" t="str">
        <f t="shared" si="18"/>
        <v>Eddie Pepperell</v>
      </c>
      <c r="B1188" s="4">
        <v>46082</v>
      </c>
      <c r="C1188" t="s">
        <v>1753</v>
      </c>
      <c r="D1188" t="s">
        <v>1754</v>
      </c>
      <c r="E1188" t="s">
        <v>1755</v>
      </c>
      <c r="F1188" t="s">
        <v>1756</v>
      </c>
      <c r="G1188" t="s">
        <v>1757</v>
      </c>
      <c r="I1188" t="s">
        <v>1766</v>
      </c>
      <c r="J1188" t="s">
        <v>1767</v>
      </c>
      <c r="K1188">
        <v>5</v>
      </c>
      <c r="L1188">
        <v>70</v>
      </c>
      <c r="M1188">
        <v>67</v>
      </c>
      <c r="N1188">
        <v>69</v>
      </c>
      <c r="O1188">
        <v>64</v>
      </c>
      <c r="Q1188">
        <v>270</v>
      </c>
      <c r="R1188">
        <v>71.959999999999994</v>
      </c>
      <c r="S1188">
        <v>71.39</v>
      </c>
      <c r="T1188">
        <v>70.790000000000006</v>
      </c>
      <c r="U1188">
        <v>68.540000000000006</v>
      </c>
      <c r="V1188">
        <v>70.53</v>
      </c>
      <c r="W1188">
        <v>65.36</v>
      </c>
      <c r="Y1188">
        <v>68.81</v>
      </c>
      <c r="Z1188">
        <v>42</v>
      </c>
      <c r="AA1188">
        <v>19</v>
      </c>
      <c r="AB1188">
        <v>18</v>
      </c>
      <c r="AC1188">
        <v>5</v>
      </c>
      <c r="AE1188">
        <v>5</v>
      </c>
      <c r="AF1188">
        <v>7</v>
      </c>
      <c r="AG1188">
        <v>7</v>
      </c>
      <c r="AH1188">
        <v>4</v>
      </c>
      <c r="AJ1188">
        <v>5</v>
      </c>
    </row>
    <row r="1189" spans="1:36" x14ac:dyDescent="0.35">
      <c r="A1189" s="3" t="str">
        <f t="shared" si="18"/>
        <v>Adrian Otaegui</v>
      </c>
      <c r="B1189" s="4">
        <v>46082</v>
      </c>
      <c r="C1189" t="s">
        <v>1753</v>
      </c>
      <c r="D1189" t="s">
        <v>1754</v>
      </c>
      <c r="E1189" t="s">
        <v>1755</v>
      </c>
      <c r="F1189" t="s">
        <v>1756</v>
      </c>
      <c r="G1189" t="s">
        <v>1757</v>
      </c>
      <c r="I1189" t="s">
        <v>1768</v>
      </c>
      <c r="J1189" t="s">
        <v>363</v>
      </c>
      <c r="K1189">
        <v>6</v>
      </c>
      <c r="L1189">
        <v>67</v>
      </c>
      <c r="M1189">
        <v>68</v>
      </c>
      <c r="N1189">
        <v>70</v>
      </c>
      <c r="O1189">
        <v>67</v>
      </c>
      <c r="Q1189">
        <v>272</v>
      </c>
      <c r="R1189">
        <v>71.959999999999994</v>
      </c>
      <c r="S1189">
        <v>71.39</v>
      </c>
      <c r="T1189">
        <v>67.790000000000006</v>
      </c>
      <c r="U1189">
        <v>69.540000000000006</v>
      </c>
      <c r="V1189">
        <v>71.53</v>
      </c>
      <c r="W1189">
        <v>68.36</v>
      </c>
      <c r="Y1189">
        <v>69.31</v>
      </c>
      <c r="Z1189">
        <v>9</v>
      </c>
      <c r="AA1189">
        <v>10</v>
      </c>
      <c r="AB1189">
        <v>15</v>
      </c>
      <c r="AC1189">
        <v>6</v>
      </c>
      <c r="AE1189">
        <v>2</v>
      </c>
      <c r="AF1189">
        <v>5</v>
      </c>
      <c r="AG1189">
        <v>6</v>
      </c>
      <c r="AH1189">
        <v>6</v>
      </c>
      <c r="AJ1189">
        <v>6</v>
      </c>
    </row>
    <row r="1190" spans="1:36" x14ac:dyDescent="0.35">
      <c r="A1190" s="3" t="str">
        <f t="shared" si="18"/>
        <v>Haydn Porteous</v>
      </c>
      <c r="B1190" s="4">
        <v>46082</v>
      </c>
      <c r="C1190" t="s">
        <v>1753</v>
      </c>
      <c r="D1190" t="s">
        <v>1754</v>
      </c>
      <c r="E1190" t="s">
        <v>1755</v>
      </c>
      <c r="F1190" t="s">
        <v>1756</v>
      </c>
      <c r="G1190" t="s">
        <v>1757</v>
      </c>
      <c r="I1190" t="s">
        <v>1769</v>
      </c>
      <c r="J1190" t="s">
        <v>595</v>
      </c>
      <c r="K1190">
        <v>6</v>
      </c>
      <c r="L1190">
        <v>67</v>
      </c>
      <c r="M1190">
        <v>69</v>
      </c>
      <c r="N1190">
        <v>68</v>
      </c>
      <c r="O1190">
        <v>68</v>
      </c>
      <c r="Q1190">
        <v>272</v>
      </c>
      <c r="R1190">
        <v>71.959999999999994</v>
      </c>
      <c r="S1190">
        <v>71.39</v>
      </c>
      <c r="T1190">
        <v>67.790000000000006</v>
      </c>
      <c r="U1190">
        <v>70.540000000000006</v>
      </c>
      <c r="V1190">
        <v>69.53</v>
      </c>
      <c r="W1190">
        <v>69.36</v>
      </c>
      <c r="Y1190">
        <v>69.31</v>
      </c>
      <c r="Z1190">
        <v>9</v>
      </c>
      <c r="AA1190">
        <v>13</v>
      </c>
      <c r="AB1190">
        <v>8</v>
      </c>
      <c r="AC1190">
        <v>6</v>
      </c>
      <c r="AE1190">
        <v>2</v>
      </c>
      <c r="AF1190">
        <v>6</v>
      </c>
      <c r="AG1190">
        <v>5</v>
      </c>
      <c r="AH1190">
        <v>6</v>
      </c>
      <c r="AJ1190">
        <v>6</v>
      </c>
    </row>
    <row r="1191" spans="1:36" x14ac:dyDescent="0.35">
      <c r="A1191" s="3" t="str">
        <f t="shared" si="18"/>
        <v>Daniel Van Tonder</v>
      </c>
      <c r="B1191" s="4">
        <v>46082</v>
      </c>
      <c r="C1191" t="s">
        <v>1753</v>
      </c>
      <c r="D1191" t="s">
        <v>1754</v>
      </c>
      <c r="E1191" t="s">
        <v>1755</v>
      </c>
      <c r="F1191" t="s">
        <v>1756</v>
      </c>
      <c r="G1191" t="s">
        <v>1757</v>
      </c>
      <c r="I1191" t="s">
        <v>1770</v>
      </c>
      <c r="J1191" t="s">
        <v>561</v>
      </c>
      <c r="K1191">
        <v>6</v>
      </c>
      <c r="L1191">
        <v>72</v>
      </c>
      <c r="M1191">
        <v>68</v>
      </c>
      <c r="N1191">
        <v>64</v>
      </c>
      <c r="O1191">
        <v>68</v>
      </c>
      <c r="Q1191">
        <v>272</v>
      </c>
      <c r="R1191">
        <v>71.959999999999994</v>
      </c>
      <c r="S1191">
        <v>71.39</v>
      </c>
      <c r="T1191">
        <v>72.790000000000006</v>
      </c>
      <c r="U1191">
        <v>69.540000000000006</v>
      </c>
      <c r="V1191">
        <v>65.53</v>
      </c>
      <c r="W1191">
        <v>69.36</v>
      </c>
      <c r="Y1191">
        <v>69.31</v>
      </c>
      <c r="Z1191">
        <v>89</v>
      </c>
      <c r="AA1191">
        <v>51</v>
      </c>
      <c r="AB1191">
        <v>8</v>
      </c>
      <c r="AC1191">
        <v>6</v>
      </c>
      <c r="AE1191">
        <v>7</v>
      </c>
      <c r="AF1191">
        <v>10</v>
      </c>
      <c r="AG1191">
        <v>5</v>
      </c>
      <c r="AH1191">
        <v>6</v>
      </c>
      <c r="AJ1191">
        <v>6</v>
      </c>
    </row>
    <row r="1192" spans="1:36" x14ac:dyDescent="0.35">
      <c r="A1192" s="3" t="str">
        <f t="shared" si="18"/>
        <v>Angel Ayora</v>
      </c>
      <c r="B1192" s="4">
        <v>46082</v>
      </c>
      <c r="C1192" t="s">
        <v>1753</v>
      </c>
      <c r="D1192" t="s">
        <v>1754</v>
      </c>
      <c r="E1192" t="s">
        <v>1755</v>
      </c>
      <c r="F1192" t="s">
        <v>1756</v>
      </c>
      <c r="G1192" t="s">
        <v>1757</v>
      </c>
      <c r="I1192" t="s">
        <v>1771</v>
      </c>
      <c r="J1192" t="s">
        <v>1772</v>
      </c>
      <c r="K1192">
        <v>9</v>
      </c>
      <c r="L1192">
        <v>67</v>
      </c>
      <c r="M1192">
        <v>70</v>
      </c>
      <c r="N1192">
        <v>67</v>
      </c>
      <c r="O1192">
        <v>69</v>
      </c>
      <c r="Q1192">
        <v>273</v>
      </c>
      <c r="R1192">
        <v>71.959999999999994</v>
      </c>
      <c r="S1192">
        <v>71.39</v>
      </c>
      <c r="T1192">
        <v>67.790000000000006</v>
      </c>
      <c r="U1192">
        <v>71.540000000000006</v>
      </c>
      <c r="V1192">
        <v>68.53</v>
      </c>
      <c r="W1192">
        <v>70.36</v>
      </c>
      <c r="Y1192">
        <v>69.56</v>
      </c>
      <c r="Z1192">
        <v>9</v>
      </c>
      <c r="AA1192">
        <v>19</v>
      </c>
      <c r="AB1192">
        <v>8</v>
      </c>
      <c r="AC1192">
        <v>9</v>
      </c>
      <c r="AE1192">
        <v>2</v>
      </c>
      <c r="AF1192">
        <v>7</v>
      </c>
      <c r="AG1192">
        <v>5</v>
      </c>
      <c r="AH1192">
        <v>7</v>
      </c>
      <c r="AJ1192">
        <v>9</v>
      </c>
    </row>
    <row r="1193" spans="1:36" x14ac:dyDescent="0.35">
      <c r="A1193" s="3" t="str">
        <f t="shared" si="18"/>
        <v>Rafa Cabrera Bello</v>
      </c>
      <c r="B1193" s="4">
        <v>46082</v>
      </c>
      <c r="C1193" t="s">
        <v>1753</v>
      </c>
      <c r="D1193" t="s">
        <v>1754</v>
      </c>
      <c r="E1193" t="s">
        <v>1755</v>
      </c>
      <c r="F1193" t="s">
        <v>1756</v>
      </c>
      <c r="G1193" t="s">
        <v>1757</v>
      </c>
      <c r="I1193" t="s">
        <v>1773</v>
      </c>
      <c r="J1193" t="s">
        <v>1774</v>
      </c>
      <c r="K1193">
        <v>9</v>
      </c>
      <c r="L1193">
        <v>70</v>
      </c>
      <c r="M1193">
        <v>68</v>
      </c>
      <c r="N1193">
        <v>67</v>
      </c>
      <c r="O1193">
        <v>68</v>
      </c>
      <c r="Q1193">
        <v>273</v>
      </c>
      <c r="R1193">
        <v>71.959999999999994</v>
      </c>
      <c r="S1193">
        <v>71.39</v>
      </c>
      <c r="T1193">
        <v>70.790000000000006</v>
      </c>
      <c r="U1193">
        <v>69.540000000000006</v>
      </c>
      <c r="V1193">
        <v>68.53</v>
      </c>
      <c r="W1193">
        <v>69.36</v>
      </c>
      <c r="Y1193">
        <v>69.56</v>
      </c>
      <c r="Z1193">
        <v>42</v>
      </c>
      <c r="AA1193">
        <v>30</v>
      </c>
      <c r="AB1193">
        <v>15</v>
      </c>
      <c r="AC1193">
        <v>9</v>
      </c>
      <c r="AE1193">
        <v>5</v>
      </c>
      <c r="AF1193">
        <v>8</v>
      </c>
      <c r="AG1193">
        <v>6</v>
      </c>
      <c r="AH1193">
        <v>7</v>
      </c>
      <c r="AJ1193">
        <v>9</v>
      </c>
    </row>
    <row r="1194" spans="1:36" x14ac:dyDescent="0.35">
      <c r="A1194" s="3" t="str">
        <f t="shared" si="18"/>
        <v>Ewen Ferguson</v>
      </c>
      <c r="B1194" s="4">
        <v>46082</v>
      </c>
      <c r="C1194" t="s">
        <v>1753</v>
      </c>
      <c r="D1194" t="s">
        <v>1754</v>
      </c>
      <c r="E1194" t="s">
        <v>1755</v>
      </c>
      <c r="F1194" t="s">
        <v>1756</v>
      </c>
      <c r="G1194" t="s">
        <v>1757</v>
      </c>
      <c r="I1194" t="s">
        <v>1775</v>
      </c>
      <c r="J1194" t="s">
        <v>1776</v>
      </c>
      <c r="K1194">
        <v>9</v>
      </c>
      <c r="L1194">
        <v>68</v>
      </c>
      <c r="M1194">
        <v>72</v>
      </c>
      <c r="N1194">
        <v>67</v>
      </c>
      <c r="O1194">
        <v>66</v>
      </c>
      <c r="Q1194">
        <v>273</v>
      </c>
      <c r="R1194">
        <v>71.959999999999994</v>
      </c>
      <c r="S1194">
        <v>71.39</v>
      </c>
      <c r="T1194">
        <v>68.790000000000006</v>
      </c>
      <c r="U1194">
        <v>73.540000000000006</v>
      </c>
      <c r="V1194">
        <v>68.53</v>
      </c>
      <c r="W1194">
        <v>67.36</v>
      </c>
      <c r="Y1194">
        <v>69.56</v>
      </c>
      <c r="Z1194">
        <v>17</v>
      </c>
      <c r="AA1194">
        <v>51</v>
      </c>
      <c r="AB1194">
        <v>29</v>
      </c>
      <c r="AC1194">
        <v>9</v>
      </c>
      <c r="AE1194">
        <v>3</v>
      </c>
      <c r="AF1194">
        <v>10</v>
      </c>
      <c r="AG1194">
        <v>8</v>
      </c>
      <c r="AH1194">
        <v>7</v>
      </c>
      <c r="AJ1194">
        <v>9</v>
      </c>
    </row>
    <row r="1195" spans="1:36" x14ac:dyDescent="0.35">
      <c r="A1195" s="3" t="str">
        <f t="shared" si="18"/>
        <v>Nathan Kimsey</v>
      </c>
      <c r="B1195" s="4">
        <v>46082</v>
      </c>
      <c r="C1195" t="s">
        <v>1753</v>
      </c>
      <c r="D1195" t="s">
        <v>1754</v>
      </c>
      <c r="E1195" t="s">
        <v>1755</v>
      </c>
      <c r="F1195" t="s">
        <v>1756</v>
      </c>
      <c r="G1195" t="s">
        <v>1757</v>
      </c>
      <c r="I1195" t="s">
        <v>1777</v>
      </c>
      <c r="J1195" t="s">
        <v>480</v>
      </c>
      <c r="K1195">
        <v>9</v>
      </c>
      <c r="L1195">
        <v>66</v>
      </c>
      <c r="M1195">
        <v>65</v>
      </c>
      <c r="N1195">
        <v>72</v>
      </c>
      <c r="O1195">
        <v>70</v>
      </c>
      <c r="Q1195">
        <v>273</v>
      </c>
      <c r="R1195">
        <v>71.959999999999994</v>
      </c>
      <c r="S1195">
        <v>71.39</v>
      </c>
      <c r="T1195">
        <v>66.790000000000006</v>
      </c>
      <c r="U1195">
        <v>66.540000000000006</v>
      </c>
      <c r="V1195">
        <v>73.53</v>
      </c>
      <c r="W1195">
        <v>71.36</v>
      </c>
      <c r="Y1195">
        <v>69.56</v>
      </c>
      <c r="Z1195">
        <v>5</v>
      </c>
      <c r="AA1195">
        <v>2</v>
      </c>
      <c r="AB1195">
        <v>5</v>
      </c>
      <c r="AC1195">
        <v>9</v>
      </c>
      <c r="AE1195">
        <v>1</v>
      </c>
      <c r="AF1195">
        <v>1</v>
      </c>
      <c r="AG1195">
        <v>4</v>
      </c>
      <c r="AH1195">
        <v>7</v>
      </c>
      <c r="AJ1195">
        <v>9</v>
      </c>
    </row>
    <row r="1196" spans="1:36" x14ac:dyDescent="0.35">
      <c r="A1196" s="3" t="str">
        <f t="shared" si="18"/>
        <v>Wilco Nienaber</v>
      </c>
      <c r="B1196" s="4">
        <v>46082</v>
      </c>
      <c r="C1196" t="s">
        <v>1753</v>
      </c>
      <c r="D1196" t="s">
        <v>1754</v>
      </c>
      <c r="E1196" t="s">
        <v>1755</v>
      </c>
      <c r="F1196" t="s">
        <v>1756</v>
      </c>
      <c r="G1196" t="s">
        <v>1757</v>
      </c>
      <c r="I1196" t="s">
        <v>1778</v>
      </c>
      <c r="J1196" t="s">
        <v>1779</v>
      </c>
      <c r="K1196">
        <v>9</v>
      </c>
      <c r="L1196">
        <v>70</v>
      </c>
      <c r="M1196">
        <v>66</v>
      </c>
      <c r="N1196">
        <v>72</v>
      </c>
      <c r="O1196">
        <v>65</v>
      </c>
      <c r="Q1196">
        <v>273</v>
      </c>
      <c r="R1196">
        <v>71.959999999999994</v>
      </c>
      <c r="S1196">
        <v>71.39</v>
      </c>
      <c r="T1196">
        <v>70.790000000000006</v>
      </c>
      <c r="U1196">
        <v>67.540000000000006</v>
      </c>
      <c r="V1196">
        <v>73.53</v>
      </c>
      <c r="W1196">
        <v>66.36</v>
      </c>
      <c r="Y1196">
        <v>69.56</v>
      </c>
      <c r="Z1196">
        <v>42</v>
      </c>
      <c r="AA1196">
        <v>13</v>
      </c>
      <c r="AB1196">
        <v>37</v>
      </c>
      <c r="AC1196">
        <v>9</v>
      </c>
      <c r="AE1196">
        <v>5</v>
      </c>
      <c r="AF1196">
        <v>6</v>
      </c>
      <c r="AG1196">
        <v>9</v>
      </c>
      <c r="AH1196">
        <v>7</v>
      </c>
      <c r="AJ1196">
        <v>9</v>
      </c>
    </row>
    <row r="1197" spans="1:36" x14ac:dyDescent="0.35">
      <c r="A1197" s="3" t="str">
        <f t="shared" si="18"/>
        <v>Joe Dean</v>
      </c>
      <c r="B1197" s="4">
        <v>46082</v>
      </c>
      <c r="C1197" t="s">
        <v>1753</v>
      </c>
      <c r="D1197" t="s">
        <v>1754</v>
      </c>
      <c r="E1197" t="s">
        <v>1755</v>
      </c>
      <c r="F1197" t="s">
        <v>1756</v>
      </c>
      <c r="G1197" t="s">
        <v>1757</v>
      </c>
      <c r="I1197" t="s">
        <v>1176</v>
      </c>
      <c r="J1197" t="s">
        <v>876</v>
      </c>
      <c r="K1197">
        <v>14</v>
      </c>
      <c r="L1197">
        <v>65</v>
      </c>
      <c r="M1197">
        <v>68</v>
      </c>
      <c r="N1197">
        <v>71</v>
      </c>
      <c r="O1197">
        <v>70</v>
      </c>
      <c r="Q1197">
        <v>274</v>
      </c>
      <c r="R1197">
        <v>71.959999999999994</v>
      </c>
      <c r="S1197">
        <v>71.39</v>
      </c>
      <c r="T1197">
        <v>65.790000000000006</v>
      </c>
      <c r="U1197">
        <v>69.540000000000006</v>
      </c>
      <c r="V1197">
        <v>72.53</v>
      </c>
      <c r="W1197">
        <v>71.36</v>
      </c>
      <c r="Y1197">
        <v>69.81</v>
      </c>
      <c r="Z1197">
        <v>1</v>
      </c>
      <c r="AA1197">
        <v>4</v>
      </c>
      <c r="AB1197">
        <v>8</v>
      </c>
      <c r="AC1197">
        <v>14</v>
      </c>
      <c r="AE1197">
        <v>0</v>
      </c>
      <c r="AF1197">
        <v>3</v>
      </c>
      <c r="AG1197">
        <v>5</v>
      </c>
      <c r="AH1197">
        <v>8</v>
      </c>
      <c r="AJ1197">
        <v>14</v>
      </c>
    </row>
    <row r="1198" spans="1:36" x14ac:dyDescent="0.35">
      <c r="A1198" s="3" t="str">
        <f t="shared" si="18"/>
        <v>Alejandro Del Rey</v>
      </c>
      <c r="B1198" s="4">
        <v>46082</v>
      </c>
      <c r="C1198" t="s">
        <v>1753</v>
      </c>
      <c r="D1198" t="s">
        <v>1754</v>
      </c>
      <c r="E1198" t="s">
        <v>1755</v>
      </c>
      <c r="F1198" t="s">
        <v>1756</v>
      </c>
      <c r="G1198" t="s">
        <v>1757</v>
      </c>
      <c r="I1198" t="s">
        <v>1780</v>
      </c>
      <c r="J1198" t="s">
        <v>376</v>
      </c>
      <c r="K1198">
        <v>14</v>
      </c>
      <c r="L1198">
        <v>65</v>
      </c>
      <c r="M1198">
        <v>69</v>
      </c>
      <c r="N1198">
        <v>71</v>
      </c>
      <c r="O1198">
        <v>69</v>
      </c>
      <c r="Q1198">
        <v>274</v>
      </c>
      <c r="R1198">
        <v>71.959999999999994</v>
      </c>
      <c r="S1198">
        <v>71.39</v>
      </c>
      <c r="T1198">
        <v>65.790000000000006</v>
      </c>
      <c r="U1198">
        <v>70.540000000000006</v>
      </c>
      <c r="V1198">
        <v>72.53</v>
      </c>
      <c r="W1198">
        <v>70.36</v>
      </c>
      <c r="Y1198">
        <v>69.81</v>
      </c>
      <c r="Z1198">
        <v>1</v>
      </c>
      <c r="AA1198">
        <v>7</v>
      </c>
      <c r="AB1198">
        <v>15</v>
      </c>
      <c r="AC1198">
        <v>14</v>
      </c>
      <c r="AE1198">
        <v>0</v>
      </c>
      <c r="AF1198">
        <v>4</v>
      </c>
      <c r="AG1198">
        <v>6</v>
      </c>
      <c r="AH1198">
        <v>8</v>
      </c>
      <c r="AJ1198">
        <v>14</v>
      </c>
    </row>
    <row r="1199" spans="1:36" x14ac:dyDescent="0.35">
      <c r="A1199" s="3" t="str">
        <f t="shared" si="18"/>
        <v>Alex Fitzpatrick</v>
      </c>
      <c r="B1199" s="4">
        <v>46082</v>
      </c>
      <c r="C1199" t="s">
        <v>1753</v>
      </c>
      <c r="D1199" t="s">
        <v>1754</v>
      </c>
      <c r="E1199" t="s">
        <v>1755</v>
      </c>
      <c r="F1199" t="s">
        <v>1756</v>
      </c>
      <c r="G1199" t="s">
        <v>1757</v>
      </c>
      <c r="I1199" t="s">
        <v>1781</v>
      </c>
      <c r="J1199" t="s">
        <v>1064</v>
      </c>
      <c r="K1199">
        <v>14</v>
      </c>
      <c r="L1199">
        <v>68</v>
      </c>
      <c r="M1199">
        <v>71</v>
      </c>
      <c r="N1199">
        <v>70</v>
      </c>
      <c r="O1199">
        <v>65</v>
      </c>
      <c r="Q1199">
        <v>274</v>
      </c>
      <c r="R1199">
        <v>71.959999999999994</v>
      </c>
      <c r="S1199">
        <v>71.39</v>
      </c>
      <c r="T1199">
        <v>68.790000000000006</v>
      </c>
      <c r="U1199">
        <v>72.540000000000006</v>
      </c>
      <c r="V1199">
        <v>71.53</v>
      </c>
      <c r="W1199">
        <v>66.36</v>
      </c>
      <c r="Y1199">
        <v>69.81</v>
      </c>
      <c r="Z1199">
        <v>17</v>
      </c>
      <c r="AA1199">
        <v>41</v>
      </c>
      <c r="AB1199">
        <v>41</v>
      </c>
      <c r="AC1199">
        <v>14</v>
      </c>
      <c r="AE1199">
        <v>3</v>
      </c>
      <c r="AF1199">
        <v>9</v>
      </c>
      <c r="AG1199">
        <v>10</v>
      </c>
      <c r="AH1199">
        <v>8</v>
      </c>
      <c r="AJ1199">
        <v>14</v>
      </c>
    </row>
    <row r="1200" spans="1:36" x14ac:dyDescent="0.35">
      <c r="A1200" s="3" t="str">
        <f t="shared" si="18"/>
        <v>Freddy Schott</v>
      </c>
      <c r="B1200" s="4">
        <v>46082</v>
      </c>
      <c r="C1200" t="s">
        <v>1753</v>
      </c>
      <c r="D1200" t="s">
        <v>1754</v>
      </c>
      <c r="E1200" t="s">
        <v>1755</v>
      </c>
      <c r="F1200" t="s">
        <v>1756</v>
      </c>
      <c r="G1200" t="s">
        <v>1757</v>
      </c>
      <c r="I1200" t="s">
        <v>1782</v>
      </c>
      <c r="J1200" t="s">
        <v>1783</v>
      </c>
      <c r="K1200">
        <v>14</v>
      </c>
      <c r="L1200">
        <v>69</v>
      </c>
      <c r="M1200">
        <v>72</v>
      </c>
      <c r="N1200">
        <v>70</v>
      </c>
      <c r="O1200">
        <v>63</v>
      </c>
      <c r="Q1200">
        <v>274</v>
      </c>
      <c r="R1200">
        <v>71.959999999999994</v>
      </c>
      <c r="S1200">
        <v>71.39</v>
      </c>
      <c r="T1200">
        <v>69.790000000000006</v>
      </c>
      <c r="U1200">
        <v>73.540000000000006</v>
      </c>
      <c r="V1200">
        <v>71.53</v>
      </c>
      <c r="W1200">
        <v>64.36</v>
      </c>
      <c r="Y1200">
        <v>69.81</v>
      </c>
      <c r="Z1200">
        <v>28</v>
      </c>
      <c r="AA1200">
        <v>67</v>
      </c>
      <c r="AB1200">
        <v>63</v>
      </c>
      <c r="AC1200">
        <v>14</v>
      </c>
      <c r="AE1200">
        <v>4</v>
      </c>
      <c r="AF1200">
        <v>11</v>
      </c>
      <c r="AG1200">
        <v>12</v>
      </c>
      <c r="AH1200">
        <v>8</v>
      </c>
      <c r="AJ1200">
        <v>14</v>
      </c>
    </row>
    <row r="1201" spans="1:36" x14ac:dyDescent="0.35">
      <c r="A1201" s="3" t="str">
        <f t="shared" si="18"/>
        <v>Kieron Van Wyk</v>
      </c>
      <c r="B1201" s="4">
        <v>46082</v>
      </c>
      <c r="C1201" t="s">
        <v>1753</v>
      </c>
      <c r="D1201" t="s">
        <v>1754</v>
      </c>
      <c r="E1201" t="s">
        <v>1755</v>
      </c>
      <c r="F1201" t="s">
        <v>1756</v>
      </c>
      <c r="G1201" t="s">
        <v>1757</v>
      </c>
      <c r="I1201" t="s">
        <v>1784</v>
      </c>
      <c r="J1201" t="s">
        <v>1785</v>
      </c>
      <c r="K1201">
        <v>14</v>
      </c>
      <c r="L1201">
        <v>70</v>
      </c>
      <c r="M1201">
        <v>69</v>
      </c>
      <c r="N1201">
        <v>64</v>
      </c>
      <c r="O1201">
        <v>71</v>
      </c>
      <c r="Q1201">
        <v>274</v>
      </c>
      <c r="R1201">
        <v>71.959999999999994</v>
      </c>
      <c r="S1201">
        <v>71.39</v>
      </c>
      <c r="T1201">
        <v>70.790000000000006</v>
      </c>
      <c r="U1201">
        <v>70.540000000000006</v>
      </c>
      <c r="V1201">
        <v>65.53</v>
      </c>
      <c r="W1201">
        <v>72.36</v>
      </c>
      <c r="Y1201">
        <v>69.81</v>
      </c>
      <c r="Z1201">
        <v>42</v>
      </c>
      <c r="AA1201">
        <v>41</v>
      </c>
      <c r="AB1201">
        <v>5</v>
      </c>
      <c r="AC1201">
        <v>14</v>
      </c>
      <c r="AE1201">
        <v>5</v>
      </c>
      <c r="AF1201">
        <v>9</v>
      </c>
      <c r="AG1201">
        <v>4</v>
      </c>
      <c r="AH1201">
        <v>8</v>
      </c>
      <c r="AJ1201">
        <v>14</v>
      </c>
    </row>
    <row r="1202" spans="1:36" x14ac:dyDescent="0.35">
      <c r="A1202" s="3" t="str">
        <f t="shared" si="18"/>
        <v>Bernd Wiesberger</v>
      </c>
      <c r="B1202" s="4">
        <v>46082</v>
      </c>
      <c r="C1202" t="s">
        <v>1753</v>
      </c>
      <c r="D1202" t="s">
        <v>1754</v>
      </c>
      <c r="E1202" t="s">
        <v>1755</v>
      </c>
      <c r="F1202" t="s">
        <v>1756</v>
      </c>
      <c r="G1202" t="s">
        <v>1757</v>
      </c>
      <c r="I1202" t="s">
        <v>1786</v>
      </c>
      <c r="J1202" t="s">
        <v>1787</v>
      </c>
      <c r="K1202">
        <v>14</v>
      </c>
      <c r="L1202">
        <v>68</v>
      </c>
      <c r="M1202">
        <v>69</v>
      </c>
      <c r="N1202">
        <v>71</v>
      </c>
      <c r="O1202">
        <v>66</v>
      </c>
      <c r="Q1202">
        <v>274</v>
      </c>
      <c r="R1202">
        <v>71.959999999999994</v>
      </c>
      <c r="S1202">
        <v>71.39</v>
      </c>
      <c r="T1202">
        <v>68.790000000000006</v>
      </c>
      <c r="U1202">
        <v>70.540000000000006</v>
      </c>
      <c r="V1202">
        <v>72.53</v>
      </c>
      <c r="W1202">
        <v>67.36</v>
      </c>
      <c r="Y1202">
        <v>69.81</v>
      </c>
      <c r="Z1202">
        <v>17</v>
      </c>
      <c r="AA1202">
        <v>19</v>
      </c>
      <c r="AB1202">
        <v>37</v>
      </c>
      <c r="AC1202">
        <v>14</v>
      </c>
      <c r="AE1202">
        <v>3</v>
      </c>
      <c r="AF1202">
        <v>7</v>
      </c>
      <c r="AG1202">
        <v>9</v>
      </c>
      <c r="AH1202">
        <v>8</v>
      </c>
      <c r="AJ1202">
        <v>14</v>
      </c>
    </row>
    <row r="1203" spans="1:36" x14ac:dyDescent="0.35">
      <c r="A1203" s="3" t="str">
        <f t="shared" si="18"/>
        <v>Dean Burmester</v>
      </c>
      <c r="B1203" s="4">
        <v>46082</v>
      </c>
      <c r="C1203" t="s">
        <v>1753</v>
      </c>
      <c r="D1203" t="s">
        <v>1754</v>
      </c>
      <c r="E1203" t="s">
        <v>1755</v>
      </c>
      <c r="F1203" t="s">
        <v>1756</v>
      </c>
      <c r="G1203" t="s">
        <v>1757</v>
      </c>
      <c r="I1203" t="s">
        <v>1788</v>
      </c>
      <c r="J1203" t="s">
        <v>1176</v>
      </c>
      <c r="K1203">
        <v>20</v>
      </c>
      <c r="L1203">
        <v>65</v>
      </c>
      <c r="M1203">
        <v>67</v>
      </c>
      <c r="N1203">
        <v>72</v>
      </c>
      <c r="O1203">
        <v>71</v>
      </c>
      <c r="Q1203">
        <v>275</v>
      </c>
      <c r="R1203">
        <v>71.959999999999994</v>
      </c>
      <c r="S1203">
        <v>71.39</v>
      </c>
      <c r="T1203">
        <v>65.790000000000006</v>
      </c>
      <c r="U1203">
        <v>68.540000000000006</v>
      </c>
      <c r="V1203">
        <v>73.53</v>
      </c>
      <c r="W1203">
        <v>72.36</v>
      </c>
      <c r="Y1203">
        <v>70.06</v>
      </c>
      <c r="Z1203">
        <v>1</v>
      </c>
      <c r="AA1203">
        <v>3</v>
      </c>
      <c r="AB1203">
        <v>8</v>
      </c>
      <c r="AC1203">
        <v>20</v>
      </c>
      <c r="AE1203">
        <v>0</v>
      </c>
      <c r="AF1203">
        <v>2</v>
      </c>
      <c r="AG1203">
        <v>5</v>
      </c>
      <c r="AH1203">
        <v>9</v>
      </c>
      <c r="AJ1203">
        <v>20</v>
      </c>
    </row>
    <row r="1204" spans="1:36" x14ac:dyDescent="0.35">
      <c r="A1204" s="3" t="str">
        <f t="shared" si="18"/>
        <v>Branden Grace</v>
      </c>
      <c r="B1204" s="4">
        <v>46082</v>
      </c>
      <c r="C1204" t="s">
        <v>1753</v>
      </c>
      <c r="D1204" t="s">
        <v>1754</v>
      </c>
      <c r="E1204" t="s">
        <v>1755</v>
      </c>
      <c r="F1204" t="s">
        <v>1756</v>
      </c>
      <c r="G1204" t="s">
        <v>1757</v>
      </c>
      <c r="I1204" t="s">
        <v>1789</v>
      </c>
      <c r="J1204" t="s">
        <v>1790</v>
      </c>
      <c r="K1204">
        <v>20</v>
      </c>
      <c r="L1204">
        <v>69</v>
      </c>
      <c r="M1204">
        <v>66</v>
      </c>
      <c r="N1204">
        <v>69</v>
      </c>
      <c r="O1204">
        <v>71</v>
      </c>
      <c r="Q1204">
        <v>275</v>
      </c>
      <c r="R1204">
        <v>71.959999999999994</v>
      </c>
      <c r="S1204">
        <v>71.39</v>
      </c>
      <c r="T1204">
        <v>69.790000000000006</v>
      </c>
      <c r="U1204">
        <v>67.540000000000006</v>
      </c>
      <c r="V1204">
        <v>70.53</v>
      </c>
      <c r="W1204">
        <v>72.36</v>
      </c>
      <c r="Y1204">
        <v>70.06</v>
      </c>
      <c r="Z1204">
        <v>28</v>
      </c>
      <c r="AA1204">
        <v>10</v>
      </c>
      <c r="AB1204">
        <v>8</v>
      </c>
      <c r="AC1204">
        <v>20</v>
      </c>
      <c r="AE1204">
        <v>4</v>
      </c>
      <c r="AF1204">
        <v>5</v>
      </c>
      <c r="AG1204">
        <v>5</v>
      </c>
      <c r="AH1204">
        <v>9</v>
      </c>
      <c r="AJ1204">
        <v>20</v>
      </c>
    </row>
    <row r="1205" spans="1:36" x14ac:dyDescent="0.35">
      <c r="A1205" s="3" t="str">
        <f t="shared" si="18"/>
        <v>Calum Hill</v>
      </c>
      <c r="B1205" s="4">
        <v>46082</v>
      </c>
      <c r="C1205" t="s">
        <v>1753</v>
      </c>
      <c r="D1205" t="s">
        <v>1754</v>
      </c>
      <c r="E1205" t="s">
        <v>1755</v>
      </c>
      <c r="F1205" t="s">
        <v>1756</v>
      </c>
      <c r="G1205" t="s">
        <v>1757</v>
      </c>
      <c r="I1205" t="s">
        <v>1791</v>
      </c>
      <c r="J1205" t="s">
        <v>1258</v>
      </c>
      <c r="K1205">
        <v>20</v>
      </c>
      <c r="L1205">
        <v>70</v>
      </c>
      <c r="M1205">
        <v>67</v>
      </c>
      <c r="N1205">
        <v>65</v>
      </c>
      <c r="O1205">
        <v>73</v>
      </c>
      <c r="Q1205">
        <v>275</v>
      </c>
      <c r="R1205">
        <v>71.959999999999994</v>
      </c>
      <c r="S1205">
        <v>71.39</v>
      </c>
      <c r="T1205">
        <v>70.790000000000006</v>
      </c>
      <c r="U1205">
        <v>68.540000000000006</v>
      </c>
      <c r="V1205">
        <v>66.53</v>
      </c>
      <c r="W1205">
        <v>74.36</v>
      </c>
      <c r="Y1205">
        <v>70.06</v>
      </c>
      <c r="Z1205">
        <v>42</v>
      </c>
      <c r="AA1205">
        <v>19</v>
      </c>
      <c r="AB1205">
        <v>4</v>
      </c>
      <c r="AC1205">
        <v>20</v>
      </c>
      <c r="AE1205">
        <v>5</v>
      </c>
      <c r="AF1205">
        <v>7</v>
      </c>
      <c r="AG1205">
        <v>3</v>
      </c>
      <c r="AH1205">
        <v>9</v>
      </c>
      <c r="AJ1205">
        <v>20</v>
      </c>
    </row>
    <row r="1206" spans="1:36" x14ac:dyDescent="0.35">
      <c r="A1206" s="3" t="str">
        <f t="shared" si="18"/>
        <v>Matthew Jordan</v>
      </c>
      <c r="B1206" s="4">
        <v>46082</v>
      </c>
      <c r="C1206" t="s">
        <v>1753</v>
      </c>
      <c r="D1206" t="s">
        <v>1754</v>
      </c>
      <c r="E1206" t="s">
        <v>1755</v>
      </c>
      <c r="F1206" t="s">
        <v>1756</v>
      </c>
      <c r="G1206" t="s">
        <v>1757</v>
      </c>
      <c r="I1206" t="s">
        <v>696</v>
      </c>
      <c r="J1206" t="s">
        <v>800</v>
      </c>
      <c r="K1206">
        <v>20</v>
      </c>
      <c r="L1206">
        <v>68</v>
      </c>
      <c r="M1206">
        <v>70</v>
      </c>
      <c r="N1206">
        <v>72</v>
      </c>
      <c r="O1206">
        <v>65</v>
      </c>
      <c r="Q1206">
        <v>275</v>
      </c>
      <c r="R1206">
        <v>71.959999999999994</v>
      </c>
      <c r="S1206">
        <v>71.39</v>
      </c>
      <c r="T1206">
        <v>68.790000000000006</v>
      </c>
      <c r="U1206">
        <v>71.540000000000006</v>
      </c>
      <c r="V1206">
        <v>73.53</v>
      </c>
      <c r="W1206">
        <v>66.36</v>
      </c>
      <c r="Y1206">
        <v>70.06</v>
      </c>
      <c r="Z1206">
        <v>17</v>
      </c>
      <c r="AA1206">
        <v>30</v>
      </c>
      <c r="AB1206">
        <v>56</v>
      </c>
      <c r="AC1206">
        <v>20</v>
      </c>
      <c r="AE1206">
        <v>3</v>
      </c>
      <c r="AF1206">
        <v>8</v>
      </c>
      <c r="AG1206">
        <v>11</v>
      </c>
      <c r="AH1206">
        <v>9</v>
      </c>
      <c r="AJ1206">
        <v>20</v>
      </c>
    </row>
    <row r="1207" spans="1:36" x14ac:dyDescent="0.35">
      <c r="A1207" s="3" t="str">
        <f t="shared" si="18"/>
        <v>Todd Clements</v>
      </c>
      <c r="B1207" s="4">
        <v>46082</v>
      </c>
      <c r="C1207" t="s">
        <v>1753</v>
      </c>
      <c r="D1207" t="s">
        <v>1754</v>
      </c>
      <c r="E1207" t="s">
        <v>1755</v>
      </c>
      <c r="F1207" t="s">
        <v>1756</v>
      </c>
      <c r="G1207" t="s">
        <v>1757</v>
      </c>
      <c r="I1207" t="s">
        <v>1792</v>
      </c>
      <c r="J1207" t="s">
        <v>660</v>
      </c>
      <c r="K1207">
        <v>24</v>
      </c>
      <c r="L1207">
        <v>70</v>
      </c>
      <c r="M1207">
        <v>68</v>
      </c>
      <c r="N1207">
        <v>70</v>
      </c>
      <c r="O1207">
        <v>68</v>
      </c>
      <c r="Q1207">
        <v>276</v>
      </c>
      <c r="R1207">
        <v>71.959999999999994</v>
      </c>
      <c r="S1207">
        <v>71.39</v>
      </c>
      <c r="T1207">
        <v>70.790000000000006</v>
      </c>
      <c r="U1207">
        <v>69.540000000000006</v>
      </c>
      <c r="V1207">
        <v>71.53</v>
      </c>
      <c r="W1207">
        <v>69.36</v>
      </c>
      <c r="Y1207">
        <v>70.31</v>
      </c>
      <c r="Z1207">
        <v>42</v>
      </c>
      <c r="AA1207">
        <v>30</v>
      </c>
      <c r="AB1207">
        <v>37</v>
      </c>
      <c r="AC1207">
        <v>24</v>
      </c>
      <c r="AE1207">
        <v>5</v>
      </c>
      <c r="AF1207">
        <v>8</v>
      </c>
      <c r="AG1207">
        <v>9</v>
      </c>
      <c r="AH1207">
        <v>10</v>
      </c>
      <c r="AJ1207">
        <v>24</v>
      </c>
    </row>
    <row r="1208" spans="1:36" x14ac:dyDescent="0.35">
      <c r="A1208" s="3" t="str">
        <f t="shared" si="18"/>
        <v>Romain Langasque</v>
      </c>
      <c r="B1208" s="4">
        <v>46082</v>
      </c>
      <c r="C1208" t="s">
        <v>1753</v>
      </c>
      <c r="D1208" t="s">
        <v>1754</v>
      </c>
      <c r="E1208" t="s">
        <v>1755</v>
      </c>
      <c r="F1208" t="s">
        <v>1756</v>
      </c>
      <c r="G1208" t="s">
        <v>1757</v>
      </c>
      <c r="I1208" t="s">
        <v>1793</v>
      </c>
      <c r="J1208" t="s">
        <v>504</v>
      </c>
      <c r="K1208">
        <v>24</v>
      </c>
      <c r="L1208">
        <v>70</v>
      </c>
      <c r="M1208">
        <v>68</v>
      </c>
      <c r="N1208">
        <v>68</v>
      </c>
      <c r="O1208">
        <v>70</v>
      </c>
      <c r="Q1208">
        <v>276</v>
      </c>
      <c r="R1208">
        <v>71.959999999999994</v>
      </c>
      <c r="S1208">
        <v>71.39</v>
      </c>
      <c r="T1208">
        <v>70.790000000000006</v>
      </c>
      <c r="U1208">
        <v>69.540000000000006</v>
      </c>
      <c r="V1208">
        <v>69.53</v>
      </c>
      <c r="W1208">
        <v>71.36</v>
      </c>
      <c r="Y1208">
        <v>70.31</v>
      </c>
      <c r="Z1208">
        <v>42</v>
      </c>
      <c r="AA1208">
        <v>30</v>
      </c>
      <c r="AB1208">
        <v>18</v>
      </c>
      <c r="AC1208">
        <v>24</v>
      </c>
      <c r="AE1208">
        <v>5</v>
      </c>
      <c r="AF1208">
        <v>8</v>
      </c>
      <c r="AG1208">
        <v>7</v>
      </c>
      <c r="AH1208">
        <v>10</v>
      </c>
      <c r="AJ1208">
        <v>24</v>
      </c>
    </row>
    <row r="1209" spans="1:36" x14ac:dyDescent="0.35">
      <c r="A1209" s="3" t="str">
        <f t="shared" si="18"/>
        <v>Matteo Manassero</v>
      </c>
      <c r="B1209" s="4">
        <v>46082</v>
      </c>
      <c r="C1209" t="s">
        <v>1753</v>
      </c>
      <c r="D1209" t="s">
        <v>1754</v>
      </c>
      <c r="E1209" t="s">
        <v>1755</v>
      </c>
      <c r="F1209" t="s">
        <v>1756</v>
      </c>
      <c r="G1209" t="s">
        <v>1757</v>
      </c>
      <c r="I1209" t="s">
        <v>1794</v>
      </c>
      <c r="J1209" t="s">
        <v>1068</v>
      </c>
      <c r="K1209">
        <v>24</v>
      </c>
      <c r="L1209">
        <v>70</v>
      </c>
      <c r="M1209">
        <v>71</v>
      </c>
      <c r="N1209">
        <v>70</v>
      </c>
      <c r="O1209">
        <v>65</v>
      </c>
      <c r="Q1209">
        <v>276</v>
      </c>
      <c r="R1209">
        <v>71.959999999999994</v>
      </c>
      <c r="S1209">
        <v>71.39</v>
      </c>
      <c r="T1209">
        <v>70.790000000000006</v>
      </c>
      <c r="U1209">
        <v>72.540000000000006</v>
      </c>
      <c r="V1209">
        <v>71.53</v>
      </c>
      <c r="W1209">
        <v>66.36</v>
      </c>
      <c r="Y1209">
        <v>70.31</v>
      </c>
      <c r="Z1209">
        <v>42</v>
      </c>
      <c r="AA1209">
        <v>67</v>
      </c>
      <c r="AB1209">
        <v>63</v>
      </c>
      <c r="AC1209">
        <v>24</v>
      </c>
      <c r="AE1209">
        <v>5</v>
      </c>
      <c r="AF1209">
        <v>11</v>
      </c>
      <c r="AG1209">
        <v>12</v>
      </c>
      <c r="AH1209">
        <v>10</v>
      </c>
      <c r="AJ1209">
        <v>24</v>
      </c>
    </row>
    <row r="1210" spans="1:36" x14ac:dyDescent="0.35">
      <c r="A1210" s="3" t="str">
        <f t="shared" si="18"/>
        <v>Antoine Rozner</v>
      </c>
      <c r="B1210" s="4">
        <v>46082</v>
      </c>
      <c r="C1210" t="s">
        <v>1753</v>
      </c>
      <c r="D1210" t="s">
        <v>1754</v>
      </c>
      <c r="E1210" t="s">
        <v>1755</v>
      </c>
      <c r="F1210" t="s">
        <v>1756</v>
      </c>
      <c r="G1210" t="s">
        <v>1757</v>
      </c>
      <c r="I1210" t="s">
        <v>1795</v>
      </c>
      <c r="J1210" t="s">
        <v>495</v>
      </c>
      <c r="K1210">
        <v>24</v>
      </c>
      <c r="L1210">
        <v>68</v>
      </c>
      <c r="M1210">
        <v>68</v>
      </c>
      <c r="N1210">
        <v>71</v>
      </c>
      <c r="O1210">
        <v>69</v>
      </c>
      <c r="Q1210">
        <v>276</v>
      </c>
      <c r="R1210">
        <v>71.959999999999994</v>
      </c>
      <c r="S1210">
        <v>71.39</v>
      </c>
      <c r="T1210">
        <v>68.790000000000006</v>
      </c>
      <c r="U1210">
        <v>69.540000000000006</v>
      </c>
      <c r="V1210">
        <v>72.53</v>
      </c>
      <c r="W1210">
        <v>70.36</v>
      </c>
      <c r="Y1210">
        <v>70.31</v>
      </c>
      <c r="Z1210">
        <v>17</v>
      </c>
      <c r="AA1210">
        <v>13</v>
      </c>
      <c r="AB1210">
        <v>29</v>
      </c>
      <c r="AC1210">
        <v>24</v>
      </c>
      <c r="AE1210">
        <v>3</v>
      </c>
      <c r="AF1210">
        <v>6</v>
      </c>
      <c r="AG1210">
        <v>8</v>
      </c>
      <c r="AH1210">
        <v>10</v>
      </c>
      <c r="AJ1210">
        <v>24</v>
      </c>
    </row>
    <row r="1211" spans="1:36" x14ac:dyDescent="0.35">
      <c r="A1211" s="3" t="str">
        <f t="shared" si="18"/>
        <v>Jason Scrivener</v>
      </c>
      <c r="B1211" s="4">
        <v>46082</v>
      </c>
      <c r="C1211" t="s">
        <v>1753</v>
      </c>
      <c r="D1211" t="s">
        <v>1754</v>
      </c>
      <c r="E1211" t="s">
        <v>1755</v>
      </c>
      <c r="F1211" t="s">
        <v>1756</v>
      </c>
      <c r="G1211" t="s">
        <v>1757</v>
      </c>
      <c r="I1211" t="s">
        <v>1796</v>
      </c>
      <c r="J1211" t="s">
        <v>807</v>
      </c>
      <c r="K1211">
        <v>24</v>
      </c>
      <c r="L1211">
        <v>69</v>
      </c>
      <c r="M1211">
        <v>70</v>
      </c>
      <c r="N1211">
        <v>68</v>
      </c>
      <c r="O1211">
        <v>69</v>
      </c>
      <c r="Q1211">
        <v>276</v>
      </c>
      <c r="R1211">
        <v>71.959999999999994</v>
      </c>
      <c r="S1211">
        <v>71.39</v>
      </c>
      <c r="T1211">
        <v>69.790000000000006</v>
      </c>
      <c r="U1211">
        <v>71.540000000000006</v>
      </c>
      <c r="V1211">
        <v>69.53</v>
      </c>
      <c r="W1211">
        <v>70.36</v>
      </c>
      <c r="Y1211">
        <v>70.31</v>
      </c>
      <c r="Z1211">
        <v>28</v>
      </c>
      <c r="AA1211">
        <v>41</v>
      </c>
      <c r="AB1211">
        <v>29</v>
      </c>
      <c r="AC1211">
        <v>24</v>
      </c>
      <c r="AE1211">
        <v>4</v>
      </c>
      <c r="AF1211">
        <v>9</v>
      </c>
      <c r="AG1211">
        <v>8</v>
      </c>
      <c r="AH1211">
        <v>10</v>
      </c>
      <c r="AJ1211">
        <v>24</v>
      </c>
    </row>
    <row r="1212" spans="1:36" x14ac:dyDescent="0.35">
      <c r="A1212" s="3" t="str">
        <f t="shared" si="18"/>
        <v>Louis Albertse</v>
      </c>
      <c r="B1212" s="4">
        <v>46082</v>
      </c>
      <c r="C1212" t="s">
        <v>1753</v>
      </c>
      <c r="D1212" t="s">
        <v>1754</v>
      </c>
      <c r="E1212" t="s">
        <v>1755</v>
      </c>
      <c r="F1212" t="s">
        <v>1756</v>
      </c>
      <c r="G1212" t="s">
        <v>1757</v>
      </c>
      <c r="I1212" t="s">
        <v>1797</v>
      </c>
      <c r="J1212" t="s">
        <v>644</v>
      </c>
      <c r="K1212">
        <v>29</v>
      </c>
      <c r="L1212">
        <v>69</v>
      </c>
      <c r="M1212">
        <v>70</v>
      </c>
      <c r="N1212">
        <v>72</v>
      </c>
      <c r="O1212">
        <v>66</v>
      </c>
      <c r="Q1212">
        <v>277</v>
      </c>
      <c r="R1212">
        <v>71.959999999999994</v>
      </c>
      <c r="S1212">
        <v>71.39</v>
      </c>
      <c r="T1212">
        <v>69.790000000000006</v>
      </c>
      <c r="U1212">
        <v>71.540000000000006</v>
      </c>
      <c r="V1212">
        <v>73.53</v>
      </c>
      <c r="W1212">
        <v>67.36</v>
      </c>
      <c r="Y1212">
        <v>70.56</v>
      </c>
      <c r="Z1212">
        <v>28</v>
      </c>
      <c r="AA1212">
        <v>41</v>
      </c>
      <c r="AB1212">
        <v>63</v>
      </c>
      <c r="AC1212">
        <v>29</v>
      </c>
      <c r="AE1212">
        <v>4</v>
      </c>
      <c r="AF1212">
        <v>9</v>
      </c>
      <c r="AG1212">
        <v>12</v>
      </c>
      <c r="AH1212">
        <v>11</v>
      </c>
      <c r="AJ1212">
        <v>29</v>
      </c>
    </row>
    <row r="1213" spans="1:36" x14ac:dyDescent="0.35">
      <c r="A1213" s="3" t="str">
        <f t="shared" si="18"/>
        <v>Marcus Armitage</v>
      </c>
      <c r="B1213" s="4">
        <v>46082</v>
      </c>
      <c r="C1213" t="s">
        <v>1753</v>
      </c>
      <c r="D1213" t="s">
        <v>1754</v>
      </c>
      <c r="E1213" t="s">
        <v>1755</v>
      </c>
      <c r="F1213" t="s">
        <v>1756</v>
      </c>
      <c r="G1213" t="s">
        <v>1757</v>
      </c>
      <c r="I1213" t="s">
        <v>1798</v>
      </c>
      <c r="J1213" t="s">
        <v>1172</v>
      </c>
      <c r="K1213">
        <v>29</v>
      </c>
      <c r="L1213">
        <v>70</v>
      </c>
      <c r="M1213">
        <v>70</v>
      </c>
      <c r="N1213">
        <v>69</v>
      </c>
      <c r="O1213">
        <v>68</v>
      </c>
      <c r="Q1213">
        <v>277</v>
      </c>
      <c r="R1213">
        <v>71.959999999999994</v>
      </c>
      <c r="S1213">
        <v>71.39</v>
      </c>
      <c r="T1213">
        <v>70.790000000000006</v>
      </c>
      <c r="U1213">
        <v>71.540000000000006</v>
      </c>
      <c r="V1213">
        <v>70.53</v>
      </c>
      <c r="W1213">
        <v>69.36</v>
      </c>
      <c r="Y1213">
        <v>70.56</v>
      </c>
      <c r="Z1213">
        <v>42</v>
      </c>
      <c r="AA1213">
        <v>51</v>
      </c>
      <c r="AB1213">
        <v>41</v>
      </c>
      <c r="AC1213">
        <v>29</v>
      </c>
      <c r="AE1213">
        <v>5</v>
      </c>
      <c r="AF1213">
        <v>10</v>
      </c>
      <c r="AG1213">
        <v>10</v>
      </c>
      <c r="AH1213">
        <v>11</v>
      </c>
      <c r="AJ1213">
        <v>29</v>
      </c>
    </row>
    <row r="1214" spans="1:36" x14ac:dyDescent="0.35">
      <c r="A1214" s="3" t="str">
        <f t="shared" si="18"/>
        <v>Xander Basson</v>
      </c>
      <c r="B1214" s="4">
        <v>46082</v>
      </c>
      <c r="C1214" t="s">
        <v>1753</v>
      </c>
      <c r="D1214" t="s">
        <v>1754</v>
      </c>
      <c r="E1214" t="s">
        <v>1755</v>
      </c>
      <c r="F1214" t="s">
        <v>1756</v>
      </c>
      <c r="G1214" t="s">
        <v>1757</v>
      </c>
      <c r="I1214" t="s">
        <v>1799</v>
      </c>
      <c r="J1214" t="s">
        <v>1800</v>
      </c>
      <c r="K1214">
        <v>29</v>
      </c>
      <c r="L1214">
        <v>67</v>
      </c>
      <c r="M1214">
        <v>70</v>
      </c>
      <c r="N1214">
        <v>66</v>
      </c>
      <c r="O1214">
        <v>74</v>
      </c>
      <c r="Q1214">
        <v>277</v>
      </c>
      <c r="R1214">
        <v>71.959999999999994</v>
      </c>
      <c r="S1214">
        <v>71.39</v>
      </c>
      <c r="T1214">
        <v>67.790000000000006</v>
      </c>
      <c r="U1214">
        <v>71.540000000000006</v>
      </c>
      <c r="V1214">
        <v>67.53</v>
      </c>
      <c r="W1214">
        <v>75.36</v>
      </c>
      <c r="Y1214">
        <v>70.56</v>
      </c>
      <c r="Z1214">
        <v>9</v>
      </c>
      <c r="AA1214">
        <v>19</v>
      </c>
      <c r="AB1214">
        <v>5</v>
      </c>
      <c r="AC1214">
        <v>29</v>
      </c>
      <c r="AE1214">
        <v>2</v>
      </c>
      <c r="AF1214">
        <v>7</v>
      </c>
      <c r="AG1214">
        <v>4</v>
      </c>
      <c r="AH1214">
        <v>11</v>
      </c>
      <c r="AJ1214">
        <v>29</v>
      </c>
    </row>
    <row r="1215" spans="1:36" x14ac:dyDescent="0.35">
      <c r="A1215" s="3" t="str">
        <f t="shared" si="18"/>
        <v>Martin Couvra</v>
      </c>
      <c r="B1215" s="4">
        <v>46082</v>
      </c>
      <c r="C1215" t="s">
        <v>1753</v>
      </c>
      <c r="D1215" t="s">
        <v>1754</v>
      </c>
      <c r="E1215" t="s">
        <v>1755</v>
      </c>
      <c r="F1215" t="s">
        <v>1756</v>
      </c>
      <c r="G1215" t="s">
        <v>1757</v>
      </c>
      <c r="I1215" t="s">
        <v>1801</v>
      </c>
      <c r="J1215" t="s">
        <v>510</v>
      </c>
      <c r="K1215">
        <v>29</v>
      </c>
      <c r="L1215">
        <v>73</v>
      </c>
      <c r="M1215">
        <v>67</v>
      </c>
      <c r="N1215">
        <v>70</v>
      </c>
      <c r="O1215">
        <v>67</v>
      </c>
      <c r="Q1215">
        <v>277</v>
      </c>
      <c r="R1215">
        <v>71.959999999999994</v>
      </c>
      <c r="S1215">
        <v>71.39</v>
      </c>
      <c r="T1215">
        <v>73.790000000000006</v>
      </c>
      <c r="U1215">
        <v>68.540000000000006</v>
      </c>
      <c r="V1215">
        <v>71.53</v>
      </c>
      <c r="W1215">
        <v>68.36</v>
      </c>
      <c r="Y1215">
        <v>70.56</v>
      </c>
      <c r="Z1215">
        <v>108</v>
      </c>
      <c r="AA1215">
        <v>51</v>
      </c>
      <c r="AB1215">
        <v>56</v>
      </c>
      <c r="AC1215">
        <v>29</v>
      </c>
      <c r="AE1215">
        <v>8</v>
      </c>
      <c r="AF1215">
        <v>10</v>
      </c>
      <c r="AG1215">
        <v>11</v>
      </c>
      <c r="AH1215">
        <v>11</v>
      </c>
      <c r="AJ1215">
        <v>29</v>
      </c>
    </row>
    <row r="1216" spans="1:36" x14ac:dyDescent="0.35">
      <c r="A1216" s="3" t="str">
        <f t="shared" si="18"/>
        <v>Wenyi Ding</v>
      </c>
      <c r="B1216" s="4">
        <v>46082</v>
      </c>
      <c r="C1216" t="s">
        <v>1753</v>
      </c>
      <c r="D1216" t="s">
        <v>1754</v>
      </c>
      <c r="E1216" t="s">
        <v>1755</v>
      </c>
      <c r="F1216" t="s">
        <v>1756</v>
      </c>
      <c r="G1216" t="s">
        <v>1757</v>
      </c>
      <c r="I1216" t="s">
        <v>1802</v>
      </c>
      <c r="J1216" t="s">
        <v>1803</v>
      </c>
      <c r="K1216">
        <v>29</v>
      </c>
      <c r="L1216">
        <v>69</v>
      </c>
      <c r="M1216">
        <v>71</v>
      </c>
      <c r="N1216">
        <v>69</v>
      </c>
      <c r="O1216">
        <v>68</v>
      </c>
      <c r="Q1216">
        <v>277</v>
      </c>
      <c r="R1216">
        <v>71.959999999999994</v>
      </c>
      <c r="S1216">
        <v>71.39</v>
      </c>
      <c r="T1216">
        <v>69.790000000000006</v>
      </c>
      <c r="U1216">
        <v>72.540000000000006</v>
      </c>
      <c r="V1216">
        <v>70.53</v>
      </c>
      <c r="W1216">
        <v>69.36</v>
      </c>
      <c r="Y1216">
        <v>70.56</v>
      </c>
      <c r="Z1216">
        <v>28</v>
      </c>
      <c r="AA1216">
        <v>51</v>
      </c>
      <c r="AB1216">
        <v>41</v>
      </c>
      <c r="AC1216">
        <v>29</v>
      </c>
      <c r="AE1216">
        <v>4</v>
      </c>
      <c r="AF1216">
        <v>10</v>
      </c>
      <c r="AG1216">
        <v>10</v>
      </c>
      <c r="AH1216">
        <v>11</v>
      </c>
      <c r="AJ1216">
        <v>29</v>
      </c>
    </row>
    <row r="1217" spans="1:36" x14ac:dyDescent="0.35">
      <c r="A1217" s="3" t="str">
        <f t="shared" si="18"/>
        <v>Julien Guerrier</v>
      </c>
      <c r="B1217" s="4">
        <v>46082</v>
      </c>
      <c r="C1217" t="s">
        <v>1753</v>
      </c>
      <c r="D1217" t="s">
        <v>1754</v>
      </c>
      <c r="E1217" t="s">
        <v>1755</v>
      </c>
      <c r="F1217" t="s">
        <v>1756</v>
      </c>
      <c r="G1217" t="s">
        <v>1757</v>
      </c>
      <c r="I1217" t="s">
        <v>1804</v>
      </c>
      <c r="J1217" t="s">
        <v>1386</v>
      </c>
      <c r="K1217">
        <v>29</v>
      </c>
      <c r="L1217">
        <v>69</v>
      </c>
      <c r="M1217">
        <v>69</v>
      </c>
      <c r="N1217">
        <v>72</v>
      </c>
      <c r="O1217">
        <v>67</v>
      </c>
      <c r="Q1217">
        <v>277</v>
      </c>
      <c r="R1217">
        <v>71.959999999999994</v>
      </c>
      <c r="S1217">
        <v>71.39</v>
      </c>
      <c r="T1217">
        <v>69.790000000000006</v>
      </c>
      <c r="U1217">
        <v>70.540000000000006</v>
      </c>
      <c r="V1217">
        <v>73.53</v>
      </c>
      <c r="W1217">
        <v>68.36</v>
      </c>
      <c r="Y1217">
        <v>70.56</v>
      </c>
      <c r="Z1217">
        <v>28</v>
      </c>
      <c r="AA1217">
        <v>30</v>
      </c>
      <c r="AB1217">
        <v>56</v>
      </c>
      <c r="AC1217">
        <v>29</v>
      </c>
      <c r="AE1217">
        <v>4</v>
      </c>
      <c r="AF1217">
        <v>8</v>
      </c>
      <c r="AG1217">
        <v>11</v>
      </c>
      <c r="AH1217">
        <v>11</v>
      </c>
      <c r="AJ1217">
        <v>29</v>
      </c>
    </row>
    <row r="1218" spans="1:36" x14ac:dyDescent="0.35">
      <c r="A1218" s="3" t="str">
        <f t="shared" ref="A1218:A1281" si="19">IF(J1218="","",CONCATENATE(J1218," ",I1218))</f>
        <v>Scott Jamieson</v>
      </c>
      <c r="B1218" s="4">
        <v>46082</v>
      </c>
      <c r="C1218" t="s">
        <v>1753</v>
      </c>
      <c r="D1218" t="s">
        <v>1754</v>
      </c>
      <c r="E1218" t="s">
        <v>1755</v>
      </c>
      <c r="F1218" t="s">
        <v>1756</v>
      </c>
      <c r="G1218" t="s">
        <v>1757</v>
      </c>
      <c r="I1218" t="s">
        <v>1805</v>
      </c>
      <c r="J1218" t="s">
        <v>869</v>
      </c>
      <c r="K1218">
        <v>29</v>
      </c>
      <c r="L1218">
        <v>72</v>
      </c>
      <c r="M1218">
        <v>69</v>
      </c>
      <c r="N1218">
        <v>68</v>
      </c>
      <c r="O1218">
        <v>68</v>
      </c>
      <c r="Q1218">
        <v>277</v>
      </c>
      <c r="R1218">
        <v>71.959999999999994</v>
      </c>
      <c r="S1218">
        <v>71.39</v>
      </c>
      <c r="T1218">
        <v>72.790000000000006</v>
      </c>
      <c r="U1218">
        <v>70.540000000000006</v>
      </c>
      <c r="V1218">
        <v>69.53</v>
      </c>
      <c r="W1218">
        <v>69.36</v>
      </c>
      <c r="Y1218">
        <v>70.56</v>
      </c>
      <c r="Z1218">
        <v>89</v>
      </c>
      <c r="AA1218">
        <v>67</v>
      </c>
      <c r="AB1218">
        <v>41</v>
      </c>
      <c r="AC1218">
        <v>29</v>
      </c>
      <c r="AE1218">
        <v>7</v>
      </c>
      <c r="AF1218">
        <v>11</v>
      </c>
      <c r="AG1218">
        <v>10</v>
      </c>
      <c r="AH1218">
        <v>11</v>
      </c>
      <c r="AJ1218">
        <v>29</v>
      </c>
    </row>
    <row r="1219" spans="1:36" x14ac:dyDescent="0.35">
      <c r="A1219" s="3" t="str">
        <f t="shared" si="19"/>
        <v>Oliver Lindell</v>
      </c>
      <c r="B1219" s="4">
        <v>46082</v>
      </c>
      <c r="C1219" t="s">
        <v>1753</v>
      </c>
      <c r="D1219" t="s">
        <v>1754</v>
      </c>
      <c r="E1219" t="s">
        <v>1755</v>
      </c>
      <c r="F1219" t="s">
        <v>1756</v>
      </c>
      <c r="G1219" t="s">
        <v>1757</v>
      </c>
      <c r="I1219" t="s">
        <v>1806</v>
      </c>
      <c r="J1219" t="s">
        <v>1088</v>
      </c>
      <c r="K1219">
        <v>29</v>
      </c>
      <c r="L1219">
        <v>65</v>
      </c>
      <c r="M1219">
        <v>72</v>
      </c>
      <c r="N1219">
        <v>70</v>
      </c>
      <c r="O1219">
        <v>70</v>
      </c>
      <c r="Q1219">
        <v>277</v>
      </c>
      <c r="R1219">
        <v>71.959999999999994</v>
      </c>
      <c r="S1219">
        <v>71.39</v>
      </c>
      <c r="T1219">
        <v>65.790000000000006</v>
      </c>
      <c r="U1219">
        <v>73.540000000000006</v>
      </c>
      <c r="V1219">
        <v>71.53</v>
      </c>
      <c r="W1219">
        <v>71.36</v>
      </c>
      <c r="Y1219">
        <v>70.56</v>
      </c>
      <c r="Z1219">
        <v>1</v>
      </c>
      <c r="AA1219">
        <v>19</v>
      </c>
      <c r="AB1219">
        <v>29</v>
      </c>
      <c r="AC1219">
        <v>29</v>
      </c>
      <c r="AE1219">
        <v>0</v>
      </c>
      <c r="AF1219">
        <v>7</v>
      </c>
      <c r="AG1219">
        <v>8</v>
      </c>
      <c r="AH1219">
        <v>11</v>
      </c>
      <c r="AJ1219">
        <v>29</v>
      </c>
    </row>
    <row r="1220" spans="1:36" x14ac:dyDescent="0.35">
      <c r="A1220" s="3" t="str">
        <f t="shared" si="19"/>
        <v>Herman Loubser</v>
      </c>
      <c r="B1220" s="4">
        <v>46082</v>
      </c>
      <c r="C1220" t="s">
        <v>1753</v>
      </c>
      <c r="D1220" t="s">
        <v>1754</v>
      </c>
      <c r="E1220" t="s">
        <v>1755</v>
      </c>
      <c r="F1220" t="s">
        <v>1756</v>
      </c>
      <c r="G1220" t="s">
        <v>1757</v>
      </c>
      <c r="I1220" t="s">
        <v>1807</v>
      </c>
      <c r="J1220" t="s">
        <v>1808</v>
      </c>
      <c r="K1220">
        <v>29</v>
      </c>
      <c r="L1220">
        <v>66</v>
      </c>
      <c r="M1220">
        <v>67</v>
      </c>
      <c r="N1220">
        <v>73</v>
      </c>
      <c r="O1220">
        <v>71</v>
      </c>
      <c r="Q1220">
        <v>277</v>
      </c>
      <c r="R1220">
        <v>71.959999999999994</v>
      </c>
      <c r="S1220">
        <v>71.39</v>
      </c>
      <c r="T1220">
        <v>66.790000000000006</v>
      </c>
      <c r="U1220">
        <v>68.540000000000006</v>
      </c>
      <c r="V1220">
        <v>74.53</v>
      </c>
      <c r="W1220">
        <v>72.36</v>
      </c>
      <c r="Y1220">
        <v>70.56</v>
      </c>
      <c r="Z1220">
        <v>5</v>
      </c>
      <c r="AA1220">
        <v>4</v>
      </c>
      <c r="AB1220">
        <v>18</v>
      </c>
      <c r="AC1220">
        <v>29</v>
      </c>
      <c r="AE1220">
        <v>1</v>
      </c>
      <c r="AF1220">
        <v>3</v>
      </c>
      <c r="AG1220">
        <v>7</v>
      </c>
      <c r="AH1220">
        <v>11</v>
      </c>
      <c r="AJ1220">
        <v>29</v>
      </c>
    </row>
    <row r="1221" spans="1:36" x14ac:dyDescent="0.35">
      <c r="A1221" s="3" t="str">
        <f t="shared" si="19"/>
        <v>Niklas Norgaard Moller</v>
      </c>
      <c r="B1221" s="4">
        <v>46082</v>
      </c>
      <c r="C1221" t="s">
        <v>1753</v>
      </c>
      <c r="D1221" t="s">
        <v>1754</v>
      </c>
      <c r="E1221" t="s">
        <v>1755</v>
      </c>
      <c r="F1221" t="s">
        <v>1756</v>
      </c>
      <c r="G1221" t="s">
        <v>1757</v>
      </c>
      <c r="I1221" t="s">
        <v>1809</v>
      </c>
      <c r="J1221" t="s">
        <v>1668</v>
      </c>
      <c r="K1221">
        <v>29</v>
      </c>
      <c r="L1221">
        <v>70</v>
      </c>
      <c r="M1221">
        <v>69</v>
      </c>
      <c r="N1221">
        <v>70</v>
      </c>
      <c r="O1221">
        <v>68</v>
      </c>
      <c r="Q1221">
        <v>277</v>
      </c>
      <c r="R1221">
        <v>71.959999999999994</v>
      </c>
      <c r="S1221">
        <v>71.39</v>
      </c>
      <c r="T1221">
        <v>70.790000000000006</v>
      </c>
      <c r="U1221">
        <v>70.540000000000006</v>
      </c>
      <c r="V1221">
        <v>71.53</v>
      </c>
      <c r="W1221">
        <v>69.36</v>
      </c>
      <c r="Y1221">
        <v>70.56</v>
      </c>
      <c r="Z1221">
        <v>42</v>
      </c>
      <c r="AA1221">
        <v>41</v>
      </c>
      <c r="AB1221">
        <v>41</v>
      </c>
      <c r="AC1221">
        <v>29</v>
      </c>
      <c r="AE1221">
        <v>5</v>
      </c>
      <c r="AF1221">
        <v>9</v>
      </c>
      <c r="AG1221">
        <v>10</v>
      </c>
      <c r="AH1221">
        <v>11</v>
      </c>
      <c r="AJ1221">
        <v>29</v>
      </c>
    </row>
    <row r="1222" spans="1:36" x14ac:dyDescent="0.35">
      <c r="A1222" s="3" t="str">
        <f t="shared" si="19"/>
        <v>Patrick Reed</v>
      </c>
      <c r="B1222" s="4">
        <v>46082</v>
      </c>
      <c r="C1222" t="s">
        <v>1753</v>
      </c>
      <c r="D1222" t="s">
        <v>1754</v>
      </c>
      <c r="E1222" t="s">
        <v>1755</v>
      </c>
      <c r="F1222" t="s">
        <v>1756</v>
      </c>
      <c r="G1222" t="s">
        <v>1757</v>
      </c>
      <c r="I1222" t="s">
        <v>1810</v>
      </c>
      <c r="J1222" t="s">
        <v>1497</v>
      </c>
      <c r="K1222">
        <v>29</v>
      </c>
      <c r="L1222">
        <v>71</v>
      </c>
      <c r="M1222">
        <v>69</v>
      </c>
      <c r="N1222">
        <v>69</v>
      </c>
      <c r="O1222">
        <v>68</v>
      </c>
      <c r="Q1222">
        <v>277</v>
      </c>
      <c r="R1222">
        <v>71.959999999999994</v>
      </c>
      <c r="S1222">
        <v>71.39</v>
      </c>
      <c r="T1222">
        <v>71.790000000000006</v>
      </c>
      <c r="U1222">
        <v>70.540000000000006</v>
      </c>
      <c r="V1222">
        <v>70.53</v>
      </c>
      <c r="W1222">
        <v>69.36</v>
      </c>
      <c r="Y1222">
        <v>70.56</v>
      </c>
      <c r="Z1222">
        <v>71</v>
      </c>
      <c r="AA1222">
        <v>51</v>
      </c>
      <c r="AB1222">
        <v>41</v>
      </c>
      <c r="AC1222">
        <v>29</v>
      </c>
      <c r="AE1222">
        <v>6</v>
      </c>
      <c r="AF1222">
        <v>10</v>
      </c>
      <c r="AG1222">
        <v>10</v>
      </c>
      <c r="AH1222">
        <v>11</v>
      </c>
      <c r="AJ1222">
        <v>29</v>
      </c>
    </row>
    <row r="1223" spans="1:36" x14ac:dyDescent="0.35">
      <c r="A1223" s="3" t="str">
        <f t="shared" si="19"/>
        <v>Jayden Schaper</v>
      </c>
      <c r="B1223" s="4">
        <v>46082</v>
      </c>
      <c r="C1223" t="s">
        <v>1753</v>
      </c>
      <c r="D1223" t="s">
        <v>1754</v>
      </c>
      <c r="E1223" t="s">
        <v>1755</v>
      </c>
      <c r="F1223" t="s">
        <v>1756</v>
      </c>
      <c r="G1223" t="s">
        <v>1757</v>
      </c>
      <c r="I1223" t="s">
        <v>1811</v>
      </c>
      <c r="J1223" t="s">
        <v>787</v>
      </c>
      <c r="K1223">
        <v>29</v>
      </c>
      <c r="L1223">
        <v>68</v>
      </c>
      <c r="M1223">
        <v>71</v>
      </c>
      <c r="N1223">
        <v>67</v>
      </c>
      <c r="O1223">
        <v>71</v>
      </c>
      <c r="Q1223">
        <v>277</v>
      </c>
      <c r="R1223">
        <v>71.959999999999994</v>
      </c>
      <c r="S1223">
        <v>71.39</v>
      </c>
      <c r="T1223">
        <v>68.790000000000006</v>
      </c>
      <c r="U1223">
        <v>72.540000000000006</v>
      </c>
      <c r="V1223">
        <v>68.53</v>
      </c>
      <c r="W1223">
        <v>72.36</v>
      </c>
      <c r="Y1223">
        <v>70.56</v>
      </c>
      <c r="Z1223">
        <v>17</v>
      </c>
      <c r="AA1223">
        <v>41</v>
      </c>
      <c r="AB1223">
        <v>18</v>
      </c>
      <c r="AC1223">
        <v>29</v>
      </c>
      <c r="AE1223">
        <v>3</v>
      </c>
      <c r="AF1223">
        <v>9</v>
      </c>
      <c r="AG1223">
        <v>7</v>
      </c>
      <c r="AH1223">
        <v>11</v>
      </c>
      <c r="AJ1223">
        <v>29</v>
      </c>
    </row>
    <row r="1224" spans="1:36" x14ac:dyDescent="0.35">
      <c r="A1224" s="3" t="str">
        <f t="shared" si="19"/>
        <v>Andy Sullivan</v>
      </c>
      <c r="B1224" s="4">
        <v>46082</v>
      </c>
      <c r="C1224" t="s">
        <v>1753</v>
      </c>
      <c r="D1224" t="s">
        <v>1754</v>
      </c>
      <c r="E1224" t="s">
        <v>1755</v>
      </c>
      <c r="F1224" t="s">
        <v>1756</v>
      </c>
      <c r="G1224" t="s">
        <v>1757</v>
      </c>
      <c r="I1224" t="s">
        <v>967</v>
      </c>
      <c r="J1224" t="s">
        <v>1812</v>
      </c>
      <c r="K1224">
        <v>29</v>
      </c>
      <c r="L1224">
        <v>73</v>
      </c>
      <c r="M1224">
        <v>67</v>
      </c>
      <c r="N1224">
        <v>66</v>
      </c>
      <c r="O1224">
        <v>71</v>
      </c>
      <c r="Q1224">
        <v>277</v>
      </c>
      <c r="R1224">
        <v>71.959999999999994</v>
      </c>
      <c r="S1224">
        <v>71.39</v>
      </c>
      <c r="T1224">
        <v>73.790000000000006</v>
      </c>
      <c r="U1224">
        <v>68.540000000000006</v>
      </c>
      <c r="V1224">
        <v>67.53</v>
      </c>
      <c r="W1224">
        <v>72.36</v>
      </c>
      <c r="Y1224">
        <v>70.56</v>
      </c>
      <c r="Z1224">
        <v>108</v>
      </c>
      <c r="AA1224">
        <v>51</v>
      </c>
      <c r="AB1224">
        <v>18</v>
      </c>
      <c r="AC1224">
        <v>29</v>
      </c>
      <c r="AE1224">
        <v>8</v>
      </c>
      <c r="AF1224">
        <v>10</v>
      </c>
      <c r="AG1224">
        <v>7</v>
      </c>
      <c r="AH1224">
        <v>11</v>
      </c>
      <c r="AJ1224">
        <v>29</v>
      </c>
    </row>
    <row r="1225" spans="1:36" x14ac:dyDescent="0.35">
      <c r="A1225" s="3" t="str">
        <f t="shared" si="19"/>
        <v>Johannes Veerman</v>
      </c>
      <c r="B1225" s="4">
        <v>46082</v>
      </c>
      <c r="C1225" t="s">
        <v>1753</v>
      </c>
      <c r="D1225" t="s">
        <v>1754</v>
      </c>
      <c r="E1225" t="s">
        <v>1755</v>
      </c>
      <c r="F1225" t="s">
        <v>1756</v>
      </c>
      <c r="G1225" t="s">
        <v>1757</v>
      </c>
      <c r="I1225" t="s">
        <v>1813</v>
      </c>
      <c r="J1225" t="s">
        <v>1303</v>
      </c>
      <c r="K1225">
        <v>29</v>
      </c>
      <c r="L1225">
        <v>66</v>
      </c>
      <c r="M1225">
        <v>70</v>
      </c>
      <c r="N1225">
        <v>70</v>
      </c>
      <c r="O1225">
        <v>71</v>
      </c>
      <c r="Q1225">
        <v>277</v>
      </c>
      <c r="R1225">
        <v>71.959999999999994</v>
      </c>
      <c r="S1225">
        <v>71.39</v>
      </c>
      <c r="T1225">
        <v>66.790000000000006</v>
      </c>
      <c r="U1225">
        <v>71.540000000000006</v>
      </c>
      <c r="V1225">
        <v>71.53</v>
      </c>
      <c r="W1225">
        <v>72.36</v>
      </c>
      <c r="Y1225">
        <v>70.56</v>
      </c>
      <c r="Z1225">
        <v>5</v>
      </c>
      <c r="AA1225">
        <v>13</v>
      </c>
      <c r="AB1225">
        <v>18</v>
      </c>
      <c r="AC1225">
        <v>29</v>
      </c>
      <c r="AE1225">
        <v>1</v>
      </c>
      <c r="AF1225">
        <v>6</v>
      </c>
      <c r="AG1225">
        <v>7</v>
      </c>
      <c r="AH1225">
        <v>11</v>
      </c>
      <c r="AJ1225">
        <v>29</v>
      </c>
    </row>
    <row r="1226" spans="1:36" x14ac:dyDescent="0.35">
      <c r="A1226" s="3" t="str">
        <f t="shared" si="19"/>
        <v>Sam Bairstow</v>
      </c>
      <c r="B1226" s="4">
        <v>46082</v>
      </c>
      <c r="C1226" t="s">
        <v>1753</v>
      </c>
      <c r="D1226" t="s">
        <v>1754</v>
      </c>
      <c r="E1226" t="s">
        <v>1755</v>
      </c>
      <c r="F1226" t="s">
        <v>1756</v>
      </c>
      <c r="G1226" t="s">
        <v>1757</v>
      </c>
      <c r="I1226" t="s">
        <v>1814</v>
      </c>
      <c r="J1226" t="s">
        <v>370</v>
      </c>
      <c r="K1226">
        <v>43</v>
      </c>
      <c r="L1226">
        <v>69</v>
      </c>
      <c r="M1226">
        <v>70</v>
      </c>
      <c r="N1226">
        <v>67</v>
      </c>
      <c r="O1226">
        <v>72</v>
      </c>
      <c r="Q1226">
        <v>278</v>
      </c>
      <c r="R1226">
        <v>71.959999999999994</v>
      </c>
      <c r="S1226">
        <v>71.39</v>
      </c>
      <c r="T1226">
        <v>69.790000000000006</v>
      </c>
      <c r="U1226">
        <v>71.540000000000006</v>
      </c>
      <c r="V1226">
        <v>68.53</v>
      </c>
      <c r="W1226">
        <v>73.36</v>
      </c>
      <c r="Y1226">
        <v>70.81</v>
      </c>
      <c r="Z1226">
        <v>28</v>
      </c>
      <c r="AA1226">
        <v>41</v>
      </c>
      <c r="AB1226">
        <v>18</v>
      </c>
      <c r="AC1226">
        <v>43</v>
      </c>
      <c r="AE1226">
        <v>4</v>
      </c>
      <c r="AF1226">
        <v>9</v>
      </c>
      <c r="AG1226">
        <v>7</v>
      </c>
      <c r="AH1226">
        <v>12</v>
      </c>
      <c r="AJ1226">
        <v>43</v>
      </c>
    </row>
    <row r="1227" spans="1:36" x14ac:dyDescent="0.35">
      <c r="A1227" s="3" t="str">
        <f t="shared" si="19"/>
        <v>Darren Fichardt</v>
      </c>
      <c r="B1227" s="4">
        <v>46082</v>
      </c>
      <c r="C1227" t="s">
        <v>1753</v>
      </c>
      <c r="D1227" t="s">
        <v>1754</v>
      </c>
      <c r="E1227" t="s">
        <v>1755</v>
      </c>
      <c r="F1227" t="s">
        <v>1756</v>
      </c>
      <c r="G1227" t="s">
        <v>1757</v>
      </c>
      <c r="I1227" t="s">
        <v>1815</v>
      </c>
      <c r="J1227" t="s">
        <v>1816</v>
      </c>
      <c r="K1227">
        <v>43</v>
      </c>
      <c r="L1227">
        <v>70</v>
      </c>
      <c r="M1227">
        <v>69</v>
      </c>
      <c r="N1227">
        <v>70</v>
      </c>
      <c r="O1227">
        <v>69</v>
      </c>
      <c r="Q1227">
        <v>278</v>
      </c>
      <c r="R1227">
        <v>71.959999999999994</v>
      </c>
      <c r="S1227">
        <v>71.39</v>
      </c>
      <c r="T1227">
        <v>70.790000000000006</v>
      </c>
      <c r="U1227">
        <v>70.540000000000006</v>
      </c>
      <c r="V1227">
        <v>71.53</v>
      </c>
      <c r="W1227">
        <v>70.36</v>
      </c>
      <c r="Y1227">
        <v>70.81</v>
      </c>
      <c r="Z1227">
        <v>42</v>
      </c>
      <c r="AA1227">
        <v>41</v>
      </c>
      <c r="AB1227">
        <v>41</v>
      </c>
      <c r="AC1227">
        <v>43</v>
      </c>
      <c r="AE1227">
        <v>5</v>
      </c>
      <c r="AF1227">
        <v>9</v>
      </c>
      <c r="AG1227">
        <v>10</v>
      </c>
      <c r="AH1227">
        <v>12</v>
      </c>
      <c r="AJ1227">
        <v>43</v>
      </c>
    </row>
    <row r="1228" spans="1:36" x14ac:dyDescent="0.35">
      <c r="A1228" s="3" t="str">
        <f t="shared" si="19"/>
        <v>Rikuya Hoshino</v>
      </c>
      <c r="B1228" s="4">
        <v>46082</v>
      </c>
      <c r="C1228" t="s">
        <v>1753</v>
      </c>
      <c r="D1228" t="s">
        <v>1754</v>
      </c>
      <c r="E1228" t="s">
        <v>1755</v>
      </c>
      <c r="F1228" t="s">
        <v>1756</v>
      </c>
      <c r="G1228" t="s">
        <v>1757</v>
      </c>
      <c r="I1228" t="s">
        <v>1817</v>
      </c>
      <c r="J1228" t="s">
        <v>1818</v>
      </c>
      <c r="K1228">
        <v>43</v>
      </c>
      <c r="L1228">
        <v>67</v>
      </c>
      <c r="M1228">
        <v>67</v>
      </c>
      <c r="N1228">
        <v>72</v>
      </c>
      <c r="O1228">
        <v>72</v>
      </c>
      <c r="Q1228">
        <v>278</v>
      </c>
      <c r="R1228">
        <v>71.959999999999994</v>
      </c>
      <c r="S1228">
        <v>71.39</v>
      </c>
      <c r="T1228">
        <v>67.790000000000006</v>
      </c>
      <c r="U1228">
        <v>68.540000000000006</v>
      </c>
      <c r="V1228">
        <v>73.53</v>
      </c>
      <c r="W1228">
        <v>73.36</v>
      </c>
      <c r="Y1228">
        <v>70.81</v>
      </c>
      <c r="Z1228">
        <v>9</v>
      </c>
      <c r="AA1228">
        <v>7</v>
      </c>
      <c r="AB1228">
        <v>18</v>
      </c>
      <c r="AC1228">
        <v>43</v>
      </c>
      <c r="AE1228">
        <v>2</v>
      </c>
      <c r="AF1228">
        <v>4</v>
      </c>
      <c r="AG1228">
        <v>7</v>
      </c>
      <c r="AH1228">
        <v>12</v>
      </c>
      <c r="AJ1228">
        <v>43</v>
      </c>
    </row>
    <row r="1229" spans="1:36" x14ac:dyDescent="0.35">
      <c r="A1229" s="3" t="str">
        <f t="shared" si="19"/>
        <v>Hennie Otto</v>
      </c>
      <c r="B1229" s="4">
        <v>46082</v>
      </c>
      <c r="C1229" t="s">
        <v>1753</v>
      </c>
      <c r="D1229" t="s">
        <v>1754</v>
      </c>
      <c r="E1229" t="s">
        <v>1755</v>
      </c>
      <c r="F1229" t="s">
        <v>1756</v>
      </c>
      <c r="G1229" t="s">
        <v>1757</v>
      </c>
      <c r="I1229" t="s">
        <v>1819</v>
      </c>
      <c r="J1229" t="s">
        <v>1761</v>
      </c>
      <c r="K1229">
        <v>43</v>
      </c>
      <c r="L1229">
        <v>70</v>
      </c>
      <c r="M1229">
        <v>68</v>
      </c>
      <c r="N1229">
        <v>71</v>
      </c>
      <c r="O1229">
        <v>69</v>
      </c>
      <c r="Q1229">
        <v>278</v>
      </c>
      <c r="R1229">
        <v>71.959999999999994</v>
      </c>
      <c r="S1229">
        <v>71.39</v>
      </c>
      <c r="T1229">
        <v>70.790000000000006</v>
      </c>
      <c r="U1229">
        <v>69.540000000000006</v>
      </c>
      <c r="V1229">
        <v>72.53</v>
      </c>
      <c r="W1229">
        <v>70.36</v>
      </c>
      <c r="Y1229">
        <v>70.81</v>
      </c>
      <c r="Z1229">
        <v>42</v>
      </c>
      <c r="AA1229">
        <v>30</v>
      </c>
      <c r="AB1229">
        <v>41</v>
      </c>
      <c r="AC1229">
        <v>43</v>
      </c>
      <c r="AE1229">
        <v>5</v>
      </c>
      <c r="AF1229">
        <v>8</v>
      </c>
      <c r="AG1229">
        <v>10</v>
      </c>
      <c r="AH1229">
        <v>12</v>
      </c>
      <c r="AJ1229">
        <v>43</v>
      </c>
    </row>
    <row r="1230" spans="1:36" x14ac:dyDescent="0.35">
      <c r="A1230" s="3" t="str">
        <f t="shared" si="19"/>
        <v>David Ravetto</v>
      </c>
      <c r="B1230" s="4">
        <v>46082</v>
      </c>
      <c r="C1230" t="s">
        <v>1753</v>
      </c>
      <c r="D1230" t="s">
        <v>1754</v>
      </c>
      <c r="E1230" t="s">
        <v>1755</v>
      </c>
      <c r="F1230" t="s">
        <v>1756</v>
      </c>
      <c r="G1230" t="s">
        <v>1757</v>
      </c>
      <c r="I1230" t="s">
        <v>1820</v>
      </c>
      <c r="J1230" t="s">
        <v>412</v>
      </c>
      <c r="K1230">
        <v>43</v>
      </c>
      <c r="L1230">
        <v>71</v>
      </c>
      <c r="M1230">
        <v>69</v>
      </c>
      <c r="N1230">
        <v>72</v>
      </c>
      <c r="O1230">
        <v>66</v>
      </c>
      <c r="Q1230">
        <v>278</v>
      </c>
      <c r="R1230">
        <v>71.959999999999994</v>
      </c>
      <c r="S1230">
        <v>71.39</v>
      </c>
      <c r="T1230">
        <v>71.790000000000006</v>
      </c>
      <c r="U1230">
        <v>70.540000000000006</v>
      </c>
      <c r="V1230">
        <v>73.53</v>
      </c>
      <c r="W1230">
        <v>67.36</v>
      </c>
      <c r="Y1230">
        <v>70.81</v>
      </c>
      <c r="Z1230">
        <v>71</v>
      </c>
      <c r="AA1230">
        <v>51</v>
      </c>
      <c r="AB1230">
        <v>69</v>
      </c>
      <c r="AC1230">
        <v>43</v>
      </c>
      <c r="AE1230">
        <v>6</v>
      </c>
      <c r="AF1230">
        <v>10</v>
      </c>
      <c r="AG1230">
        <v>13</v>
      </c>
      <c r="AH1230">
        <v>12</v>
      </c>
      <c r="AJ1230">
        <v>43</v>
      </c>
    </row>
    <row r="1231" spans="1:36" x14ac:dyDescent="0.35">
      <c r="A1231" s="3" t="str">
        <f t="shared" si="19"/>
        <v>Daniel Rodrigues</v>
      </c>
      <c r="B1231" s="4">
        <v>46082</v>
      </c>
      <c r="C1231" t="s">
        <v>1753</v>
      </c>
      <c r="D1231" t="s">
        <v>1754</v>
      </c>
      <c r="E1231" t="s">
        <v>1755</v>
      </c>
      <c r="F1231" t="s">
        <v>1756</v>
      </c>
      <c r="G1231" t="s">
        <v>1757</v>
      </c>
      <c r="I1231" t="s">
        <v>1821</v>
      </c>
      <c r="J1231" t="s">
        <v>561</v>
      </c>
      <c r="K1231">
        <v>43</v>
      </c>
      <c r="L1231">
        <v>72</v>
      </c>
      <c r="M1231">
        <v>67</v>
      </c>
      <c r="N1231">
        <v>70</v>
      </c>
      <c r="O1231">
        <v>69</v>
      </c>
      <c r="Q1231">
        <v>278</v>
      </c>
      <c r="R1231">
        <v>71.959999999999994</v>
      </c>
      <c r="S1231">
        <v>71.39</v>
      </c>
      <c r="T1231">
        <v>72.790000000000006</v>
      </c>
      <c r="U1231">
        <v>68.540000000000006</v>
      </c>
      <c r="V1231">
        <v>71.53</v>
      </c>
      <c r="W1231">
        <v>70.36</v>
      </c>
      <c r="Y1231">
        <v>70.81</v>
      </c>
      <c r="Z1231">
        <v>89</v>
      </c>
      <c r="AA1231">
        <v>41</v>
      </c>
      <c r="AB1231">
        <v>41</v>
      </c>
      <c r="AC1231">
        <v>43</v>
      </c>
      <c r="AE1231">
        <v>7</v>
      </c>
      <c r="AF1231">
        <v>9</v>
      </c>
      <c r="AG1231">
        <v>10</v>
      </c>
      <c r="AH1231">
        <v>12</v>
      </c>
      <c r="AJ1231">
        <v>43</v>
      </c>
    </row>
    <row r="1232" spans="1:36" x14ac:dyDescent="0.35">
      <c r="A1232" s="3" t="str">
        <f t="shared" si="19"/>
        <v>Pierre Viallaneix</v>
      </c>
      <c r="B1232" s="4">
        <v>46082</v>
      </c>
      <c r="C1232" t="s">
        <v>1753</v>
      </c>
      <c r="D1232" t="s">
        <v>1754</v>
      </c>
      <c r="E1232" t="s">
        <v>1755</v>
      </c>
      <c r="F1232" t="s">
        <v>1756</v>
      </c>
      <c r="G1232" t="s">
        <v>1757</v>
      </c>
      <c r="I1232" t="s">
        <v>1822</v>
      </c>
      <c r="J1232" t="s">
        <v>1061</v>
      </c>
      <c r="K1232">
        <v>43</v>
      </c>
      <c r="L1232">
        <v>71</v>
      </c>
      <c r="M1232">
        <v>65</v>
      </c>
      <c r="N1232">
        <v>73</v>
      </c>
      <c r="O1232">
        <v>69</v>
      </c>
      <c r="Q1232">
        <v>278</v>
      </c>
      <c r="R1232">
        <v>71.959999999999994</v>
      </c>
      <c r="S1232">
        <v>71.39</v>
      </c>
      <c r="T1232">
        <v>71.790000000000006</v>
      </c>
      <c r="U1232">
        <v>66.540000000000006</v>
      </c>
      <c r="V1232">
        <v>74.53</v>
      </c>
      <c r="W1232">
        <v>70.36</v>
      </c>
      <c r="Y1232">
        <v>70.81</v>
      </c>
      <c r="Z1232">
        <v>71</v>
      </c>
      <c r="AA1232">
        <v>13</v>
      </c>
      <c r="AB1232">
        <v>41</v>
      </c>
      <c r="AC1232">
        <v>43</v>
      </c>
      <c r="AE1232">
        <v>6</v>
      </c>
      <c r="AF1232">
        <v>6</v>
      </c>
      <c r="AG1232">
        <v>10</v>
      </c>
      <c r="AH1232">
        <v>12</v>
      </c>
      <c r="AJ1232">
        <v>43</v>
      </c>
    </row>
    <row r="1233" spans="1:36" x14ac:dyDescent="0.35">
      <c r="A1233" s="3" t="str">
        <f t="shared" si="19"/>
        <v>Manuel Elvira</v>
      </c>
      <c r="B1233" s="4">
        <v>46082</v>
      </c>
      <c r="C1233" t="s">
        <v>1753</v>
      </c>
      <c r="D1233" t="s">
        <v>1754</v>
      </c>
      <c r="E1233" t="s">
        <v>1755</v>
      </c>
      <c r="F1233" t="s">
        <v>1756</v>
      </c>
      <c r="G1233" t="s">
        <v>1757</v>
      </c>
      <c r="I1233" t="s">
        <v>1823</v>
      </c>
      <c r="J1233" t="s">
        <v>430</v>
      </c>
      <c r="K1233">
        <v>50</v>
      </c>
      <c r="L1233">
        <v>74</v>
      </c>
      <c r="M1233">
        <v>67</v>
      </c>
      <c r="N1233">
        <v>69</v>
      </c>
      <c r="O1233">
        <v>69</v>
      </c>
      <c r="Q1233">
        <v>279</v>
      </c>
      <c r="R1233">
        <v>71.959999999999994</v>
      </c>
      <c r="S1233">
        <v>71.39</v>
      </c>
      <c r="T1233">
        <v>74.790000000000006</v>
      </c>
      <c r="U1233">
        <v>68.540000000000006</v>
      </c>
      <c r="V1233">
        <v>70.53</v>
      </c>
      <c r="W1233">
        <v>70.36</v>
      </c>
      <c r="Y1233">
        <v>71.06</v>
      </c>
      <c r="Z1233">
        <v>126</v>
      </c>
      <c r="AA1233">
        <v>67</v>
      </c>
      <c r="AB1233">
        <v>56</v>
      </c>
      <c r="AC1233">
        <v>50</v>
      </c>
      <c r="AE1233">
        <v>9</v>
      </c>
      <c r="AF1233">
        <v>11</v>
      </c>
      <c r="AG1233">
        <v>11</v>
      </c>
      <c r="AH1233">
        <v>13</v>
      </c>
      <c r="AJ1233">
        <v>50</v>
      </c>
    </row>
    <row r="1234" spans="1:36" x14ac:dyDescent="0.35">
      <c r="A1234" s="3" t="str">
        <f t="shared" si="19"/>
        <v>Shaun Norris</v>
      </c>
      <c r="B1234" s="4">
        <v>46082</v>
      </c>
      <c r="C1234" t="s">
        <v>1753</v>
      </c>
      <c r="D1234" t="s">
        <v>1754</v>
      </c>
      <c r="E1234" t="s">
        <v>1755</v>
      </c>
      <c r="F1234" t="s">
        <v>1756</v>
      </c>
      <c r="G1234" t="s">
        <v>1757</v>
      </c>
      <c r="I1234" t="s">
        <v>806</v>
      </c>
      <c r="J1234" t="s">
        <v>1824</v>
      </c>
      <c r="K1234">
        <v>50</v>
      </c>
      <c r="L1234">
        <v>70</v>
      </c>
      <c r="M1234">
        <v>70</v>
      </c>
      <c r="N1234">
        <v>67</v>
      </c>
      <c r="O1234">
        <v>72</v>
      </c>
      <c r="Q1234">
        <v>279</v>
      </c>
      <c r="R1234">
        <v>71.959999999999994</v>
      </c>
      <c r="S1234">
        <v>71.39</v>
      </c>
      <c r="T1234">
        <v>70.790000000000006</v>
      </c>
      <c r="U1234">
        <v>71.540000000000006</v>
      </c>
      <c r="V1234">
        <v>68.53</v>
      </c>
      <c r="W1234">
        <v>73.36</v>
      </c>
      <c r="Y1234">
        <v>71.06</v>
      </c>
      <c r="Z1234">
        <v>42</v>
      </c>
      <c r="AA1234">
        <v>51</v>
      </c>
      <c r="AB1234">
        <v>29</v>
      </c>
      <c r="AC1234">
        <v>50</v>
      </c>
      <c r="AE1234">
        <v>5</v>
      </c>
      <c r="AF1234">
        <v>10</v>
      </c>
      <c r="AG1234">
        <v>8</v>
      </c>
      <c r="AH1234">
        <v>13</v>
      </c>
      <c r="AJ1234">
        <v>50</v>
      </c>
    </row>
    <row r="1235" spans="1:36" x14ac:dyDescent="0.35">
      <c r="A1235" s="3" t="str">
        <f t="shared" si="19"/>
        <v>Brandon Stone</v>
      </c>
      <c r="B1235" s="4">
        <v>46082</v>
      </c>
      <c r="C1235" t="s">
        <v>1753</v>
      </c>
      <c r="D1235" t="s">
        <v>1754</v>
      </c>
      <c r="E1235" t="s">
        <v>1755</v>
      </c>
      <c r="F1235" t="s">
        <v>1756</v>
      </c>
      <c r="G1235" t="s">
        <v>1757</v>
      </c>
      <c r="I1235" t="s">
        <v>1825</v>
      </c>
      <c r="J1235" t="s">
        <v>414</v>
      </c>
      <c r="K1235">
        <v>50</v>
      </c>
      <c r="L1235">
        <v>69</v>
      </c>
      <c r="M1235">
        <v>69</v>
      </c>
      <c r="N1235">
        <v>71</v>
      </c>
      <c r="O1235">
        <v>70</v>
      </c>
      <c r="Q1235">
        <v>279</v>
      </c>
      <c r="R1235">
        <v>71.959999999999994</v>
      </c>
      <c r="S1235">
        <v>71.39</v>
      </c>
      <c r="T1235">
        <v>69.790000000000006</v>
      </c>
      <c r="U1235">
        <v>70.540000000000006</v>
      </c>
      <c r="V1235">
        <v>72.53</v>
      </c>
      <c r="W1235">
        <v>71.36</v>
      </c>
      <c r="Y1235">
        <v>71.06</v>
      </c>
      <c r="Z1235">
        <v>28</v>
      </c>
      <c r="AA1235">
        <v>30</v>
      </c>
      <c r="AB1235">
        <v>41</v>
      </c>
      <c r="AC1235">
        <v>50</v>
      </c>
      <c r="AE1235">
        <v>4</v>
      </c>
      <c r="AF1235">
        <v>8</v>
      </c>
      <c r="AG1235">
        <v>10</v>
      </c>
      <c r="AH1235">
        <v>13</v>
      </c>
      <c r="AJ1235">
        <v>50</v>
      </c>
    </row>
    <row r="1236" spans="1:36" x14ac:dyDescent="0.35">
      <c r="A1236" s="3" t="str">
        <f t="shared" si="19"/>
        <v>Darius Van Driel</v>
      </c>
      <c r="B1236" s="4">
        <v>46082</v>
      </c>
      <c r="C1236" t="s">
        <v>1753</v>
      </c>
      <c r="D1236" t="s">
        <v>1754</v>
      </c>
      <c r="E1236" t="s">
        <v>1755</v>
      </c>
      <c r="F1236" t="s">
        <v>1756</v>
      </c>
      <c r="G1236" t="s">
        <v>1757</v>
      </c>
      <c r="I1236" t="s">
        <v>1826</v>
      </c>
      <c r="J1236" t="s">
        <v>1827</v>
      </c>
      <c r="K1236">
        <v>50</v>
      </c>
      <c r="L1236">
        <v>71</v>
      </c>
      <c r="M1236">
        <v>69</v>
      </c>
      <c r="N1236">
        <v>67</v>
      </c>
      <c r="O1236">
        <v>72</v>
      </c>
      <c r="Q1236">
        <v>279</v>
      </c>
      <c r="R1236">
        <v>71.959999999999994</v>
      </c>
      <c r="S1236">
        <v>71.39</v>
      </c>
      <c r="T1236">
        <v>71.790000000000006</v>
      </c>
      <c r="U1236">
        <v>70.540000000000006</v>
      </c>
      <c r="V1236">
        <v>68.53</v>
      </c>
      <c r="W1236">
        <v>73.36</v>
      </c>
      <c r="Y1236">
        <v>71.06</v>
      </c>
      <c r="Z1236">
        <v>71</v>
      </c>
      <c r="AA1236">
        <v>51</v>
      </c>
      <c r="AB1236">
        <v>29</v>
      </c>
      <c r="AC1236">
        <v>50</v>
      </c>
      <c r="AE1236">
        <v>6</v>
      </c>
      <c r="AF1236">
        <v>10</v>
      </c>
      <c r="AG1236">
        <v>8</v>
      </c>
      <c r="AH1236">
        <v>13</v>
      </c>
      <c r="AJ1236">
        <v>50</v>
      </c>
    </row>
    <row r="1237" spans="1:36" x14ac:dyDescent="0.35">
      <c r="A1237" s="3" t="str">
        <f t="shared" si="19"/>
        <v>Charl Barnard</v>
      </c>
      <c r="B1237" s="4">
        <v>46082</v>
      </c>
      <c r="C1237" t="s">
        <v>1753</v>
      </c>
      <c r="D1237" t="s">
        <v>1754</v>
      </c>
      <c r="E1237" t="s">
        <v>1755</v>
      </c>
      <c r="F1237" t="s">
        <v>1756</v>
      </c>
      <c r="G1237" t="s">
        <v>1757</v>
      </c>
      <c r="I1237" t="s">
        <v>1828</v>
      </c>
      <c r="J1237" t="s">
        <v>1829</v>
      </c>
      <c r="K1237">
        <v>54</v>
      </c>
      <c r="L1237">
        <v>71</v>
      </c>
      <c r="M1237">
        <v>69</v>
      </c>
      <c r="N1237">
        <v>72</v>
      </c>
      <c r="O1237">
        <v>68</v>
      </c>
      <c r="Q1237">
        <v>280</v>
      </c>
      <c r="R1237">
        <v>71.959999999999994</v>
      </c>
      <c r="S1237">
        <v>71.39</v>
      </c>
      <c r="T1237">
        <v>71.790000000000006</v>
      </c>
      <c r="U1237">
        <v>70.540000000000006</v>
      </c>
      <c r="V1237">
        <v>73.53</v>
      </c>
      <c r="W1237">
        <v>69.36</v>
      </c>
      <c r="Y1237">
        <v>71.31</v>
      </c>
      <c r="Z1237">
        <v>71</v>
      </c>
      <c r="AA1237">
        <v>51</v>
      </c>
      <c r="AB1237">
        <v>69</v>
      </c>
      <c r="AC1237">
        <v>54</v>
      </c>
      <c r="AE1237">
        <v>6</v>
      </c>
      <c r="AF1237">
        <v>10</v>
      </c>
      <c r="AG1237">
        <v>13</v>
      </c>
      <c r="AH1237">
        <v>14</v>
      </c>
      <c r="AJ1237">
        <v>54</v>
      </c>
    </row>
    <row r="1238" spans="1:36" x14ac:dyDescent="0.35">
      <c r="A1238" s="3" t="str">
        <f t="shared" si="19"/>
        <v>Dylan Frittelli</v>
      </c>
      <c r="B1238" s="4">
        <v>46082</v>
      </c>
      <c r="C1238" t="s">
        <v>1753</v>
      </c>
      <c r="D1238" t="s">
        <v>1754</v>
      </c>
      <c r="E1238" t="s">
        <v>1755</v>
      </c>
      <c r="F1238" t="s">
        <v>1756</v>
      </c>
      <c r="G1238" t="s">
        <v>1757</v>
      </c>
      <c r="I1238" t="s">
        <v>1830</v>
      </c>
      <c r="J1238" t="s">
        <v>816</v>
      </c>
      <c r="K1238">
        <v>54</v>
      </c>
      <c r="L1238">
        <v>67</v>
      </c>
      <c r="M1238">
        <v>73</v>
      </c>
      <c r="N1238">
        <v>69</v>
      </c>
      <c r="O1238">
        <v>71</v>
      </c>
      <c r="Q1238">
        <v>280</v>
      </c>
      <c r="R1238">
        <v>71.959999999999994</v>
      </c>
      <c r="S1238">
        <v>71.39</v>
      </c>
      <c r="T1238">
        <v>67.790000000000006</v>
      </c>
      <c r="U1238">
        <v>74.540000000000006</v>
      </c>
      <c r="V1238">
        <v>70.53</v>
      </c>
      <c r="W1238">
        <v>72.36</v>
      </c>
      <c r="Y1238">
        <v>71.31</v>
      </c>
      <c r="Z1238">
        <v>9</v>
      </c>
      <c r="AA1238">
        <v>51</v>
      </c>
      <c r="AB1238">
        <v>41</v>
      </c>
      <c r="AC1238">
        <v>54</v>
      </c>
      <c r="AE1238">
        <v>2</v>
      </c>
      <c r="AF1238">
        <v>10</v>
      </c>
      <c r="AG1238">
        <v>10</v>
      </c>
      <c r="AH1238">
        <v>14</v>
      </c>
      <c r="AJ1238">
        <v>54</v>
      </c>
    </row>
    <row r="1239" spans="1:36" x14ac:dyDescent="0.35">
      <c r="A1239" s="3" t="str">
        <f t="shared" si="19"/>
        <v>Malcolm Mitchell</v>
      </c>
      <c r="B1239" s="4">
        <v>46082</v>
      </c>
      <c r="C1239" t="s">
        <v>1753</v>
      </c>
      <c r="D1239" t="s">
        <v>1754</v>
      </c>
      <c r="E1239" t="s">
        <v>1755</v>
      </c>
      <c r="F1239" t="s">
        <v>1756</v>
      </c>
      <c r="G1239" t="s">
        <v>1757</v>
      </c>
      <c r="I1239" t="s">
        <v>791</v>
      </c>
      <c r="J1239" t="s">
        <v>1831</v>
      </c>
      <c r="K1239">
        <v>54</v>
      </c>
      <c r="L1239">
        <v>70</v>
      </c>
      <c r="M1239">
        <v>67</v>
      </c>
      <c r="N1239">
        <v>72</v>
      </c>
      <c r="O1239">
        <v>71</v>
      </c>
      <c r="Q1239">
        <v>280</v>
      </c>
      <c r="R1239">
        <v>71.959999999999994</v>
      </c>
      <c r="S1239">
        <v>71.39</v>
      </c>
      <c r="T1239">
        <v>70.790000000000006</v>
      </c>
      <c r="U1239">
        <v>68.540000000000006</v>
      </c>
      <c r="V1239">
        <v>73.53</v>
      </c>
      <c r="W1239">
        <v>72.36</v>
      </c>
      <c r="Y1239">
        <v>71.31</v>
      </c>
      <c r="Z1239">
        <v>42</v>
      </c>
      <c r="AA1239">
        <v>19</v>
      </c>
      <c r="AB1239">
        <v>41</v>
      </c>
      <c r="AC1239">
        <v>54</v>
      </c>
      <c r="AE1239">
        <v>5</v>
      </c>
      <c r="AF1239">
        <v>7</v>
      </c>
      <c r="AG1239">
        <v>10</v>
      </c>
      <c r="AH1239">
        <v>14</v>
      </c>
      <c r="AJ1239">
        <v>54</v>
      </c>
    </row>
    <row r="1240" spans="1:36" x14ac:dyDescent="0.35">
      <c r="A1240" s="3" t="str">
        <f t="shared" si="19"/>
        <v>Kiradech Aphibarnrat</v>
      </c>
      <c r="B1240" s="4">
        <v>46082</v>
      </c>
      <c r="C1240" t="s">
        <v>1753</v>
      </c>
      <c r="D1240" t="s">
        <v>1754</v>
      </c>
      <c r="E1240" t="s">
        <v>1755</v>
      </c>
      <c r="F1240" t="s">
        <v>1756</v>
      </c>
      <c r="G1240" t="s">
        <v>1757</v>
      </c>
      <c r="I1240" t="s">
        <v>1832</v>
      </c>
      <c r="J1240" t="s">
        <v>1833</v>
      </c>
      <c r="K1240">
        <v>57</v>
      </c>
      <c r="L1240">
        <v>67</v>
      </c>
      <c r="M1240">
        <v>67</v>
      </c>
      <c r="N1240">
        <v>72</v>
      </c>
      <c r="O1240">
        <v>75</v>
      </c>
      <c r="Q1240">
        <v>281</v>
      </c>
      <c r="R1240">
        <v>71.959999999999994</v>
      </c>
      <c r="S1240">
        <v>71.39</v>
      </c>
      <c r="T1240">
        <v>67.790000000000006</v>
      </c>
      <c r="U1240">
        <v>68.540000000000006</v>
      </c>
      <c r="V1240">
        <v>73.53</v>
      </c>
      <c r="W1240">
        <v>76.36</v>
      </c>
      <c r="Y1240">
        <v>71.56</v>
      </c>
      <c r="Z1240">
        <v>9</v>
      </c>
      <c r="AA1240">
        <v>7</v>
      </c>
      <c r="AB1240">
        <v>18</v>
      </c>
      <c r="AC1240">
        <v>57</v>
      </c>
      <c r="AE1240">
        <v>2</v>
      </c>
      <c r="AF1240">
        <v>4</v>
      </c>
      <c r="AG1240">
        <v>7</v>
      </c>
      <c r="AH1240">
        <v>15</v>
      </c>
      <c r="AJ1240">
        <v>57</v>
      </c>
    </row>
    <row r="1241" spans="1:36" x14ac:dyDescent="0.35">
      <c r="A1241" s="3" t="str">
        <f t="shared" si="19"/>
        <v>Benjamin Follett-Smith</v>
      </c>
      <c r="B1241" s="4">
        <v>46082</v>
      </c>
      <c r="C1241" t="s">
        <v>1753</v>
      </c>
      <c r="D1241" t="s">
        <v>1754</v>
      </c>
      <c r="E1241" t="s">
        <v>1755</v>
      </c>
      <c r="F1241" t="s">
        <v>1756</v>
      </c>
      <c r="G1241" t="s">
        <v>1757</v>
      </c>
      <c r="I1241" t="s">
        <v>1834</v>
      </c>
      <c r="J1241" t="s">
        <v>336</v>
      </c>
      <c r="K1241">
        <v>57</v>
      </c>
      <c r="L1241">
        <v>71</v>
      </c>
      <c r="M1241">
        <v>69</v>
      </c>
      <c r="N1241">
        <v>67</v>
      </c>
      <c r="O1241">
        <v>74</v>
      </c>
      <c r="Q1241">
        <v>281</v>
      </c>
      <c r="R1241">
        <v>71.959999999999994</v>
      </c>
      <c r="S1241">
        <v>71.39</v>
      </c>
      <c r="T1241">
        <v>71.790000000000006</v>
      </c>
      <c r="U1241">
        <v>70.540000000000006</v>
      </c>
      <c r="V1241">
        <v>68.53</v>
      </c>
      <c r="W1241">
        <v>75.36</v>
      </c>
      <c r="Y1241">
        <v>71.56</v>
      </c>
      <c r="Z1241">
        <v>71</v>
      </c>
      <c r="AA1241">
        <v>51</v>
      </c>
      <c r="AB1241">
        <v>29</v>
      </c>
      <c r="AC1241">
        <v>57</v>
      </c>
      <c r="AE1241">
        <v>6</v>
      </c>
      <c r="AF1241">
        <v>10</v>
      </c>
      <c r="AG1241">
        <v>8</v>
      </c>
      <c r="AH1241">
        <v>15</v>
      </c>
      <c r="AJ1241">
        <v>57</v>
      </c>
    </row>
    <row r="1242" spans="1:36" x14ac:dyDescent="0.35">
      <c r="A1242" s="3" t="str">
        <f t="shared" si="19"/>
        <v>Kota Kaneko</v>
      </c>
      <c r="B1242" s="4">
        <v>46082</v>
      </c>
      <c r="C1242" t="s">
        <v>1753</v>
      </c>
      <c r="D1242" t="s">
        <v>1754</v>
      </c>
      <c r="E1242" t="s">
        <v>1755</v>
      </c>
      <c r="F1242" t="s">
        <v>1756</v>
      </c>
      <c r="G1242" t="s">
        <v>1757</v>
      </c>
      <c r="I1242" t="s">
        <v>1835</v>
      </c>
      <c r="J1242" t="s">
        <v>1836</v>
      </c>
      <c r="K1242">
        <v>57</v>
      </c>
      <c r="L1242">
        <v>71</v>
      </c>
      <c r="M1242">
        <v>66</v>
      </c>
      <c r="N1242">
        <v>74</v>
      </c>
      <c r="O1242">
        <v>70</v>
      </c>
      <c r="Q1242">
        <v>281</v>
      </c>
      <c r="R1242">
        <v>71.959999999999994</v>
      </c>
      <c r="S1242">
        <v>71.39</v>
      </c>
      <c r="T1242">
        <v>71.790000000000006</v>
      </c>
      <c r="U1242">
        <v>67.540000000000006</v>
      </c>
      <c r="V1242">
        <v>75.53</v>
      </c>
      <c r="W1242">
        <v>71.36</v>
      </c>
      <c r="Y1242">
        <v>71.56</v>
      </c>
      <c r="Z1242">
        <v>71</v>
      </c>
      <c r="AA1242">
        <v>19</v>
      </c>
      <c r="AB1242">
        <v>63</v>
      </c>
      <c r="AC1242">
        <v>57</v>
      </c>
      <c r="AE1242">
        <v>6</v>
      </c>
      <c r="AF1242">
        <v>7</v>
      </c>
      <c r="AG1242">
        <v>12</v>
      </c>
      <c r="AH1242">
        <v>15</v>
      </c>
      <c r="AJ1242">
        <v>57</v>
      </c>
    </row>
    <row r="1243" spans="1:36" x14ac:dyDescent="0.35">
      <c r="A1243" s="3" t="str">
        <f t="shared" si="19"/>
        <v>J.C. Ritchie</v>
      </c>
      <c r="B1243" s="4">
        <v>46082</v>
      </c>
      <c r="C1243" t="s">
        <v>1753</v>
      </c>
      <c r="D1243" t="s">
        <v>1754</v>
      </c>
      <c r="E1243" t="s">
        <v>1755</v>
      </c>
      <c r="F1243" t="s">
        <v>1756</v>
      </c>
      <c r="G1243" t="s">
        <v>1757</v>
      </c>
      <c r="I1243" t="s">
        <v>1837</v>
      </c>
      <c r="J1243" t="s">
        <v>1838</v>
      </c>
      <c r="K1243">
        <v>57</v>
      </c>
      <c r="L1243">
        <v>71</v>
      </c>
      <c r="M1243">
        <v>68</v>
      </c>
      <c r="N1243">
        <v>67</v>
      </c>
      <c r="O1243">
        <v>75</v>
      </c>
      <c r="Q1243">
        <v>281</v>
      </c>
      <c r="R1243">
        <v>71.959999999999994</v>
      </c>
      <c r="S1243">
        <v>71.39</v>
      </c>
      <c r="T1243">
        <v>71.790000000000006</v>
      </c>
      <c r="U1243">
        <v>69.540000000000006</v>
      </c>
      <c r="V1243">
        <v>68.53</v>
      </c>
      <c r="W1243">
        <v>76.36</v>
      </c>
      <c r="Y1243">
        <v>71.56</v>
      </c>
      <c r="Z1243">
        <v>71</v>
      </c>
      <c r="AA1243">
        <v>41</v>
      </c>
      <c r="AB1243">
        <v>18</v>
      </c>
      <c r="AC1243">
        <v>57</v>
      </c>
      <c r="AE1243">
        <v>6</v>
      </c>
      <c r="AF1243">
        <v>9</v>
      </c>
      <c r="AG1243">
        <v>7</v>
      </c>
      <c r="AH1243">
        <v>15</v>
      </c>
      <c r="AJ1243">
        <v>57</v>
      </c>
    </row>
    <row r="1244" spans="1:36" x14ac:dyDescent="0.35">
      <c r="A1244" s="3" t="str">
        <f t="shared" si="19"/>
        <v>Samuel Simpson</v>
      </c>
      <c r="B1244" s="4">
        <v>46082</v>
      </c>
      <c r="C1244" t="s">
        <v>1753</v>
      </c>
      <c r="D1244" t="s">
        <v>1754</v>
      </c>
      <c r="E1244" t="s">
        <v>1755</v>
      </c>
      <c r="F1244" t="s">
        <v>1756</v>
      </c>
      <c r="G1244" t="s">
        <v>1757</v>
      </c>
      <c r="I1244" t="s">
        <v>737</v>
      </c>
      <c r="J1244" t="s">
        <v>933</v>
      </c>
      <c r="K1244">
        <v>57</v>
      </c>
      <c r="L1244">
        <v>70</v>
      </c>
      <c r="M1244">
        <v>71</v>
      </c>
      <c r="N1244">
        <v>68</v>
      </c>
      <c r="O1244">
        <v>72</v>
      </c>
      <c r="Q1244">
        <v>281</v>
      </c>
      <c r="R1244">
        <v>71.959999999999994</v>
      </c>
      <c r="S1244">
        <v>71.39</v>
      </c>
      <c r="T1244">
        <v>70.790000000000006</v>
      </c>
      <c r="U1244">
        <v>72.540000000000006</v>
      </c>
      <c r="V1244">
        <v>69.53</v>
      </c>
      <c r="W1244">
        <v>73.36</v>
      </c>
      <c r="Y1244">
        <v>71.56</v>
      </c>
      <c r="Z1244">
        <v>42</v>
      </c>
      <c r="AA1244">
        <v>67</v>
      </c>
      <c r="AB1244">
        <v>41</v>
      </c>
      <c r="AC1244">
        <v>57</v>
      </c>
      <c r="AE1244">
        <v>5</v>
      </c>
      <c r="AF1244">
        <v>11</v>
      </c>
      <c r="AG1244">
        <v>10</v>
      </c>
      <c r="AH1244">
        <v>15</v>
      </c>
      <c r="AJ1244">
        <v>57</v>
      </c>
    </row>
    <row r="1245" spans="1:36" x14ac:dyDescent="0.35">
      <c r="A1245" s="3" t="str">
        <f t="shared" si="19"/>
        <v>Robin Williams</v>
      </c>
      <c r="B1245" s="4">
        <v>46082</v>
      </c>
      <c r="C1245" t="s">
        <v>1753</v>
      </c>
      <c r="D1245" t="s">
        <v>1754</v>
      </c>
      <c r="E1245" t="s">
        <v>1755</v>
      </c>
      <c r="F1245" t="s">
        <v>1756</v>
      </c>
      <c r="G1245" t="s">
        <v>1757</v>
      </c>
      <c r="I1245" t="s">
        <v>1051</v>
      </c>
      <c r="J1245" t="s">
        <v>489</v>
      </c>
      <c r="K1245">
        <v>57</v>
      </c>
      <c r="L1245">
        <v>68</v>
      </c>
      <c r="M1245">
        <v>70</v>
      </c>
      <c r="N1245">
        <v>74</v>
      </c>
      <c r="O1245">
        <v>69</v>
      </c>
      <c r="Q1245">
        <v>281</v>
      </c>
      <c r="R1245">
        <v>71.959999999999994</v>
      </c>
      <c r="S1245">
        <v>71.39</v>
      </c>
      <c r="T1245">
        <v>68.790000000000006</v>
      </c>
      <c r="U1245">
        <v>71.540000000000006</v>
      </c>
      <c r="V1245">
        <v>75.53</v>
      </c>
      <c r="W1245">
        <v>70.36</v>
      </c>
      <c r="Y1245">
        <v>71.56</v>
      </c>
      <c r="Z1245">
        <v>17</v>
      </c>
      <c r="AA1245">
        <v>30</v>
      </c>
      <c r="AB1245">
        <v>69</v>
      </c>
      <c r="AC1245">
        <v>57</v>
      </c>
      <c r="AE1245">
        <v>3</v>
      </c>
      <c r="AF1245">
        <v>8</v>
      </c>
      <c r="AG1245">
        <v>13</v>
      </c>
      <c r="AH1245">
        <v>15</v>
      </c>
      <c r="AJ1245">
        <v>57</v>
      </c>
    </row>
    <row r="1246" spans="1:36" x14ac:dyDescent="0.35">
      <c r="A1246" s="3" t="str">
        <f t="shared" si="19"/>
        <v>Jens Dantorp</v>
      </c>
      <c r="B1246" s="4">
        <v>46082</v>
      </c>
      <c r="C1246" t="s">
        <v>1753</v>
      </c>
      <c r="D1246" t="s">
        <v>1754</v>
      </c>
      <c r="E1246" t="s">
        <v>1755</v>
      </c>
      <c r="F1246" t="s">
        <v>1756</v>
      </c>
      <c r="G1246" t="s">
        <v>1757</v>
      </c>
      <c r="I1246" t="s">
        <v>1839</v>
      </c>
      <c r="J1246" t="s">
        <v>1840</v>
      </c>
      <c r="K1246">
        <v>63</v>
      </c>
      <c r="L1246">
        <v>72</v>
      </c>
      <c r="M1246">
        <v>69</v>
      </c>
      <c r="N1246">
        <v>67</v>
      </c>
      <c r="O1246">
        <v>74</v>
      </c>
      <c r="Q1246">
        <v>282</v>
      </c>
      <c r="R1246">
        <v>71.959999999999994</v>
      </c>
      <c r="S1246">
        <v>71.39</v>
      </c>
      <c r="T1246">
        <v>72.790000000000006</v>
      </c>
      <c r="U1246">
        <v>70.540000000000006</v>
      </c>
      <c r="V1246">
        <v>68.53</v>
      </c>
      <c r="W1246">
        <v>75.36</v>
      </c>
      <c r="Y1246">
        <v>71.81</v>
      </c>
      <c r="Z1246">
        <v>89</v>
      </c>
      <c r="AA1246">
        <v>67</v>
      </c>
      <c r="AB1246">
        <v>37</v>
      </c>
      <c r="AC1246">
        <v>63</v>
      </c>
      <c r="AE1246">
        <v>7</v>
      </c>
      <c r="AF1246">
        <v>11</v>
      </c>
      <c r="AG1246">
        <v>9</v>
      </c>
      <c r="AH1246">
        <v>16</v>
      </c>
      <c r="AJ1246">
        <v>63</v>
      </c>
    </row>
    <row r="1247" spans="1:36" x14ac:dyDescent="0.35">
      <c r="A1247" s="3" t="str">
        <f t="shared" si="19"/>
        <v>Justin Harding</v>
      </c>
      <c r="B1247" s="4">
        <v>46082</v>
      </c>
      <c r="C1247" t="s">
        <v>1753</v>
      </c>
      <c r="D1247" t="s">
        <v>1754</v>
      </c>
      <c r="E1247" t="s">
        <v>1755</v>
      </c>
      <c r="F1247" t="s">
        <v>1756</v>
      </c>
      <c r="G1247" t="s">
        <v>1757</v>
      </c>
      <c r="I1247" t="s">
        <v>1841</v>
      </c>
      <c r="J1247" t="s">
        <v>642</v>
      </c>
      <c r="K1247">
        <v>63</v>
      </c>
      <c r="L1247">
        <v>70</v>
      </c>
      <c r="M1247">
        <v>71</v>
      </c>
      <c r="N1247">
        <v>71</v>
      </c>
      <c r="O1247">
        <v>70</v>
      </c>
      <c r="Q1247">
        <v>282</v>
      </c>
      <c r="R1247">
        <v>71.959999999999994</v>
      </c>
      <c r="S1247">
        <v>71.39</v>
      </c>
      <c r="T1247">
        <v>70.790000000000006</v>
      </c>
      <c r="U1247">
        <v>72.540000000000006</v>
      </c>
      <c r="V1247">
        <v>72.53</v>
      </c>
      <c r="W1247">
        <v>71.36</v>
      </c>
      <c r="Y1247">
        <v>71.81</v>
      </c>
      <c r="Z1247">
        <v>42</v>
      </c>
      <c r="AA1247">
        <v>67</v>
      </c>
      <c r="AB1247">
        <v>69</v>
      </c>
      <c r="AC1247">
        <v>63</v>
      </c>
      <c r="AE1247">
        <v>5</v>
      </c>
      <c r="AF1247">
        <v>11</v>
      </c>
      <c r="AG1247">
        <v>13</v>
      </c>
      <c r="AH1247">
        <v>16</v>
      </c>
      <c r="AJ1247">
        <v>63</v>
      </c>
    </row>
    <row r="1248" spans="1:36" x14ac:dyDescent="0.35">
      <c r="A1248" s="3" t="str">
        <f t="shared" si="19"/>
        <v>Dian Kruger</v>
      </c>
      <c r="B1248" s="4">
        <v>46082</v>
      </c>
      <c r="C1248" t="s">
        <v>1753</v>
      </c>
      <c r="D1248" t="s">
        <v>1754</v>
      </c>
      <c r="E1248" t="s">
        <v>1755</v>
      </c>
      <c r="F1248" t="s">
        <v>1756</v>
      </c>
      <c r="G1248" t="s">
        <v>1757</v>
      </c>
      <c r="I1248" t="s">
        <v>1842</v>
      </c>
      <c r="J1248" t="s">
        <v>1843</v>
      </c>
      <c r="K1248">
        <v>63</v>
      </c>
      <c r="L1248">
        <v>70</v>
      </c>
      <c r="M1248">
        <v>68</v>
      </c>
      <c r="N1248">
        <v>72</v>
      </c>
      <c r="O1248">
        <v>72</v>
      </c>
      <c r="Q1248">
        <v>282</v>
      </c>
      <c r="R1248">
        <v>71.959999999999994</v>
      </c>
      <c r="S1248">
        <v>71.39</v>
      </c>
      <c r="T1248">
        <v>70.790000000000006</v>
      </c>
      <c r="U1248">
        <v>69.540000000000006</v>
      </c>
      <c r="V1248">
        <v>73.53</v>
      </c>
      <c r="W1248">
        <v>73.36</v>
      </c>
      <c r="Y1248">
        <v>71.81</v>
      </c>
      <c r="Z1248">
        <v>42</v>
      </c>
      <c r="AA1248">
        <v>30</v>
      </c>
      <c r="AB1248">
        <v>56</v>
      </c>
      <c r="AC1248">
        <v>63</v>
      </c>
      <c r="AE1248">
        <v>5</v>
      </c>
      <c r="AF1248">
        <v>8</v>
      </c>
      <c r="AG1248">
        <v>11</v>
      </c>
      <c r="AH1248">
        <v>16</v>
      </c>
      <c r="AJ1248">
        <v>63</v>
      </c>
    </row>
    <row r="1249" spans="1:36" x14ac:dyDescent="0.35">
      <c r="A1249" s="3" t="str">
        <f t="shared" si="19"/>
        <v>Jacob Skov Olesen</v>
      </c>
      <c r="B1249" s="4">
        <v>46082</v>
      </c>
      <c r="C1249" t="s">
        <v>1753</v>
      </c>
      <c r="D1249" t="s">
        <v>1754</v>
      </c>
      <c r="E1249" t="s">
        <v>1755</v>
      </c>
      <c r="F1249" t="s">
        <v>1756</v>
      </c>
      <c r="G1249" t="s">
        <v>1757</v>
      </c>
      <c r="I1249" t="s">
        <v>1505</v>
      </c>
      <c r="J1249" t="s">
        <v>1844</v>
      </c>
      <c r="K1249">
        <v>63</v>
      </c>
      <c r="L1249">
        <v>75</v>
      </c>
      <c r="M1249">
        <v>66</v>
      </c>
      <c r="N1249">
        <v>70</v>
      </c>
      <c r="O1249">
        <v>71</v>
      </c>
      <c r="Q1249">
        <v>282</v>
      </c>
      <c r="R1249">
        <v>71.959999999999994</v>
      </c>
      <c r="S1249">
        <v>71.39</v>
      </c>
      <c r="T1249">
        <v>75.790000000000006</v>
      </c>
      <c r="U1249">
        <v>67.540000000000006</v>
      </c>
      <c r="V1249">
        <v>71.53</v>
      </c>
      <c r="W1249">
        <v>72.36</v>
      </c>
      <c r="Y1249">
        <v>71.81</v>
      </c>
      <c r="Z1249">
        <v>135</v>
      </c>
      <c r="AA1249">
        <v>67</v>
      </c>
      <c r="AB1249">
        <v>63</v>
      </c>
      <c r="AC1249">
        <v>63</v>
      </c>
      <c r="AE1249">
        <v>10</v>
      </c>
      <c r="AF1249">
        <v>11</v>
      </c>
      <c r="AG1249">
        <v>12</v>
      </c>
      <c r="AH1249">
        <v>16</v>
      </c>
      <c r="AJ1249">
        <v>63</v>
      </c>
    </row>
    <row r="1250" spans="1:36" x14ac:dyDescent="0.35">
      <c r="A1250" s="3" t="str">
        <f t="shared" si="19"/>
        <v>Tyran Snyders</v>
      </c>
      <c r="B1250" s="4">
        <v>46082</v>
      </c>
      <c r="C1250" t="s">
        <v>1753</v>
      </c>
      <c r="D1250" t="s">
        <v>1754</v>
      </c>
      <c r="E1250" t="s">
        <v>1755</v>
      </c>
      <c r="F1250" t="s">
        <v>1756</v>
      </c>
      <c r="G1250" t="s">
        <v>1757</v>
      </c>
      <c r="I1250" t="s">
        <v>1845</v>
      </c>
      <c r="J1250" t="s">
        <v>1846</v>
      </c>
      <c r="K1250">
        <v>63</v>
      </c>
      <c r="L1250">
        <v>70</v>
      </c>
      <c r="M1250">
        <v>70</v>
      </c>
      <c r="N1250">
        <v>70</v>
      </c>
      <c r="O1250">
        <v>72</v>
      </c>
      <c r="Q1250">
        <v>282</v>
      </c>
      <c r="R1250">
        <v>71.959999999999994</v>
      </c>
      <c r="S1250">
        <v>71.39</v>
      </c>
      <c r="T1250">
        <v>70.790000000000006</v>
      </c>
      <c r="U1250">
        <v>71.540000000000006</v>
      </c>
      <c r="V1250">
        <v>71.53</v>
      </c>
      <c r="W1250">
        <v>73.36</v>
      </c>
      <c r="Y1250">
        <v>71.81</v>
      </c>
      <c r="Z1250">
        <v>42</v>
      </c>
      <c r="AA1250">
        <v>51</v>
      </c>
      <c r="AB1250">
        <v>56</v>
      </c>
      <c r="AC1250">
        <v>63</v>
      </c>
      <c r="AE1250">
        <v>5</v>
      </c>
      <c r="AF1250">
        <v>10</v>
      </c>
      <c r="AG1250">
        <v>11</v>
      </c>
      <c r="AH1250">
        <v>16</v>
      </c>
      <c r="AJ1250">
        <v>63</v>
      </c>
    </row>
    <row r="1251" spans="1:36" x14ac:dyDescent="0.35">
      <c r="A1251" s="3" t="str">
        <f t="shared" si="19"/>
        <v>Altin Van Der Merwe</v>
      </c>
      <c r="B1251" s="4">
        <v>46082</v>
      </c>
      <c r="C1251" t="s">
        <v>1753</v>
      </c>
      <c r="D1251" t="s">
        <v>1754</v>
      </c>
      <c r="E1251" t="s">
        <v>1755</v>
      </c>
      <c r="F1251" t="s">
        <v>1756</v>
      </c>
      <c r="G1251" t="s">
        <v>1757</v>
      </c>
      <c r="I1251" t="s">
        <v>1847</v>
      </c>
      <c r="J1251" t="s">
        <v>1848</v>
      </c>
      <c r="K1251">
        <v>63</v>
      </c>
      <c r="L1251">
        <v>68</v>
      </c>
      <c r="M1251">
        <v>70</v>
      </c>
      <c r="N1251">
        <v>71</v>
      </c>
      <c r="O1251">
        <v>73</v>
      </c>
      <c r="Q1251">
        <v>282</v>
      </c>
      <c r="R1251">
        <v>71.959999999999994</v>
      </c>
      <c r="S1251">
        <v>71.39</v>
      </c>
      <c r="T1251">
        <v>68.790000000000006</v>
      </c>
      <c r="U1251">
        <v>71.540000000000006</v>
      </c>
      <c r="V1251">
        <v>72.53</v>
      </c>
      <c r="W1251">
        <v>74.36</v>
      </c>
      <c r="Y1251">
        <v>71.81</v>
      </c>
      <c r="Z1251">
        <v>17</v>
      </c>
      <c r="AA1251">
        <v>30</v>
      </c>
      <c r="AB1251">
        <v>41</v>
      </c>
      <c r="AC1251">
        <v>63</v>
      </c>
      <c r="AE1251">
        <v>3</v>
      </c>
      <c r="AF1251">
        <v>8</v>
      </c>
      <c r="AG1251">
        <v>10</v>
      </c>
      <c r="AH1251">
        <v>16</v>
      </c>
      <c r="AJ1251">
        <v>63</v>
      </c>
    </row>
    <row r="1252" spans="1:36" x14ac:dyDescent="0.35">
      <c r="A1252" s="3" t="str">
        <f t="shared" si="19"/>
        <v>Justin Walters</v>
      </c>
      <c r="B1252" s="4">
        <v>46082</v>
      </c>
      <c r="C1252" t="s">
        <v>1753</v>
      </c>
      <c r="D1252" t="s">
        <v>1754</v>
      </c>
      <c r="E1252" t="s">
        <v>1755</v>
      </c>
      <c r="F1252" t="s">
        <v>1756</v>
      </c>
      <c r="G1252" t="s">
        <v>1757</v>
      </c>
      <c r="I1252" t="s">
        <v>1849</v>
      </c>
      <c r="J1252" t="s">
        <v>642</v>
      </c>
      <c r="K1252">
        <v>63</v>
      </c>
      <c r="L1252">
        <v>71</v>
      </c>
      <c r="M1252">
        <v>65</v>
      </c>
      <c r="N1252">
        <v>74</v>
      </c>
      <c r="O1252">
        <v>72</v>
      </c>
      <c r="Q1252">
        <v>282</v>
      </c>
      <c r="R1252">
        <v>71.959999999999994</v>
      </c>
      <c r="S1252">
        <v>71.39</v>
      </c>
      <c r="T1252">
        <v>71.790000000000006</v>
      </c>
      <c r="U1252">
        <v>66.540000000000006</v>
      </c>
      <c r="V1252">
        <v>75.53</v>
      </c>
      <c r="W1252">
        <v>73.36</v>
      </c>
      <c r="Y1252">
        <v>71.81</v>
      </c>
      <c r="Z1252">
        <v>71</v>
      </c>
      <c r="AA1252">
        <v>13</v>
      </c>
      <c r="AB1252">
        <v>56</v>
      </c>
      <c r="AC1252">
        <v>63</v>
      </c>
      <c r="AE1252">
        <v>6</v>
      </c>
      <c r="AF1252">
        <v>6</v>
      </c>
      <c r="AG1252">
        <v>11</v>
      </c>
      <c r="AH1252">
        <v>16</v>
      </c>
      <c r="AJ1252">
        <v>63</v>
      </c>
    </row>
    <row r="1253" spans="1:36" x14ac:dyDescent="0.35">
      <c r="A1253" s="3" t="str">
        <f t="shared" si="19"/>
        <v>Jeff Winther</v>
      </c>
      <c r="B1253" s="4">
        <v>46082</v>
      </c>
      <c r="C1253" t="s">
        <v>1753</v>
      </c>
      <c r="D1253" t="s">
        <v>1754</v>
      </c>
      <c r="E1253" t="s">
        <v>1755</v>
      </c>
      <c r="F1253" t="s">
        <v>1756</v>
      </c>
      <c r="G1253" t="s">
        <v>1757</v>
      </c>
      <c r="I1253" t="s">
        <v>1850</v>
      </c>
      <c r="J1253" t="s">
        <v>1851</v>
      </c>
      <c r="K1253">
        <v>70</v>
      </c>
      <c r="L1253">
        <v>68</v>
      </c>
      <c r="M1253">
        <v>69</v>
      </c>
      <c r="N1253">
        <v>70</v>
      </c>
      <c r="O1253">
        <v>76</v>
      </c>
      <c r="Q1253">
        <v>283</v>
      </c>
      <c r="R1253">
        <v>71.959999999999994</v>
      </c>
      <c r="S1253">
        <v>71.39</v>
      </c>
      <c r="T1253">
        <v>68.790000000000006</v>
      </c>
      <c r="U1253">
        <v>70.540000000000006</v>
      </c>
      <c r="V1253">
        <v>71.53</v>
      </c>
      <c r="W1253">
        <v>77.36</v>
      </c>
      <c r="Y1253">
        <v>72.06</v>
      </c>
      <c r="Z1253">
        <v>17</v>
      </c>
      <c r="AA1253">
        <v>19</v>
      </c>
      <c r="AB1253">
        <v>29</v>
      </c>
      <c r="AC1253">
        <v>70</v>
      </c>
      <c r="AE1253">
        <v>3</v>
      </c>
      <c r="AF1253">
        <v>7</v>
      </c>
      <c r="AG1253">
        <v>8</v>
      </c>
      <c r="AH1253">
        <v>17</v>
      </c>
      <c r="AJ1253">
        <v>70</v>
      </c>
    </row>
    <row r="1254" spans="1:36" x14ac:dyDescent="0.35">
      <c r="A1254" s="3" t="str">
        <f t="shared" si="19"/>
        <v>Keenan Davidse</v>
      </c>
      <c r="B1254" s="4">
        <v>46082</v>
      </c>
      <c r="C1254" t="s">
        <v>1753</v>
      </c>
      <c r="D1254" t="s">
        <v>1754</v>
      </c>
      <c r="E1254" t="s">
        <v>1755</v>
      </c>
      <c r="F1254" t="s">
        <v>1756</v>
      </c>
      <c r="G1254" t="s">
        <v>1757</v>
      </c>
      <c r="I1254" t="s">
        <v>1852</v>
      </c>
      <c r="J1254" t="s">
        <v>1853</v>
      </c>
      <c r="K1254">
        <v>71</v>
      </c>
      <c r="L1254">
        <v>72</v>
      </c>
      <c r="M1254">
        <v>66</v>
      </c>
      <c r="N1254">
        <v>68</v>
      </c>
      <c r="O1254">
        <v>79</v>
      </c>
      <c r="Q1254">
        <v>285</v>
      </c>
      <c r="R1254">
        <v>71.959999999999994</v>
      </c>
      <c r="S1254">
        <v>71.39</v>
      </c>
      <c r="T1254">
        <v>72.790000000000006</v>
      </c>
      <c r="U1254">
        <v>67.540000000000006</v>
      </c>
      <c r="V1254">
        <v>69.53</v>
      </c>
      <c r="W1254">
        <v>80.36</v>
      </c>
      <c r="Y1254">
        <v>72.56</v>
      </c>
      <c r="Z1254">
        <v>89</v>
      </c>
      <c r="AA1254">
        <v>30</v>
      </c>
      <c r="AB1254">
        <v>18</v>
      </c>
      <c r="AC1254">
        <v>71</v>
      </c>
      <c r="AE1254">
        <v>7</v>
      </c>
      <c r="AF1254">
        <v>8</v>
      </c>
      <c r="AG1254">
        <v>7</v>
      </c>
      <c r="AH1254">
        <v>19</v>
      </c>
      <c r="AJ1254">
        <v>71</v>
      </c>
    </row>
    <row r="1255" spans="1:36" x14ac:dyDescent="0.35">
      <c r="A1255" s="3" t="str">
        <f t="shared" si="19"/>
        <v>Marcus Kinhult</v>
      </c>
      <c r="B1255" s="4">
        <v>46082</v>
      </c>
      <c r="C1255" t="s">
        <v>1753</v>
      </c>
      <c r="D1255" t="s">
        <v>1754</v>
      </c>
      <c r="E1255" t="s">
        <v>1755</v>
      </c>
      <c r="F1255" t="s">
        <v>1756</v>
      </c>
      <c r="G1255" t="s">
        <v>1757</v>
      </c>
      <c r="I1255" t="s">
        <v>1854</v>
      </c>
      <c r="J1255" t="s">
        <v>1172</v>
      </c>
      <c r="K1255">
        <v>71</v>
      </c>
      <c r="L1255">
        <v>73</v>
      </c>
      <c r="M1255">
        <v>68</v>
      </c>
      <c r="N1255">
        <v>72</v>
      </c>
      <c r="O1255">
        <v>72</v>
      </c>
      <c r="Q1255">
        <v>285</v>
      </c>
      <c r="R1255">
        <v>71.959999999999994</v>
      </c>
      <c r="S1255">
        <v>71.39</v>
      </c>
      <c r="T1255">
        <v>73.790000000000006</v>
      </c>
      <c r="U1255">
        <v>69.540000000000006</v>
      </c>
      <c r="V1255">
        <v>73.53</v>
      </c>
      <c r="W1255">
        <v>73.36</v>
      </c>
      <c r="Y1255">
        <v>72.56</v>
      </c>
      <c r="Z1255">
        <v>108</v>
      </c>
      <c r="AA1255">
        <v>67</v>
      </c>
      <c r="AB1255">
        <v>74</v>
      </c>
      <c r="AC1255">
        <v>71</v>
      </c>
      <c r="AE1255">
        <v>8</v>
      </c>
      <c r="AF1255">
        <v>11</v>
      </c>
      <c r="AG1255">
        <v>14</v>
      </c>
      <c r="AH1255">
        <v>19</v>
      </c>
      <c r="AJ1255">
        <v>71</v>
      </c>
    </row>
    <row r="1256" spans="1:36" x14ac:dyDescent="0.35">
      <c r="A1256" s="3" t="str">
        <f t="shared" si="19"/>
        <v>Ugo Coussaud</v>
      </c>
      <c r="B1256" s="4">
        <v>46082</v>
      </c>
      <c r="C1256" t="s">
        <v>1753</v>
      </c>
      <c r="D1256" t="s">
        <v>1754</v>
      </c>
      <c r="E1256" t="s">
        <v>1755</v>
      </c>
      <c r="F1256" t="s">
        <v>1756</v>
      </c>
      <c r="G1256" t="s">
        <v>1757</v>
      </c>
      <c r="I1256" t="s">
        <v>1855</v>
      </c>
      <c r="J1256" t="s">
        <v>1649</v>
      </c>
      <c r="K1256">
        <v>73</v>
      </c>
      <c r="L1256">
        <v>70</v>
      </c>
      <c r="M1256">
        <v>70</v>
      </c>
      <c r="N1256">
        <v>74</v>
      </c>
      <c r="O1256">
        <v>72</v>
      </c>
      <c r="Q1256">
        <v>286</v>
      </c>
      <c r="R1256">
        <v>71.959999999999994</v>
      </c>
      <c r="S1256">
        <v>71.39</v>
      </c>
      <c r="T1256">
        <v>70.790000000000006</v>
      </c>
      <c r="U1256">
        <v>71.540000000000006</v>
      </c>
      <c r="V1256">
        <v>75.53</v>
      </c>
      <c r="W1256">
        <v>73.36</v>
      </c>
      <c r="Y1256">
        <v>72.81</v>
      </c>
      <c r="Z1256">
        <v>42</v>
      </c>
      <c r="AA1256">
        <v>51</v>
      </c>
      <c r="AB1256">
        <v>75</v>
      </c>
      <c r="AC1256">
        <v>73</v>
      </c>
      <c r="AE1256">
        <v>5</v>
      </c>
      <c r="AF1256">
        <v>10</v>
      </c>
      <c r="AG1256">
        <v>15</v>
      </c>
      <c r="AH1256">
        <v>20</v>
      </c>
      <c r="AJ1256">
        <v>73</v>
      </c>
    </row>
    <row r="1257" spans="1:36" x14ac:dyDescent="0.35">
      <c r="A1257" s="3" t="str">
        <f t="shared" si="19"/>
        <v>Ockie Strydom</v>
      </c>
      <c r="B1257" s="4">
        <v>46082</v>
      </c>
      <c r="C1257" t="s">
        <v>1753</v>
      </c>
      <c r="D1257" t="s">
        <v>1754</v>
      </c>
      <c r="E1257" t="s">
        <v>1755</v>
      </c>
      <c r="F1257" t="s">
        <v>1756</v>
      </c>
      <c r="G1257" t="s">
        <v>1757</v>
      </c>
      <c r="I1257" t="s">
        <v>1856</v>
      </c>
      <c r="J1257" t="s">
        <v>1857</v>
      </c>
      <c r="K1257">
        <v>73</v>
      </c>
      <c r="L1257">
        <v>70</v>
      </c>
      <c r="M1257">
        <v>67</v>
      </c>
      <c r="N1257">
        <v>75</v>
      </c>
      <c r="O1257">
        <v>74</v>
      </c>
      <c r="Q1257">
        <v>286</v>
      </c>
      <c r="R1257">
        <v>71.959999999999994</v>
      </c>
      <c r="S1257">
        <v>71.39</v>
      </c>
      <c r="T1257">
        <v>70.790000000000006</v>
      </c>
      <c r="U1257">
        <v>68.540000000000006</v>
      </c>
      <c r="V1257">
        <v>76.53</v>
      </c>
      <c r="W1257">
        <v>75.36</v>
      </c>
      <c r="Y1257">
        <v>72.81</v>
      </c>
      <c r="Z1257">
        <v>42</v>
      </c>
      <c r="AA1257">
        <v>19</v>
      </c>
      <c r="AB1257">
        <v>69</v>
      </c>
      <c r="AC1257">
        <v>73</v>
      </c>
      <c r="AE1257">
        <v>5</v>
      </c>
      <c r="AF1257">
        <v>7</v>
      </c>
      <c r="AG1257">
        <v>13</v>
      </c>
      <c r="AH1257">
        <v>20</v>
      </c>
      <c r="AJ1257">
        <v>73</v>
      </c>
    </row>
    <row r="1258" spans="1:36" x14ac:dyDescent="0.35">
      <c r="A1258" s="3" t="str">
        <f t="shared" si="19"/>
        <v>Ryggs Johnston</v>
      </c>
      <c r="B1258" s="4">
        <v>46082</v>
      </c>
      <c r="C1258" t="s">
        <v>1753</v>
      </c>
      <c r="D1258" t="s">
        <v>1754</v>
      </c>
      <c r="E1258" t="s">
        <v>1755</v>
      </c>
      <c r="F1258" t="s">
        <v>1756</v>
      </c>
      <c r="G1258" t="s">
        <v>1757</v>
      </c>
      <c r="I1258" t="s">
        <v>1858</v>
      </c>
      <c r="J1258" t="s">
        <v>1859</v>
      </c>
      <c r="K1258">
        <v>75</v>
      </c>
      <c r="L1258">
        <v>74</v>
      </c>
      <c r="M1258">
        <v>67</v>
      </c>
      <c r="N1258">
        <v>75</v>
      </c>
      <c r="O1258">
        <v>73</v>
      </c>
      <c r="Q1258">
        <v>289</v>
      </c>
      <c r="R1258">
        <v>71.959999999999994</v>
      </c>
      <c r="S1258">
        <v>71.39</v>
      </c>
      <c r="T1258">
        <v>74.790000000000006</v>
      </c>
      <c r="U1258">
        <v>68.540000000000006</v>
      </c>
      <c r="V1258">
        <v>76.53</v>
      </c>
      <c r="W1258">
        <v>74.36</v>
      </c>
      <c r="Y1258">
        <v>73.56</v>
      </c>
      <c r="Z1258">
        <v>126</v>
      </c>
      <c r="AA1258">
        <v>67</v>
      </c>
      <c r="AB1258">
        <v>78</v>
      </c>
      <c r="AC1258">
        <v>75</v>
      </c>
      <c r="AE1258">
        <v>9</v>
      </c>
      <c r="AF1258">
        <v>11</v>
      </c>
      <c r="AG1258">
        <v>17</v>
      </c>
      <c r="AH1258">
        <v>23</v>
      </c>
      <c r="AJ1258">
        <v>75</v>
      </c>
    </row>
    <row r="1259" spans="1:36" x14ac:dyDescent="0.35">
      <c r="A1259" s="3" t="str">
        <f t="shared" si="19"/>
        <v>Karabo Mokoena</v>
      </c>
      <c r="B1259" s="4">
        <v>46082</v>
      </c>
      <c r="C1259" t="s">
        <v>1753</v>
      </c>
      <c r="D1259" t="s">
        <v>1754</v>
      </c>
      <c r="E1259" t="s">
        <v>1755</v>
      </c>
      <c r="F1259" t="s">
        <v>1756</v>
      </c>
      <c r="G1259" t="s">
        <v>1757</v>
      </c>
      <c r="I1259" t="s">
        <v>1860</v>
      </c>
      <c r="J1259" t="s">
        <v>1861</v>
      </c>
      <c r="K1259">
        <v>75</v>
      </c>
      <c r="L1259">
        <v>70</v>
      </c>
      <c r="M1259">
        <v>71</v>
      </c>
      <c r="N1259">
        <v>74</v>
      </c>
      <c r="O1259">
        <v>74</v>
      </c>
      <c r="Q1259">
        <v>289</v>
      </c>
      <c r="R1259">
        <v>71.959999999999994</v>
      </c>
      <c r="S1259">
        <v>71.39</v>
      </c>
      <c r="T1259">
        <v>70.790000000000006</v>
      </c>
      <c r="U1259">
        <v>72.540000000000006</v>
      </c>
      <c r="V1259">
        <v>75.53</v>
      </c>
      <c r="W1259">
        <v>75.36</v>
      </c>
      <c r="Y1259">
        <v>73.56</v>
      </c>
      <c r="Z1259">
        <v>42</v>
      </c>
      <c r="AA1259">
        <v>67</v>
      </c>
      <c r="AB1259">
        <v>76</v>
      </c>
      <c r="AC1259">
        <v>75</v>
      </c>
      <c r="AE1259">
        <v>5</v>
      </c>
      <c r="AF1259">
        <v>11</v>
      </c>
      <c r="AG1259">
        <v>16</v>
      </c>
      <c r="AH1259">
        <v>23</v>
      </c>
      <c r="AJ1259">
        <v>75</v>
      </c>
    </row>
    <row r="1260" spans="1:36" x14ac:dyDescent="0.35">
      <c r="A1260" s="3" t="str">
        <f t="shared" si="19"/>
        <v>Logan Leisher</v>
      </c>
      <c r="B1260" s="4">
        <v>46082</v>
      </c>
      <c r="C1260" t="s">
        <v>1753</v>
      </c>
      <c r="D1260" t="s">
        <v>1754</v>
      </c>
      <c r="E1260" t="s">
        <v>1755</v>
      </c>
      <c r="F1260" t="s">
        <v>1756</v>
      </c>
      <c r="G1260" t="s">
        <v>1757</v>
      </c>
      <c r="I1260" t="s">
        <v>1862</v>
      </c>
      <c r="J1260" t="s">
        <v>994</v>
      </c>
      <c r="K1260">
        <v>77</v>
      </c>
      <c r="L1260">
        <v>72</v>
      </c>
      <c r="M1260">
        <v>69</v>
      </c>
      <c r="N1260">
        <v>74</v>
      </c>
      <c r="O1260">
        <v>76</v>
      </c>
      <c r="Q1260">
        <v>291</v>
      </c>
      <c r="R1260">
        <v>71.959999999999994</v>
      </c>
      <c r="S1260">
        <v>71.39</v>
      </c>
      <c r="T1260">
        <v>72.790000000000006</v>
      </c>
      <c r="U1260">
        <v>70.540000000000006</v>
      </c>
      <c r="V1260">
        <v>75.53</v>
      </c>
      <c r="W1260">
        <v>77.36</v>
      </c>
      <c r="Y1260">
        <v>74.06</v>
      </c>
      <c r="Z1260">
        <v>89</v>
      </c>
      <c r="AA1260">
        <v>67</v>
      </c>
      <c r="AB1260">
        <v>76</v>
      </c>
      <c r="AC1260">
        <v>77</v>
      </c>
      <c r="AE1260">
        <v>7</v>
      </c>
      <c r="AF1260">
        <v>11</v>
      </c>
      <c r="AG1260">
        <v>16</v>
      </c>
      <c r="AH1260">
        <v>25</v>
      </c>
      <c r="AJ1260">
        <v>77</v>
      </c>
    </row>
    <row r="1261" spans="1:36" x14ac:dyDescent="0.35">
      <c r="A1261" s="3" t="str">
        <f t="shared" si="19"/>
        <v>M.J. Viljoen</v>
      </c>
      <c r="B1261" s="4">
        <v>46082</v>
      </c>
      <c r="C1261" t="s">
        <v>1753</v>
      </c>
      <c r="D1261" t="s">
        <v>1754</v>
      </c>
      <c r="E1261" t="s">
        <v>1755</v>
      </c>
      <c r="F1261" t="s">
        <v>1756</v>
      </c>
      <c r="G1261" t="s">
        <v>1757</v>
      </c>
      <c r="I1261" t="s">
        <v>1863</v>
      </c>
      <c r="J1261" t="s">
        <v>605</v>
      </c>
      <c r="K1261">
        <v>77</v>
      </c>
      <c r="L1261">
        <v>69</v>
      </c>
      <c r="M1261">
        <v>68</v>
      </c>
      <c r="N1261">
        <v>74</v>
      </c>
      <c r="O1261">
        <v>80</v>
      </c>
      <c r="Q1261">
        <v>291</v>
      </c>
      <c r="R1261">
        <v>71.959999999999994</v>
      </c>
      <c r="S1261">
        <v>71.39</v>
      </c>
      <c r="T1261">
        <v>69.790000000000006</v>
      </c>
      <c r="U1261">
        <v>69.540000000000006</v>
      </c>
      <c r="V1261">
        <v>75.53</v>
      </c>
      <c r="W1261">
        <v>81.36</v>
      </c>
      <c r="Y1261">
        <v>74.06</v>
      </c>
      <c r="Z1261">
        <v>28</v>
      </c>
      <c r="AA1261">
        <v>19</v>
      </c>
      <c r="AB1261">
        <v>63</v>
      </c>
      <c r="AC1261">
        <v>77</v>
      </c>
      <c r="AE1261">
        <v>4</v>
      </c>
      <c r="AF1261">
        <v>7</v>
      </c>
      <c r="AG1261">
        <v>12</v>
      </c>
      <c r="AH1261">
        <v>25</v>
      </c>
      <c r="AJ1261">
        <v>77</v>
      </c>
    </row>
    <row r="1262" spans="1:36" x14ac:dyDescent="0.35">
      <c r="A1262" s="3" t="str">
        <f t="shared" si="19"/>
        <v>Austin Bautista</v>
      </c>
      <c r="B1262" s="4">
        <v>46082</v>
      </c>
      <c r="C1262" t="s">
        <v>1753</v>
      </c>
      <c r="D1262" t="s">
        <v>1754</v>
      </c>
      <c r="E1262" t="s">
        <v>1755</v>
      </c>
      <c r="F1262" t="s">
        <v>1756</v>
      </c>
      <c r="G1262" t="s">
        <v>1757</v>
      </c>
      <c r="I1262" t="s">
        <v>1864</v>
      </c>
      <c r="J1262" t="s">
        <v>988</v>
      </c>
      <c r="K1262" t="s">
        <v>422</v>
      </c>
      <c r="L1262">
        <v>73</v>
      </c>
      <c r="M1262">
        <v>69</v>
      </c>
      <c r="Q1262">
        <v>142</v>
      </c>
      <c r="R1262">
        <v>71.959999999999994</v>
      </c>
      <c r="S1262">
        <v>71.39</v>
      </c>
      <c r="T1262">
        <v>73.790000000000006</v>
      </c>
      <c r="U1262">
        <v>70.540000000000006</v>
      </c>
      <c r="Y1262">
        <v>72.17</v>
      </c>
      <c r="Z1262">
        <v>108</v>
      </c>
      <c r="AA1262">
        <v>79</v>
      </c>
      <c r="AE1262">
        <v>8</v>
      </c>
      <c r="AF1262">
        <v>12</v>
      </c>
      <c r="AJ1262">
        <v>79</v>
      </c>
    </row>
    <row r="1263" spans="1:36" x14ac:dyDescent="0.35">
      <c r="A1263" s="3" t="str">
        <f t="shared" si="19"/>
        <v>Dan Bradbury</v>
      </c>
      <c r="B1263" s="4">
        <v>46082</v>
      </c>
      <c r="C1263" t="s">
        <v>1753</v>
      </c>
      <c r="D1263" t="s">
        <v>1754</v>
      </c>
      <c r="E1263" t="s">
        <v>1755</v>
      </c>
      <c r="F1263" t="s">
        <v>1756</v>
      </c>
      <c r="G1263" t="s">
        <v>1757</v>
      </c>
      <c r="I1263" t="s">
        <v>1865</v>
      </c>
      <c r="J1263" t="s">
        <v>996</v>
      </c>
      <c r="K1263" t="s">
        <v>422</v>
      </c>
      <c r="L1263">
        <v>69</v>
      </c>
      <c r="M1263">
        <v>73</v>
      </c>
      <c r="Q1263">
        <v>142</v>
      </c>
      <c r="R1263">
        <v>71.959999999999994</v>
      </c>
      <c r="S1263">
        <v>71.39</v>
      </c>
      <c r="T1263">
        <v>69.790000000000006</v>
      </c>
      <c r="U1263">
        <v>74.540000000000006</v>
      </c>
      <c r="Y1263">
        <v>72.17</v>
      </c>
      <c r="Z1263">
        <v>28</v>
      </c>
      <c r="AA1263">
        <v>79</v>
      </c>
      <c r="AE1263">
        <v>4</v>
      </c>
      <c r="AF1263">
        <v>12</v>
      </c>
      <c r="AJ1263">
        <v>79</v>
      </c>
    </row>
    <row r="1264" spans="1:36" x14ac:dyDescent="0.35">
      <c r="A1264" s="3" t="str">
        <f t="shared" si="19"/>
        <v>Davis Bryant</v>
      </c>
      <c r="B1264" s="4">
        <v>46082</v>
      </c>
      <c r="C1264" t="s">
        <v>1753</v>
      </c>
      <c r="D1264" t="s">
        <v>1754</v>
      </c>
      <c r="E1264" t="s">
        <v>1755</v>
      </c>
      <c r="F1264" t="s">
        <v>1756</v>
      </c>
      <c r="G1264" t="s">
        <v>1757</v>
      </c>
      <c r="I1264" t="s">
        <v>1866</v>
      </c>
      <c r="J1264" t="s">
        <v>898</v>
      </c>
      <c r="K1264" t="s">
        <v>422</v>
      </c>
      <c r="L1264">
        <v>74</v>
      </c>
      <c r="M1264">
        <v>68</v>
      </c>
      <c r="Q1264">
        <v>142</v>
      </c>
      <c r="R1264">
        <v>71.959999999999994</v>
      </c>
      <c r="S1264">
        <v>71.39</v>
      </c>
      <c r="T1264">
        <v>74.790000000000006</v>
      </c>
      <c r="U1264">
        <v>69.540000000000006</v>
      </c>
      <c r="Y1264">
        <v>72.17</v>
      </c>
      <c r="Z1264">
        <v>126</v>
      </c>
      <c r="AA1264">
        <v>79</v>
      </c>
      <c r="AE1264">
        <v>9</v>
      </c>
      <c r="AF1264">
        <v>12</v>
      </c>
      <c r="AJ1264">
        <v>79</v>
      </c>
    </row>
    <row r="1265" spans="1:36" x14ac:dyDescent="0.35">
      <c r="A1265" s="3" t="str">
        <f t="shared" si="19"/>
        <v>Jack Buchanan</v>
      </c>
      <c r="B1265" s="4">
        <v>46082</v>
      </c>
      <c r="C1265" t="s">
        <v>1753</v>
      </c>
      <c r="D1265" t="s">
        <v>1754</v>
      </c>
      <c r="E1265" t="s">
        <v>1755</v>
      </c>
      <c r="F1265" t="s">
        <v>1756</v>
      </c>
      <c r="G1265" t="s">
        <v>1757</v>
      </c>
      <c r="I1265" t="s">
        <v>661</v>
      </c>
      <c r="J1265" t="s">
        <v>617</v>
      </c>
      <c r="K1265" t="s">
        <v>422</v>
      </c>
      <c r="L1265">
        <v>69</v>
      </c>
      <c r="M1265">
        <v>73</v>
      </c>
      <c r="Q1265">
        <v>142</v>
      </c>
      <c r="R1265">
        <v>71.959999999999994</v>
      </c>
      <c r="S1265">
        <v>71.39</v>
      </c>
      <c r="T1265">
        <v>69.790000000000006</v>
      </c>
      <c r="U1265">
        <v>74.540000000000006</v>
      </c>
      <c r="Y1265">
        <v>72.17</v>
      </c>
      <c r="Z1265">
        <v>28</v>
      </c>
      <c r="AA1265">
        <v>79</v>
      </c>
      <c r="AE1265">
        <v>4</v>
      </c>
      <c r="AF1265">
        <v>12</v>
      </c>
      <c r="AJ1265">
        <v>79</v>
      </c>
    </row>
    <row r="1266" spans="1:36" x14ac:dyDescent="0.35">
      <c r="A1266" s="3" t="str">
        <f t="shared" si="19"/>
        <v>Jorge Campillo</v>
      </c>
      <c r="B1266" s="4">
        <v>46082</v>
      </c>
      <c r="C1266" t="s">
        <v>1753</v>
      </c>
      <c r="D1266" t="s">
        <v>1754</v>
      </c>
      <c r="E1266" t="s">
        <v>1755</v>
      </c>
      <c r="F1266" t="s">
        <v>1756</v>
      </c>
      <c r="G1266" t="s">
        <v>1757</v>
      </c>
      <c r="I1266" t="s">
        <v>1867</v>
      </c>
      <c r="J1266" t="s">
        <v>508</v>
      </c>
      <c r="K1266" t="s">
        <v>422</v>
      </c>
      <c r="L1266">
        <v>72</v>
      </c>
      <c r="M1266">
        <v>70</v>
      </c>
      <c r="Q1266">
        <v>142</v>
      </c>
      <c r="R1266">
        <v>71.959999999999994</v>
      </c>
      <c r="S1266">
        <v>71.39</v>
      </c>
      <c r="T1266">
        <v>72.790000000000006</v>
      </c>
      <c r="U1266">
        <v>71.540000000000006</v>
      </c>
      <c r="Y1266">
        <v>72.17</v>
      </c>
      <c r="Z1266">
        <v>89</v>
      </c>
      <c r="AA1266">
        <v>79</v>
      </c>
      <c r="AE1266">
        <v>7</v>
      </c>
      <c r="AF1266">
        <v>12</v>
      </c>
      <c r="AJ1266">
        <v>79</v>
      </c>
    </row>
    <row r="1267" spans="1:36" x14ac:dyDescent="0.35">
      <c r="A1267" s="3" t="str">
        <f t="shared" si="19"/>
        <v>Luis Carrera</v>
      </c>
      <c r="B1267" s="4">
        <v>46082</v>
      </c>
      <c r="C1267" t="s">
        <v>1753</v>
      </c>
      <c r="D1267" t="s">
        <v>1754</v>
      </c>
      <c r="E1267" t="s">
        <v>1755</v>
      </c>
      <c r="F1267" t="s">
        <v>1756</v>
      </c>
      <c r="G1267" t="s">
        <v>1757</v>
      </c>
      <c r="I1267" t="s">
        <v>1868</v>
      </c>
      <c r="J1267" t="s">
        <v>1432</v>
      </c>
      <c r="K1267" t="s">
        <v>422</v>
      </c>
      <c r="L1267">
        <v>71</v>
      </c>
      <c r="M1267">
        <v>71</v>
      </c>
      <c r="Q1267">
        <v>142</v>
      </c>
      <c r="R1267">
        <v>71.959999999999994</v>
      </c>
      <c r="S1267">
        <v>71.39</v>
      </c>
      <c r="T1267">
        <v>71.790000000000006</v>
      </c>
      <c r="U1267">
        <v>72.540000000000006</v>
      </c>
      <c r="Y1267">
        <v>72.17</v>
      </c>
      <c r="Z1267">
        <v>71</v>
      </c>
      <c r="AA1267">
        <v>79</v>
      </c>
      <c r="AE1267">
        <v>6</v>
      </c>
      <c r="AF1267">
        <v>12</v>
      </c>
      <c r="AJ1267">
        <v>79</v>
      </c>
    </row>
    <row r="1268" spans="1:36" x14ac:dyDescent="0.35">
      <c r="A1268" s="3" t="str">
        <f t="shared" si="19"/>
        <v>Bryce Easton</v>
      </c>
      <c r="B1268" s="4">
        <v>46082</v>
      </c>
      <c r="C1268" t="s">
        <v>1753</v>
      </c>
      <c r="D1268" t="s">
        <v>1754</v>
      </c>
      <c r="E1268" t="s">
        <v>1755</v>
      </c>
      <c r="F1268" t="s">
        <v>1756</v>
      </c>
      <c r="G1268" t="s">
        <v>1757</v>
      </c>
      <c r="I1268" t="s">
        <v>1869</v>
      </c>
      <c r="J1268" t="s">
        <v>1054</v>
      </c>
      <c r="K1268" t="s">
        <v>422</v>
      </c>
      <c r="L1268">
        <v>71</v>
      </c>
      <c r="M1268">
        <v>71</v>
      </c>
      <c r="Q1268">
        <v>142</v>
      </c>
      <c r="R1268">
        <v>71.959999999999994</v>
      </c>
      <c r="S1268">
        <v>71.39</v>
      </c>
      <c r="T1268">
        <v>71.790000000000006</v>
      </c>
      <c r="U1268">
        <v>72.540000000000006</v>
      </c>
      <c r="Y1268">
        <v>72.17</v>
      </c>
      <c r="Z1268">
        <v>71</v>
      </c>
      <c r="AA1268">
        <v>79</v>
      </c>
      <c r="AE1268">
        <v>6</v>
      </c>
      <c r="AF1268">
        <v>12</v>
      </c>
      <c r="AJ1268">
        <v>79</v>
      </c>
    </row>
    <row r="1269" spans="1:36" x14ac:dyDescent="0.35">
      <c r="A1269" s="3" t="str">
        <f t="shared" si="19"/>
        <v>Ricardo Gouveia</v>
      </c>
      <c r="B1269" s="4">
        <v>46082</v>
      </c>
      <c r="C1269" t="s">
        <v>1753</v>
      </c>
      <c r="D1269" t="s">
        <v>1754</v>
      </c>
      <c r="E1269" t="s">
        <v>1755</v>
      </c>
      <c r="F1269" t="s">
        <v>1756</v>
      </c>
      <c r="G1269" t="s">
        <v>1757</v>
      </c>
      <c r="I1269" t="s">
        <v>1870</v>
      </c>
      <c r="J1269" t="s">
        <v>1871</v>
      </c>
      <c r="K1269" t="s">
        <v>422</v>
      </c>
      <c r="L1269">
        <v>73</v>
      </c>
      <c r="M1269">
        <v>69</v>
      </c>
      <c r="Q1269">
        <v>142</v>
      </c>
      <c r="R1269">
        <v>71.959999999999994</v>
      </c>
      <c r="S1269">
        <v>71.39</v>
      </c>
      <c r="T1269">
        <v>73.790000000000006</v>
      </c>
      <c r="U1269">
        <v>70.540000000000006</v>
      </c>
      <c r="Y1269">
        <v>72.17</v>
      </c>
      <c r="Z1269">
        <v>108</v>
      </c>
      <c r="AA1269">
        <v>79</v>
      </c>
      <c r="AE1269">
        <v>8</v>
      </c>
      <c r="AF1269">
        <v>12</v>
      </c>
      <c r="AJ1269">
        <v>79</v>
      </c>
    </row>
    <row r="1270" spans="1:36" x14ac:dyDescent="0.35">
      <c r="A1270" s="3" t="str">
        <f t="shared" si="19"/>
        <v>Ruan Korb</v>
      </c>
      <c r="B1270" s="4">
        <v>46082</v>
      </c>
      <c r="C1270" t="s">
        <v>1753</v>
      </c>
      <c r="D1270" t="s">
        <v>1754</v>
      </c>
      <c r="E1270" t="s">
        <v>1755</v>
      </c>
      <c r="F1270" t="s">
        <v>1756</v>
      </c>
      <c r="G1270" t="s">
        <v>1757</v>
      </c>
      <c r="I1270" t="s">
        <v>1872</v>
      </c>
      <c r="J1270" t="s">
        <v>1873</v>
      </c>
      <c r="K1270" t="s">
        <v>422</v>
      </c>
      <c r="L1270">
        <v>71</v>
      </c>
      <c r="M1270">
        <v>71</v>
      </c>
      <c r="Q1270">
        <v>142</v>
      </c>
      <c r="R1270">
        <v>71.959999999999994</v>
      </c>
      <c r="S1270">
        <v>71.39</v>
      </c>
      <c r="T1270">
        <v>71.790000000000006</v>
      </c>
      <c r="U1270">
        <v>72.540000000000006</v>
      </c>
      <c r="Y1270">
        <v>72.17</v>
      </c>
      <c r="Z1270">
        <v>71</v>
      </c>
      <c r="AA1270">
        <v>79</v>
      </c>
      <c r="AE1270">
        <v>6</v>
      </c>
      <c r="AF1270">
        <v>12</v>
      </c>
      <c r="AJ1270">
        <v>79</v>
      </c>
    </row>
    <row r="1271" spans="1:36" x14ac:dyDescent="0.35">
      <c r="A1271" s="3" t="str">
        <f t="shared" si="19"/>
        <v>Thriston Lawrence</v>
      </c>
      <c r="B1271" s="4">
        <v>46082</v>
      </c>
      <c r="C1271" t="s">
        <v>1753</v>
      </c>
      <c r="D1271" t="s">
        <v>1754</v>
      </c>
      <c r="E1271" t="s">
        <v>1755</v>
      </c>
      <c r="F1271" t="s">
        <v>1756</v>
      </c>
      <c r="G1271" t="s">
        <v>1757</v>
      </c>
      <c r="I1271" t="s">
        <v>1874</v>
      </c>
      <c r="J1271" t="s">
        <v>1875</v>
      </c>
      <c r="K1271" t="s">
        <v>422</v>
      </c>
      <c r="L1271">
        <v>68</v>
      </c>
      <c r="M1271">
        <v>74</v>
      </c>
      <c r="Q1271">
        <v>142</v>
      </c>
      <c r="R1271">
        <v>71.959999999999994</v>
      </c>
      <c r="S1271">
        <v>71.39</v>
      </c>
      <c r="T1271">
        <v>68.790000000000006</v>
      </c>
      <c r="U1271">
        <v>75.540000000000006</v>
      </c>
      <c r="Y1271">
        <v>72.17</v>
      </c>
      <c r="Z1271">
        <v>17</v>
      </c>
      <c r="AA1271">
        <v>79</v>
      </c>
      <c r="AE1271">
        <v>3</v>
      </c>
      <c r="AF1271">
        <v>12</v>
      </c>
      <c r="AJ1271">
        <v>79</v>
      </c>
    </row>
    <row r="1272" spans="1:36" x14ac:dyDescent="0.35">
      <c r="A1272" s="3" t="str">
        <f t="shared" si="19"/>
        <v>Lyle Rowe</v>
      </c>
      <c r="B1272" s="4">
        <v>46082</v>
      </c>
      <c r="C1272" t="s">
        <v>1753</v>
      </c>
      <c r="D1272" t="s">
        <v>1754</v>
      </c>
      <c r="E1272" t="s">
        <v>1755</v>
      </c>
      <c r="F1272" t="s">
        <v>1756</v>
      </c>
      <c r="G1272" t="s">
        <v>1757</v>
      </c>
      <c r="I1272" t="s">
        <v>1876</v>
      </c>
      <c r="J1272" t="s">
        <v>1877</v>
      </c>
      <c r="K1272" t="s">
        <v>422</v>
      </c>
      <c r="L1272">
        <v>70</v>
      </c>
      <c r="M1272">
        <v>72</v>
      </c>
      <c r="Q1272">
        <v>142</v>
      </c>
      <c r="R1272">
        <v>71.959999999999994</v>
      </c>
      <c r="S1272">
        <v>71.39</v>
      </c>
      <c r="T1272">
        <v>70.790000000000006</v>
      </c>
      <c r="U1272">
        <v>73.540000000000006</v>
      </c>
      <c r="Y1272">
        <v>72.17</v>
      </c>
      <c r="Z1272">
        <v>42</v>
      </c>
      <c r="AA1272">
        <v>79</v>
      </c>
      <c r="AE1272">
        <v>5</v>
      </c>
      <c r="AF1272">
        <v>12</v>
      </c>
      <c r="AJ1272">
        <v>79</v>
      </c>
    </row>
    <row r="1273" spans="1:36" x14ac:dyDescent="0.35">
      <c r="A1273" s="3" t="str">
        <f t="shared" si="19"/>
        <v>Maximilian Steinlechner</v>
      </c>
      <c r="B1273" s="4">
        <v>46082</v>
      </c>
      <c r="C1273" t="s">
        <v>1753</v>
      </c>
      <c r="D1273" t="s">
        <v>1754</v>
      </c>
      <c r="E1273" t="s">
        <v>1755</v>
      </c>
      <c r="F1273" t="s">
        <v>1756</v>
      </c>
      <c r="G1273" t="s">
        <v>1757</v>
      </c>
      <c r="I1273" t="s">
        <v>1878</v>
      </c>
      <c r="J1273" t="s">
        <v>658</v>
      </c>
      <c r="K1273" t="s">
        <v>422</v>
      </c>
      <c r="L1273">
        <v>70</v>
      </c>
      <c r="M1273">
        <v>72</v>
      </c>
      <c r="Q1273">
        <v>142</v>
      </c>
      <c r="R1273">
        <v>71.959999999999994</v>
      </c>
      <c r="S1273">
        <v>71.39</v>
      </c>
      <c r="T1273">
        <v>70.790000000000006</v>
      </c>
      <c r="U1273">
        <v>73.540000000000006</v>
      </c>
      <c r="Y1273">
        <v>72.17</v>
      </c>
      <c r="Z1273">
        <v>42</v>
      </c>
      <c r="AA1273">
        <v>79</v>
      </c>
      <c r="AE1273">
        <v>5</v>
      </c>
      <c r="AF1273">
        <v>12</v>
      </c>
      <c r="AJ1273">
        <v>79</v>
      </c>
    </row>
    <row r="1274" spans="1:36" x14ac:dyDescent="0.35">
      <c r="A1274" s="3" t="str">
        <f t="shared" si="19"/>
        <v>Connor Syme</v>
      </c>
      <c r="B1274" s="4">
        <v>46082</v>
      </c>
      <c r="C1274" t="s">
        <v>1753</v>
      </c>
      <c r="D1274" t="s">
        <v>1754</v>
      </c>
      <c r="E1274" t="s">
        <v>1755</v>
      </c>
      <c r="F1274" t="s">
        <v>1756</v>
      </c>
      <c r="G1274" t="s">
        <v>1757</v>
      </c>
      <c r="I1274" t="s">
        <v>1879</v>
      </c>
      <c r="J1274" t="s">
        <v>613</v>
      </c>
      <c r="K1274" t="s">
        <v>422</v>
      </c>
      <c r="L1274">
        <v>72</v>
      </c>
      <c r="M1274">
        <v>70</v>
      </c>
      <c r="Q1274">
        <v>142</v>
      </c>
      <c r="R1274">
        <v>71.959999999999994</v>
      </c>
      <c r="S1274">
        <v>71.39</v>
      </c>
      <c r="T1274">
        <v>72.790000000000006</v>
      </c>
      <c r="U1274">
        <v>71.540000000000006</v>
      </c>
      <c r="Y1274">
        <v>72.17</v>
      </c>
      <c r="Z1274">
        <v>89</v>
      </c>
      <c r="AA1274">
        <v>79</v>
      </c>
      <c r="AE1274">
        <v>7</v>
      </c>
      <c r="AF1274">
        <v>12</v>
      </c>
      <c r="AJ1274">
        <v>79</v>
      </c>
    </row>
    <row r="1275" spans="1:36" x14ac:dyDescent="0.35">
      <c r="A1275" s="3" t="str">
        <f t="shared" si="19"/>
        <v>Kieran Vincent</v>
      </c>
      <c r="B1275" s="4">
        <v>46082</v>
      </c>
      <c r="C1275" t="s">
        <v>1753</v>
      </c>
      <c r="D1275" t="s">
        <v>1754</v>
      </c>
      <c r="E1275" t="s">
        <v>1755</v>
      </c>
      <c r="F1275" t="s">
        <v>1756</v>
      </c>
      <c r="G1275" t="s">
        <v>1757</v>
      </c>
      <c r="I1275" t="s">
        <v>1880</v>
      </c>
      <c r="J1275" t="s">
        <v>1881</v>
      </c>
      <c r="K1275" t="s">
        <v>422</v>
      </c>
      <c r="L1275">
        <v>72</v>
      </c>
      <c r="M1275">
        <v>70</v>
      </c>
      <c r="Q1275">
        <v>142</v>
      </c>
      <c r="R1275">
        <v>71.959999999999994</v>
      </c>
      <c r="S1275">
        <v>71.39</v>
      </c>
      <c r="T1275">
        <v>72.790000000000006</v>
      </c>
      <c r="U1275">
        <v>71.540000000000006</v>
      </c>
      <c r="Y1275">
        <v>72.17</v>
      </c>
      <c r="Z1275">
        <v>89</v>
      </c>
      <c r="AA1275">
        <v>79</v>
      </c>
      <c r="AE1275">
        <v>7</v>
      </c>
      <c r="AF1275">
        <v>12</v>
      </c>
      <c r="AJ1275">
        <v>79</v>
      </c>
    </row>
    <row r="1276" spans="1:36" x14ac:dyDescent="0.35">
      <c r="A1276" s="3" t="str">
        <f t="shared" si="19"/>
        <v>Bjorn Akesson</v>
      </c>
      <c r="B1276" s="4">
        <v>46082</v>
      </c>
      <c r="C1276" t="s">
        <v>1753</v>
      </c>
      <c r="D1276" t="s">
        <v>1754</v>
      </c>
      <c r="E1276" t="s">
        <v>1755</v>
      </c>
      <c r="F1276" t="s">
        <v>1756</v>
      </c>
      <c r="G1276" t="s">
        <v>1757</v>
      </c>
      <c r="I1276" t="s">
        <v>1882</v>
      </c>
      <c r="J1276" t="s">
        <v>1883</v>
      </c>
      <c r="K1276" t="s">
        <v>422</v>
      </c>
      <c r="L1276">
        <v>72</v>
      </c>
      <c r="M1276">
        <v>71</v>
      </c>
      <c r="Q1276">
        <v>143</v>
      </c>
      <c r="R1276">
        <v>71.959999999999994</v>
      </c>
      <c r="S1276">
        <v>71.39</v>
      </c>
      <c r="T1276">
        <v>72.790000000000006</v>
      </c>
      <c r="U1276">
        <v>72.540000000000006</v>
      </c>
      <c r="Y1276">
        <v>72.67</v>
      </c>
      <c r="Z1276">
        <v>89</v>
      </c>
      <c r="AA1276">
        <v>93</v>
      </c>
      <c r="AE1276">
        <v>7</v>
      </c>
      <c r="AF1276">
        <v>13</v>
      </c>
      <c r="AJ1276">
        <v>93</v>
      </c>
    </row>
    <row r="1277" spans="1:36" x14ac:dyDescent="0.35">
      <c r="A1277" s="3" t="str">
        <f t="shared" si="19"/>
        <v>Ivan Cantero</v>
      </c>
      <c r="B1277" s="4">
        <v>46082</v>
      </c>
      <c r="C1277" t="s">
        <v>1753</v>
      </c>
      <c r="D1277" t="s">
        <v>1754</v>
      </c>
      <c r="E1277" t="s">
        <v>1755</v>
      </c>
      <c r="F1277" t="s">
        <v>1756</v>
      </c>
      <c r="G1277" t="s">
        <v>1757</v>
      </c>
      <c r="I1277" t="s">
        <v>1884</v>
      </c>
      <c r="J1277" t="s">
        <v>1885</v>
      </c>
      <c r="K1277" t="s">
        <v>422</v>
      </c>
      <c r="L1277">
        <v>71</v>
      </c>
      <c r="M1277">
        <v>72</v>
      </c>
      <c r="Q1277">
        <v>143</v>
      </c>
      <c r="R1277">
        <v>71.959999999999994</v>
      </c>
      <c r="S1277">
        <v>71.39</v>
      </c>
      <c r="T1277">
        <v>71.790000000000006</v>
      </c>
      <c r="U1277">
        <v>73.540000000000006</v>
      </c>
      <c r="Y1277">
        <v>72.67</v>
      </c>
      <c r="Z1277">
        <v>71</v>
      </c>
      <c r="AA1277">
        <v>93</v>
      </c>
      <c r="AE1277">
        <v>6</v>
      </c>
      <c r="AF1277">
        <v>13</v>
      </c>
      <c r="AJ1277">
        <v>93</v>
      </c>
    </row>
    <row r="1278" spans="1:36" x14ac:dyDescent="0.35">
      <c r="A1278" s="3" t="str">
        <f t="shared" si="19"/>
        <v>Gregorio De Leo</v>
      </c>
      <c r="B1278" s="4">
        <v>46082</v>
      </c>
      <c r="C1278" t="s">
        <v>1753</v>
      </c>
      <c r="D1278" t="s">
        <v>1754</v>
      </c>
      <c r="E1278" t="s">
        <v>1755</v>
      </c>
      <c r="F1278" t="s">
        <v>1756</v>
      </c>
      <c r="G1278" t="s">
        <v>1757</v>
      </c>
      <c r="I1278" t="s">
        <v>1886</v>
      </c>
      <c r="J1278" t="s">
        <v>391</v>
      </c>
      <c r="K1278" t="s">
        <v>422</v>
      </c>
      <c r="L1278">
        <v>70</v>
      </c>
      <c r="M1278">
        <v>73</v>
      </c>
      <c r="Q1278">
        <v>143</v>
      </c>
      <c r="R1278">
        <v>71.959999999999994</v>
      </c>
      <c r="S1278">
        <v>71.39</v>
      </c>
      <c r="T1278">
        <v>70.790000000000006</v>
      </c>
      <c r="U1278">
        <v>74.540000000000006</v>
      </c>
      <c r="Y1278">
        <v>72.67</v>
      </c>
      <c r="Z1278">
        <v>42</v>
      </c>
      <c r="AA1278">
        <v>93</v>
      </c>
      <c r="AE1278">
        <v>5</v>
      </c>
      <c r="AF1278">
        <v>13</v>
      </c>
      <c r="AJ1278">
        <v>93</v>
      </c>
    </row>
    <row r="1279" spans="1:36" x14ac:dyDescent="0.35">
      <c r="A1279" s="3" t="str">
        <f t="shared" si="19"/>
        <v>Deon Germishuys</v>
      </c>
      <c r="B1279" s="4">
        <v>46082</v>
      </c>
      <c r="C1279" t="s">
        <v>1753</v>
      </c>
      <c r="D1279" t="s">
        <v>1754</v>
      </c>
      <c r="E1279" t="s">
        <v>1755</v>
      </c>
      <c r="F1279" t="s">
        <v>1756</v>
      </c>
      <c r="G1279" t="s">
        <v>1757</v>
      </c>
      <c r="I1279" t="s">
        <v>1887</v>
      </c>
      <c r="J1279" t="s">
        <v>1888</v>
      </c>
      <c r="K1279" t="s">
        <v>422</v>
      </c>
      <c r="L1279">
        <v>71</v>
      </c>
      <c r="M1279">
        <v>72</v>
      </c>
      <c r="Q1279">
        <v>143</v>
      </c>
      <c r="R1279">
        <v>71.959999999999994</v>
      </c>
      <c r="S1279">
        <v>71.39</v>
      </c>
      <c r="T1279">
        <v>71.790000000000006</v>
      </c>
      <c r="U1279">
        <v>73.540000000000006</v>
      </c>
      <c r="Y1279">
        <v>72.67</v>
      </c>
      <c r="Z1279">
        <v>71</v>
      </c>
      <c r="AA1279">
        <v>93</v>
      </c>
      <c r="AE1279">
        <v>6</v>
      </c>
      <c r="AF1279">
        <v>13</v>
      </c>
      <c r="AJ1279">
        <v>93</v>
      </c>
    </row>
    <row r="1280" spans="1:36" x14ac:dyDescent="0.35">
      <c r="A1280" s="3" t="str">
        <f t="shared" si="19"/>
        <v>Jacques Kruyswijk</v>
      </c>
      <c r="B1280" s="4">
        <v>46082</v>
      </c>
      <c r="C1280" t="s">
        <v>1753</v>
      </c>
      <c r="D1280" t="s">
        <v>1754</v>
      </c>
      <c r="E1280" t="s">
        <v>1755</v>
      </c>
      <c r="F1280" t="s">
        <v>1756</v>
      </c>
      <c r="G1280" t="s">
        <v>1757</v>
      </c>
      <c r="I1280" t="s">
        <v>1889</v>
      </c>
      <c r="J1280" t="s">
        <v>1890</v>
      </c>
      <c r="K1280" t="s">
        <v>422</v>
      </c>
      <c r="L1280">
        <v>72</v>
      </c>
      <c r="M1280">
        <v>71</v>
      </c>
      <c r="Q1280">
        <v>143</v>
      </c>
      <c r="R1280">
        <v>71.959999999999994</v>
      </c>
      <c r="S1280">
        <v>71.39</v>
      </c>
      <c r="T1280">
        <v>72.790000000000006</v>
      </c>
      <c r="U1280">
        <v>72.540000000000006</v>
      </c>
      <c r="Y1280">
        <v>72.67</v>
      </c>
      <c r="Z1280">
        <v>89</v>
      </c>
      <c r="AA1280">
        <v>93</v>
      </c>
      <c r="AE1280">
        <v>7</v>
      </c>
      <c r="AF1280">
        <v>13</v>
      </c>
      <c r="AJ1280">
        <v>93</v>
      </c>
    </row>
    <row r="1281" spans="1:36" x14ac:dyDescent="0.35">
      <c r="A1281" s="3" t="str">
        <f t="shared" si="19"/>
        <v>Thanda Mavundla</v>
      </c>
      <c r="B1281" s="4">
        <v>46082</v>
      </c>
      <c r="C1281" t="s">
        <v>1753</v>
      </c>
      <c r="D1281" t="s">
        <v>1754</v>
      </c>
      <c r="E1281" t="s">
        <v>1755</v>
      </c>
      <c r="F1281" t="s">
        <v>1756</v>
      </c>
      <c r="G1281" t="s">
        <v>1757</v>
      </c>
      <c r="I1281" t="s">
        <v>1891</v>
      </c>
      <c r="J1281" t="s">
        <v>1892</v>
      </c>
      <c r="K1281" t="s">
        <v>422</v>
      </c>
      <c r="L1281">
        <v>73</v>
      </c>
      <c r="M1281">
        <v>70</v>
      </c>
      <c r="Q1281">
        <v>143</v>
      </c>
      <c r="R1281">
        <v>71.959999999999994</v>
      </c>
      <c r="S1281">
        <v>71.39</v>
      </c>
      <c r="T1281">
        <v>73.790000000000006</v>
      </c>
      <c r="U1281">
        <v>71.540000000000006</v>
      </c>
      <c r="Y1281">
        <v>72.67</v>
      </c>
      <c r="Z1281">
        <v>108</v>
      </c>
      <c r="AA1281">
        <v>93</v>
      </c>
      <c r="AE1281">
        <v>8</v>
      </c>
      <c r="AF1281">
        <v>13</v>
      </c>
      <c r="AJ1281">
        <v>93</v>
      </c>
    </row>
    <row r="1282" spans="1:36" x14ac:dyDescent="0.35">
      <c r="A1282" s="3" t="str">
        <f t="shared" ref="A1282:A1345" si="20">IF(J1282="","",CONCATENATE(J1282," ",I1282))</f>
        <v>Dylan Mostert</v>
      </c>
      <c r="B1282" s="4">
        <v>46082</v>
      </c>
      <c r="C1282" t="s">
        <v>1753</v>
      </c>
      <c r="D1282" t="s">
        <v>1754</v>
      </c>
      <c r="E1282" t="s">
        <v>1755</v>
      </c>
      <c r="F1282" t="s">
        <v>1756</v>
      </c>
      <c r="G1282" t="s">
        <v>1757</v>
      </c>
      <c r="I1282" t="s">
        <v>1893</v>
      </c>
      <c r="J1282" t="s">
        <v>816</v>
      </c>
      <c r="K1282" t="s">
        <v>422</v>
      </c>
      <c r="L1282">
        <v>72</v>
      </c>
      <c r="M1282">
        <v>71</v>
      </c>
      <c r="Q1282">
        <v>143</v>
      </c>
      <c r="R1282">
        <v>71.959999999999994</v>
      </c>
      <c r="S1282">
        <v>71.39</v>
      </c>
      <c r="T1282">
        <v>72.790000000000006</v>
      </c>
      <c r="U1282">
        <v>72.540000000000006</v>
      </c>
      <c r="Y1282">
        <v>72.67</v>
      </c>
      <c r="Z1282">
        <v>89</v>
      </c>
      <c r="AA1282">
        <v>93</v>
      </c>
      <c r="AE1282">
        <v>7</v>
      </c>
      <c r="AF1282">
        <v>13</v>
      </c>
      <c r="AJ1282">
        <v>93</v>
      </c>
    </row>
    <row r="1283" spans="1:36" x14ac:dyDescent="0.35">
      <c r="A1283" s="3" t="str">
        <f t="shared" si="20"/>
        <v>Dylan Naidoo</v>
      </c>
      <c r="B1283" s="4">
        <v>46082</v>
      </c>
      <c r="C1283" t="s">
        <v>1753</v>
      </c>
      <c r="D1283" t="s">
        <v>1754</v>
      </c>
      <c r="E1283" t="s">
        <v>1755</v>
      </c>
      <c r="F1283" t="s">
        <v>1756</v>
      </c>
      <c r="G1283" t="s">
        <v>1757</v>
      </c>
      <c r="I1283" t="s">
        <v>1894</v>
      </c>
      <c r="J1283" t="s">
        <v>816</v>
      </c>
      <c r="K1283" t="s">
        <v>422</v>
      </c>
      <c r="L1283">
        <v>73</v>
      </c>
      <c r="M1283">
        <v>70</v>
      </c>
      <c r="Q1283">
        <v>143</v>
      </c>
      <c r="R1283">
        <v>71.959999999999994</v>
      </c>
      <c r="S1283">
        <v>71.39</v>
      </c>
      <c r="T1283">
        <v>73.790000000000006</v>
      </c>
      <c r="U1283">
        <v>71.540000000000006</v>
      </c>
      <c r="Y1283">
        <v>72.67</v>
      </c>
      <c r="Z1283">
        <v>108</v>
      </c>
      <c r="AA1283">
        <v>93</v>
      </c>
      <c r="AE1283">
        <v>8</v>
      </c>
      <c r="AF1283">
        <v>13</v>
      </c>
      <c r="AJ1283">
        <v>93</v>
      </c>
    </row>
    <row r="1284" spans="1:36" x14ac:dyDescent="0.35">
      <c r="A1284" s="3" t="str">
        <f t="shared" si="20"/>
        <v>Warwick Purchase</v>
      </c>
      <c r="B1284" s="4">
        <v>46082</v>
      </c>
      <c r="C1284" t="s">
        <v>1753</v>
      </c>
      <c r="D1284" t="s">
        <v>1754</v>
      </c>
      <c r="E1284" t="s">
        <v>1755</v>
      </c>
      <c r="F1284" t="s">
        <v>1756</v>
      </c>
      <c r="G1284" t="s">
        <v>1757</v>
      </c>
      <c r="I1284" t="s">
        <v>1895</v>
      </c>
      <c r="J1284" t="s">
        <v>1896</v>
      </c>
      <c r="K1284" t="s">
        <v>422</v>
      </c>
      <c r="L1284">
        <v>69</v>
      </c>
      <c r="M1284">
        <v>74</v>
      </c>
      <c r="Q1284">
        <v>143</v>
      </c>
      <c r="R1284">
        <v>71.959999999999994</v>
      </c>
      <c r="S1284">
        <v>71.39</v>
      </c>
      <c r="T1284">
        <v>69.790000000000006</v>
      </c>
      <c r="U1284">
        <v>75.540000000000006</v>
      </c>
      <c r="Y1284">
        <v>72.67</v>
      </c>
      <c r="Z1284">
        <v>28</v>
      </c>
      <c r="AA1284">
        <v>93</v>
      </c>
      <c r="AE1284">
        <v>4</v>
      </c>
      <c r="AF1284">
        <v>13</v>
      </c>
      <c r="AJ1284">
        <v>93</v>
      </c>
    </row>
    <row r="1285" spans="1:36" x14ac:dyDescent="0.35">
      <c r="A1285" s="3" t="str">
        <f t="shared" si="20"/>
        <v>Richie Ramsay</v>
      </c>
      <c r="B1285" s="4">
        <v>46082</v>
      </c>
      <c r="C1285" t="s">
        <v>1753</v>
      </c>
      <c r="D1285" t="s">
        <v>1754</v>
      </c>
      <c r="E1285" t="s">
        <v>1755</v>
      </c>
      <c r="F1285" t="s">
        <v>1756</v>
      </c>
      <c r="G1285" t="s">
        <v>1757</v>
      </c>
      <c r="I1285" t="s">
        <v>1897</v>
      </c>
      <c r="J1285" t="s">
        <v>1898</v>
      </c>
      <c r="K1285" t="s">
        <v>422</v>
      </c>
      <c r="L1285">
        <v>74</v>
      </c>
      <c r="M1285">
        <v>69</v>
      </c>
      <c r="Q1285">
        <v>143</v>
      </c>
      <c r="R1285">
        <v>71.959999999999994</v>
      </c>
      <c r="S1285">
        <v>71.39</v>
      </c>
      <c r="T1285">
        <v>74.790000000000006</v>
      </c>
      <c r="U1285">
        <v>70.540000000000006</v>
      </c>
      <c r="Y1285">
        <v>72.67</v>
      </c>
      <c r="Z1285">
        <v>126</v>
      </c>
      <c r="AA1285">
        <v>93</v>
      </c>
      <c r="AE1285">
        <v>9</v>
      </c>
      <c r="AF1285">
        <v>13</v>
      </c>
      <c r="AJ1285">
        <v>93</v>
      </c>
    </row>
    <row r="1286" spans="1:36" x14ac:dyDescent="0.35">
      <c r="A1286" s="3" t="str">
        <f t="shared" si="20"/>
        <v>Ben Schmidt</v>
      </c>
      <c r="B1286" s="4">
        <v>46082</v>
      </c>
      <c r="C1286" t="s">
        <v>1753</v>
      </c>
      <c r="D1286" t="s">
        <v>1754</v>
      </c>
      <c r="E1286" t="s">
        <v>1755</v>
      </c>
      <c r="F1286" t="s">
        <v>1756</v>
      </c>
      <c r="G1286" t="s">
        <v>1757</v>
      </c>
      <c r="I1286" t="s">
        <v>1899</v>
      </c>
      <c r="J1286" t="s">
        <v>628</v>
      </c>
      <c r="K1286" t="s">
        <v>422</v>
      </c>
      <c r="L1286">
        <v>71</v>
      </c>
      <c r="M1286">
        <v>72</v>
      </c>
      <c r="Q1286">
        <v>143</v>
      </c>
      <c r="R1286">
        <v>71.959999999999994</v>
      </c>
      <c r="S1286">
        <v>71.39</v>
      </c>
      <c r="T1286">
        <v>71.790000000000006</v>
      </c>
      <c r="U1286">
        <v>73.540000000000006</v>
      </c>
      <c r="Y1286">
        <v>72.67</v>
      </c>
      <c r="Z1286">
        <v>71</v>
      </c>
      <c r="AA1286">
        <v>93</v>
      </c>
      <c r="AE1286">
        <v>6</v>
      </c>
      <c r="AF1286">
        <v>13</v>
      </c>
      <c r="AJ1286">
        <v>93</v>
      </c>
    </row>
    <row r="1287" spans="1:36" x14ac:dyDescent="0.35">
      <c r="A1287" s="3" t="str">
        <f t="shared" si="20"/>
        <v>Ryan Van Velzen</v>
      </c>
      <c r="B1287" s="4">
        <v>46082</v>
      </c>
      <c r="C1287" t="s">
        <v>1753</v>
      </c>
      <c r="D1287" t="s">
        <v>1754</v>
      </c>
      <c r="E1287" t="s">
        <v>1755</v>
      </c>
      <c r="F1287" t="s">
        <v>1756</v>
      </c>
      <c r="G1287" t="s">
        <v>1757</v>
      </c>
      <c r="I1287" t="s">
        <v>1900</v>
      </c>
      <c r="J1287" t="s">
        <v>733</v>
      </c>
      <c r="K1287" t="s">
        <v>422</v>
      </c>
      <c r="L1287">
        <v>68</v>
      </c>
      <c r="M1287">
        <v>75</v>
      </c>
      <c r="Q1287">
        <v>143</v>
      </c>
      <c r="R1287">
        <v>71.959999999999994</v>
      </c>
      <c r="S1287">
        <v>71.39</v>
      </c>
      <c r="T1287">
        <v>68.790000000000006</v>
      </c>
      <c r="U1287">
        <v>76.540000000000006</v>
      </c>
      <c r="Y1287">
        <v>72.67</v>
      </c>
      <c r="Z1287">
        <v>17</v>
      </c>
      <c r="AA1287">
        <v>93</v>
      </c>
      <c r="AE1287">
        <v>3</v>
      </c>
      <c r="AF1287">
        <v>13</v>
      </c>
      <c r="AJ1287">
        <v>93</v>
      </c>
    </row>
    <row r="1288" spans="1:36" x14ac:dyDescent="0.35">
      <c r="A1288" s="3" t="str">
        <f t="shared" si="20"/>
        <v>Daniel Cronje</v>
      </c>
      <c r="B1288" s="4">
        <v>46082</v>
      </c>
      <c r="C1288" t="s">
        <v>1753</v>
      </c>
      <c r="D1288" t="s">
        <v>1754</v>
      </c>
      <c r="E1288" t="s">
        <v>1755</v>
      </c>
      <c r="F1288" t="s">
        <v>1756</v>
      </c>
      <c r="G1288" t="s">
        <v>1757</v>
      </c>
      <c r="I1288" t="s">
        <v>1901</v>
      </c>
      <c r="J1288" t="s">
        <v>561</v>
      </c>
      <c r="K1288" t="s">
        <v>422</v>
      </c>
      <c r="L1288">
        <v>70</v>
      </c>
      <c r="M1288">
        <v>74</v>
      </c>
      <c r="Q1288">
        <v>144</v>
      </c>
      <c r="R1288">
        <v>71.959999999999994</v>
      </c>
      <c r="S1288">
        <v>71.39</v>
      </c>
      <c r="T1288">
        <v>70.790000000000006</v>
      </c>
      <c r="U1288">
        <v>75.540000000000006</v>
      </c>
      <c r="Y1288">
        <v>73.17</v>
      </c>
      <c r="Z1288">
        <v>42</v>
      </c>
      <c r="AA1288">
        <v>105</v>
      </c>
      <c r="AE1288">
        <v>5</v>
      </c>
      <c r="AF1288">
        <v>14</v>
      </c>
      <c r="AJ1288">
        <v>105</v>
      </c>
    </row>
    <row r="1289" spans="1:36" x14ac:dyDescent="0.35">
      <c r="A1289" s="3" t="str">
        <f t="shared" si="20"/>
        <v>Michael Hollick</v>
      </c>
      <c r="B1289" s="4">
        <v>46082</v>
      </c>
      <c r="C1289" t="s">
        <v>1753</v>
      </c>
      <c r="D1289" t="s">
        <v>1754</v>
      </c>
      <c r="E1289" t="s">
        <v>1755</v>
      </c>
      <c r="F1289" t="s">
        <v>1756</v>
      </c>
      <c r="G1289" t="s">
        <v>1757</v>
      </c>
      <c r="I1289" t="s">
        <v>1902</v>
      </c>
      <c r="J1289" t="s">
        <v>578</v>
      </c>
      <c r="K1289" t="s">
        <v>422</v>
      </c>
      <c r="L1289">
        <v>69</v>
      </c>
      <c r="M1289">
        <v>75</v>
      </c>
      <c r="Q1289">
        <v>144</v>
      </c>
      <c r="R1289">
        <v>71.959999999999994</v>
      </c>
      <c r="S1289">
        <v>71.39</v>
      </c>
      <c r="T1289">
        <v>69.790000000000006</v>
      </c>
      <c r="U1289">
        <v>76.540000000000006</v>
      </c>
      <c r="Y1289">
        <v>73.17</v>
      </c>
      <c r="Z1289">
        <v>28</v>
      </c>
      <c r="AA1289">
        <v>105</v>
      </c>
      <c r="AE1289">
        <v>4</v>
      </c>
      <c r="AF1289">
        <v>14</v>
      </c>
      <c r="AJ1289">
        <v>105</v>
      </c>
    </row>
    <row r="1290" spans="1:36" x14ac:dyDescent="0.35">
      <c r="A1290" s="3" t="str">
        <f t="shared" si="20"/>
        <v>Allen John</v>
      </c>
      <c r="B1290" s="4">
        <v>46082</v>
      </c>
      <c r="C1290" t="s">
        <v>1753</v>
      </c>
      <c r="D1290" t="s">
        <v>1754</v>
      </c>
      <c r="E1290" t="s">
        <v>1755</v>
      </c>
      <c r="F1290" t="s">
        <v>1756</v>
      </c>
      <c r="G1290" t="s">
        <v>1757</v>
      </c>
      <c r="I1290" t="s">
        <v>760</v>
      </c>
      <c r="J1290" t="s">
        <v>1903</v>
      </c>
      <c r="K1290" t="s">
        <v>422</v>
      </c>
      <c r="L1290">
        <v>70</v>
      </c>
      <c r="M1290">
        <v>74</v>
      </c>
      <c r="Q1290">
        <v>144</v>
      </c>
      <c r="R1290">
        <v>71.959999999999994</v>
      </c>
      <c r="S1290">
        <v>71.39</v>
      </c>
      <c r="T1290">
        <v>70.790000000000006</v>
      </c>
      <c r="U1290">
        <v>75.540000000000006</v>
      </c>
      <c r="Y1290">
        <v>73.17</v>
      </c>
      <c r="Z1290">
        <v>42</v>
      </c>
      <c r="AA1290">
        <v>105</v>
      </c>
      <c r="AE1290">
        <v>5</v>
      </c>
      <c r="AF1290">
        <v>14</v>
      </c>
      <c r="AJ1290">
        <v>105</v>
      </c>
    </row>
    <row r="1291" spans="1:36" x14ac:dyDescent="0.35">
      <c r="A1291" s="3" t="str">
        <f t="shared" si="20"/>
        <v>Jeong Weon Ko</v>
      </c>
      <c r="B1291" s="4">
        <v>46082</v>
      </c>
      <c r="C1291" t="s">
        <v>1753</v>
      </c>
      <c r="D1291" t="s">
        <v>1754</v>
      </c>
      <c r="E1291" t="s">
        <v>1755</v>
      </c>
      <c r="F1291" t="s">
        <v>1756</v>
      </c>
      <c r="G1291" t="s">
        <v>1757</v>
      </c>
      <c r="I1291" t="s">
        <v>1904</v>
      </c>
      <c r="J1291" t="s">
        <v>1905</v>
      </c>
      <c r="K1291" t="s">
        <v>422</v>
      </c>
      <c r="L1291">
        <v>76</v>
      </c>
      <c r="M1291">
        <v>68</v>
      </c>
      <c r="Q1291">
        <v>144</v>
      </c>
      <c r="R1291">
        <v>71.959999999999994</v>
      </c>
      <c r="S1291">
        <v>71.39</v>
      </c>
      <c r="T1291">
        <v>76.790000000000006</v>
      </c>
      <c r="U1291">
        <v>69.540000000000006</v>
      </c>
      <c r="Y1291">
        <v>73.17</v>
      </c>
      <c r="Z1291">
        <v>142</v>
      </c>
      <c r="AA1291">
        <v>105</v>
      </c>
      <c r="AE1291">
        <v>11</v>
      </c>
      <c r="AF1291">
        <v>14</v>
      </c>
      <c r="AJ1291">
        <v>105</v>
      </c>
    </row>
    <row r="1292" spans="1:36" x14ac:dyDescent="0.35">
      <c r="A1292" s="3" t="str">
        <f t="shared" si="20"/>
        <v>Joost Luiten</v>
      </c>
      <c r="B1292" s="4">
        <v>46082</v>
      </c>
      <c r="C1292" t="s">
        <v>1753</v>
      </c>
      <c r="D1292" t="s">
        <v>1754</v>
      </c>
      <c r="E1292" t="s">
        <v>1755</v>
      </c>
      <c r="F1292" t="s">
        <v>1756</v>
      </c>
      <c r="G1292" t="s">
        <v>1757</v>
      </c>
      <c r="I1292" t="s">
        <v>1906</v>
      </c>
      <c r="J1292" t="s">
        <v>1907</v>
      </c>
      <c r="K1292" t="s">
        <v>422</v>
      </c>
      <c r="L1292">
        <v>71</v>
      </c>
      <c r="M1292">
        <v>73</v>
      </c>
      <c r="Q1292">
        <v>144</v>
      </c>
      <c r="R1292">
        <v>71.959999999999994</v>
      </c>
      <c r="S1292">
        <v>71.39</v>
      </c>
      <c r="T1292">
        <v>71.790000000000006</v>
      </c>
      <c r="U1292">
        <v>74.540000000000006</v>
      </c>
      <c r="Y1292">
        <v>73.17</v>
      </c>
      <c r="Z1292">
        <v>71</v>
      </c>
      <c r="AA1292">
        <v>105</v>
      </c>
      <c r="AE1292">
        <v>6</v>
      </c>
      <c r="AF1292">
        <v>14</v>
      </c>
      <c r="AJ1292">
        <v>105</v>
      </c>
    </row>
    <row r="1293" spans="1:36" x14ac:dyDescent="0.35">
      <c r="A1293" s="3" t="str">
        <f t="shared" si="20"/>
        <v>Jamie Rutherford</v>
      </c>
      <c r="B1293" s="4">
        <v>46082</v>
      </c>
      <c r="C1293" t="s">
        <v>1753</v>
      </c>
      <c r="D1293" t="s">
        <v>1754</v>
      </c>
      <c r="E1293" t="s">
        <v>1755</v>
      </c>
      <c r="F1293" t="s">
        <v>1756</v>
      </c>
      <c r="G1293" t="s">
        <v>1757</v>
      </c>
      <c r="I1293" t="s">
        <v>1908</v>
      </c>
      <c r="J1293" t="s">
        <v>1909</v>
      </c>
      <c r="K1293" t="s">
        <v>422</v>
      </c>
      <c r="L1293">
        <v>77</v>
      </c>
      <c r="M1293">
        <v>67</v>
      </c>
      <c r="Q1293">
        <v>144</v>
      </c>
      <c r="R1293">
        <v>71.959999999999994</v>
      </c>
      <c r="S1293">
        <v>71.39</v>
      </c>
      <c r="T1293">
        <v>77.790000000000006</v>
      </c>
      <c r="U1293">
        <v>68.540000000000006</v>
      </c>
      <c r="Y1293">
        <v>73.17</v>
      </c>
      <c r="Z1293">
        <v>147</v>
      </c>
      <c r="AA1293">
        <v>105</v>
      </c>
      <c r="AE1293">
        <v>12</v>
      </c>
      <c r="AF1293">
        <v>14</v>
      </c>
      <c r="AJ1293">
        <v>105</v>
      </c>
    </row>
    <row r="1294" spans="1:36" x14ac:dyDescent="0.35">
      <c r="A1294" s="3" t="str">
        <f t="shared" si="20"/>
        <v>Marcel Schneider</v>
      </c>
      <c r="B1294" s="4">
        <v>46082</v>
      </c>
      <c r="C1294" t="s">
        <v>1753</v>
      </c>
      <c r="D1294" t="s">
        <v>1754</v>
      </c>
      <c r="E1294" t="s">
        <v>1755</v>
      </c>
      <c r="F1294" t="s">
        <v>1756</v>
      </c>
      <c r="G1294" t="s">
        <v>1757</v>
      </c>
      <c r="I1294" t="s">
        <v>1910</v>
      </c>
      <c r="J1294" t="s">
        <v>1911</v>
      </c>
      <c r="K1294" t="s">
        <v>422</v>
      </c>
      <c r="L1294">
        <v>78</v>
      </c>
      <c r="M1294">
        <v>66</v>
      </c>
      <c r="Q1294">
        <v>144</v>
      </c>
      <c r="R1294">
        <v>71.959999999999994</v>
      </c>
      <c r="S1294">
        <v>71.39</v>
      </c>
      <c r="T1294">
        <v>78.790000000000006</v>
      </c>
      <c r="U1294">
        <v>67.540000000000006</v>
      </c>
      <c r="Y1294">
        <v>73.17</v>
      </c>
      <c r="Z1294">
        <v>154</v>
      </c>
      <c r="AA1294">
        <v>105</v>
      </c>
      <c r="AE1294">
        <v>13</v>
      </c>
      <c r="AF1294">
        <v>14</v>
      </c>
      <c r="AJ1294">
        <v>105</v>
      </c>
    </row>
    <row r="1295" spans="1:36" x14ac:dyDescent="0.35">
      <c r="A1295" s="3" t="str">
        <f t="shared" si="20"/>
        <v>Richard Sterne</v>
      </c>
      <c r="B1295" s="4">
        <v>46082</v>
      </c>
      <c r="C1295" t="s">
        <v>1753</v>
      </c>
      <c r="D1295" t="s">
        <v>1754</v>
      </c>
      <c r="E1295" t="s">
        <v>1755</v>
      </c>
      <c r="F1295" t="s">
        <v>1756</v>
      </c>
      <c r="G1295" t="s">
        <v>1757</v>
      </c>
      <c r="I1295" t="s">
        <v>1912</v>
      </c>
      <c r="J1295" t="s">
        <v>1708</v>
      </c>
      <c r="K1295" t="s">
        <v>422</v>
      </c>
      <c r="L1295">
        <v>74</v>
      </c>
      <c r="M1295">
        <v>70</v>
      </c>
      <c r="Q1295">
        <v>144</v>
      </c>
      <c r="R1295">
        <v>71.959999999999994</v>
      </c>
      <c r="S1295">
        <v>71.39</v>
      </c>
      <c r="T1295">
        <v>74.790000000000006</v>
      </c>
      <c r="U1295">
        <v>71.540000000000006</v>
      </c>
      <c r="Y1295">
        <v>73.17</v>
      </c>
      <c r="Z1295">
        <v>126</v>
      </c>
      <c r="AA1295">
        <v>105</v>
      </c>
      <c r="AE1295">
        <v>9</v>
      </c>
      <c r="AF1295">
        <v>14</v>
      </c>
      <c r="AJ1295">
        <v>105</v>
      </c>
    </row>
    <row r="1296" spans="1:36" x14ac:dyDescent="0.35">
      <c r="A1296" s="3" t="str">
        <f t="shared" si="20"/>
        <v>Luke Brown</v>
      </c>
      <c r="B1296" s="4">
        <v>46082</v>
      </c>
      <c r="C1296" t="s">
        <v>1753</v>
      </c>
      <c r="D1296" t="s">
        <v>1754</v>
      </c>
      <c r="E1296" t="s">
        <v>1755</v>
      </c>
      <c r="F1296" t="s">
        <v>1756</v>
      </c>
      <c r="G1296" t="s">
        <v>1757</v>
      </c>
      <c r="I1296" t="s">
        <v>341</v>
      </c>
      <c r="J1296" t="s">
        <v>823</v>
      </c>
      <c r="K1296" t="s">
        <v>422</v>
      </c>
      <c r="L1296">
        <v>72</v>
      </c>
      <c r="M1296">
        <v>73</v>
      </c>
      <c r="Q1296">
        <v>145</v>
      </c>
      <c r="R1296">
        <v>71.959999999999994</v>
      </c>
      <c r="S1296">
        <v>71.39</v>
      </c>
      <c r="T1296">
        <v>72.790000000000006</v>
      </c>
      <c r="U1296">
        <v>74.540000000000006</v>
      </c>
      <c r="Y1296">
        <v>73.67</v>
      </c>
      <c r="Z1296">
        <v>89</v>
      </c>
      <c r="AA1296">
        <v>113</v>
      </c>
      <c r="AE1296">
        <v>7</v>
      </c>
      <c r="AF1296">
        <v>15</v>
      </c>
      <c r="AJ1296">
        <v>113</v>
      </c>
    </row>
    <row r="1297" spans="1:36" x14ac:dyDescent="0.35">
      <c r="A1297" s="3" t="str">
        <f t="shared" si="20"/>
        <v>Robson Chinhoi</v>
      </c>
      <c r="B1297" s="4">
        <v>46082</v>
      </c>
      <c r="C1297" t="s">
        <v>1753</v>
      </c>
      <c r="D1297" t="s">
        <v>1754</v>
      </c>
      <c r="E1297" t="s">
        <v>1755</v>
      </c>
      <c r="F1297" t="s">
        <v>1756</v>
      </c>
      <c r="G1297" t="s">
        <v>1757</v>
      </c>
      <c r="I1297" t="s">
        <v>1913</v>
      </c>
      <c r="J1297" t="s">
        <v>1914</v>
      </c>
      <c r="K1297" t="s">
        <v>422</v>
      </c>
      <c r="L1297">
        <v>73</v>
      </c>
      <c r="M1297">
        <v>72</v>
      </c>
      <c r="Q1297">
        <v>145</v>
      </c>
      <c r="R1297">
        <v>71.959999999999994</v>
      </c>
      <c r="S1297">
        <v>71.39</v>
      </c>
      <c r="T1297">
        <v>73.790000000000006</v>
      </c>
      <c r="U1297">
        <v>73.540000000000006</v>
      </c>
      <c r="Y1297">
        <v>73.67</v>
      </c>
      <c r="Z1297">
        <v>108</v>
      </c>
      <c r="AA1297">
        <v>113</v>
      </c>
      <c r="AE1297">
        <v>8</v>
      </c>
      <c r="AF1297">
        <v>15</v>
      </c>
      <c r="AJ1297">
        <v>113</v>
      </c>
    </row>
    <row r="1298" spans="1:36" x14ac:dyDescent="0.35">
      <c r="A1298" s="3" t="str">
        <f t="shared" si="20"/>
        <v>Will Enefer</v>
      </c>
      <c r="B1298" s="4">
        <v>46082</v>
      </c>
      <c r="C1298" t="s">
        <v>1753</v>
      </c>
      <c r="D1298" t="s">
        <v>1754</v>
      </c>
      <c r="E1298" t="s">
        <v>1755</v>
      </c>
      <c r="F1298" t="s">
        <v>1756</v>
      </c>
      <c r="G1298" t="s">
        <v>1757</v>
      </c>
      <c r="I1298" t="s">
        <v>1915</v>
      </c>
      <c r="J1298" t="s">
        <v>764</v>
      </c>
      <c r="K1298" t="s">
        <v>422</v>
      </c>
      <c r="L1298">
        <v>77</v>
      </c>
      <c r="M1298">
        <v>68</v>
      </c>
      <c r="Q1298">
        <v>145</v>
      </c>
      <c r="R1298">
        <v>71.959999999999994</v>
      </c>
      <c r="S1298">
        <v>71.39</v>
      </c>
      <c r="T1298">
        <v>77.790000000000006</v>
      </c>
      <c r="U1298">
        <v>69.540000000000006</v>
      </c>
      <c r="Y1298">
        <v>73.67</v>
      </c>
      <c r="Z1298">
        <v>147</v>
      </c>
      <c r="AA1298">
        <v>113</v>
      </c>
      <c r="AE1298">
        <v>12</v>
      </c>
      <c r="AF1298">
        <v>15</v>
      </c>
      <c r="AJ1298">
        <v>113</v>
      </c>
    </row>
    <row r="1299" spans="1:36" x14ac:dyDescent="0.35">
      <c r="A1299" s="3" t="str">
        <f t="shared" si="20"/>
        <v>Rhys Enoch</v>
      </c>
      <c r="B1299" s="4">
        <v>46082</v>
      </c>
      <c r="C1299" t="s">
        <v>1753</v>
      </c>
      <c r="D1299" t="s">
        <v>1754</v>
      </c>
      <c r="E1299" t="s">
        <v>1755</v>
      </c>
      <c r="F1299" t="s">
        <v>1756</v>
      </c>
      <c r="G1299" t="s">
        <v>1757</v>
      </c>
      <c r="I1299" t="s">
        <v>1916</v>
      </c>
      <c r="J1299" t="s">
        <v>1917</v>
      </c>
      <c r="K1299" t="s">
        <v>422</v>
      </c>
      <c r="L1299">
        <v>76</v>
      </c>
      <c r="M1299">
        <v>69</v>
      </c>
      <c r="Q1299">
        <v>145</v>
      </c>
      <c r="R1299">
        <v>71.959999999999994</v>
      </c>
      <c r="S1299">
        <v>71.39</v>
      </c>
      <c r="T1299">
        <v>76.790000000000006</v>
      </c>
      <c r="U1299">
        <v>70.540000000000006</v>
      </c>
      <c r="Y1299">
        <v>73.67</v>
      </c>
      <c r="Z1299">
        <v>142</v>
      </c>
      <c r="AA1299">
        <v>113</v>
      </c>
      <c r="AE1299">
        <v>11</v>
      </c>
      <c r="AF1299">
        <v>15</v>
      </c>
      <c r="AJ1299">
        <v>113</v>
      </c>
    </row>
    <row r="1300" spans="1:36" x14ac:dyDescent="0.35">
      <c r="A1300" s="3" t="str">
        <f t="shared" si="20"/>
        <v>Jean Hugo</v>
      </c>
      <c r="B1300" s="4">
        <v>46082</v>
      </c>
      <c r="C1300" t="s">
        <v>1753</v>
      </c>
      <c r="D1300" t="s">
        <v>1754</v>
      </c>
      <c r="E1300" t="s">
        <v>1755</v>
      </c>
      <c r="F1300" t="s">
        <v>1756</v>
      </c>
      <c r="G1300" t="s">
        <v>1757</v>
      </c>
      <c r="I1300" t="s">
        <v>424</v>
      </c>
      <c r="J1300" t="s">
        <v>1227</v>
      </c>
      <c r="K1300" t="s">
        <v>422</v>
      </c>
      <c r="L1300">
        <v>71</v>
      </c>
      <c r="M1300">
        <v>74</v>
      </c>
      <c r="Q1300">
        <v>145</v>
      </c>
      <c r="R1300">
        <v>71.959999999999994</v>
      </c>
      <c r="S1300">
        <v>71.39</v>
      </c>
      <c r="T1300">
        <v>71.790000000000006</v>
      </c>
      <c r="U1300">
        <v>75.540000000000006</v>
      </c>
      <c r="Y1300">
        <v>73.67</v>
      </c>
      <c r="Z1300">
        <v>71</v>
      </c>
      <c r="AA1300">
        <v>113</v>
      </c>
      <c r="AE1300">
        <v>6</v>
      </c>
      <c r="AF1300">
        <v>15</v>
      </c>
      <c r="AJ1300">
        <v>113</v>
      </c>
    </row>
    <row r="1301" spans="1:36" x14ac:dyDescent="0.35">
      <c r="A1301" s="3" t="str">
        <f t="shared" si="20"/>
        <v>Joakim Lagergren</v>
      </c>
      <c r="B1301" s="4">
        <v>46082</v>
      </c>
      <c r="C1301" t="s">
        <v>1753</v>
      </c>
      <c r="D1301" t="s">
        <v>1754</v>
      </c>
      <c r="E1301" t="s">
        <v>1755</v>
      </c>
      <c r="F1301" t="s">
        <v>1756</v>
      </c>
      <c r="G1301" t="s">
        <v>1757</v>
      </c>
      <c r="I1301" t="s">
        <v>1918</v>
      </c>
      <c r="J1301" t="s">
        <v>1919</v>
      </c>
      <c r="K1301" t="s">
        <v>422</v>
      </c>
      <c r="L1301">
        <v>73</v>
      </c>
      <c r="M1301">
        <v>72</v>
      </c>
      <c r="Q1301">
        <v>145</v>
      </c>
      <c r="R1301">
        <v>71.959999999999994</v>
      </c>
      <c r="S1301">
        <v>71.39</v>
      </c>
      <c r="T1301">
        <v>73.790000000000006</v>
      </c>
      <c r="U1301">
        <v>73.540000000000006</v>
      </c>
      <c r="Y1301">
        <v>73.67</v>
      </c>
      <c r="Z1301">
        <v>108</v>
      </c>
      <c r="AA1301">
        <v>113</v>
      </c>
      <c r="AE1301">
        <v>8</v>
      </c>
      <c r="AF1301">
        <v>15</v>
      </c>
      <c r="AJ1301">
        <v>113</v>
      </c>
    </row>
    <row r="1302" spans="1:36" x14ac:dyDescent="0.35">
      <c r="A1302" s="3" t="str">
        <f t="shared" si="20"/>
        <v>Pieter Moolman</v>
      </c>
      <c r="B1302" s="4">
        <v>46082</v>
      </c>
      <c r="C1302" t="s">
        <v>1753</v>
      </c>
      <c r="D1302" t="s">
        <v>1754</v>
      </c>
      <c r="E1302" t="s">
        <v>1755</v>
      </c>
      <c r="F1302" t="s">
        <v>1756</v>
      </c>
      <c r="G1302" t="s">
        <v>1757</v>
      </c>
      <c r="I1302" t="s">
        <v>1920</v>
      </c>
      <c r="J1302" t="s">
        <v>1921</v>
      </c>
      <c r="K1302" t="s">
        <v>422</v>
      </c>
      <c r="L1302">
        <v>74</v>
      </c>
      <c r="M1302">
        <v>71</v>
      </c>
      <c r="Q1302">
        <v>145</v>
      </c>
      <c r="R1302">
        <v>71.959999999999994</v>
      </c>
      <c r="S1302">
        <v>71.39</v>
      </c>
      <c r="T1302">
        <v>74.790000000000006</v>
      </c>
      <c r="U1302">
        <v>72.540000000000006</v>
      </c>
      <c r="Y1302">
        <v>73.67</v>
      </c>
      <c r="Z1302">
        <v>126</v>
      </c>
      <c r="AA1302">
        <v>113</v>
      </c>
      <c r="AE1302">
        <v>9</v>
      </c>
      <c r="AF1302">
        <v>15</v>
      </c>
      <c r="AJ1302">
        <v>113</v>
      </c>
    </row>
    <row r="1303" spans="1:36" x14ac:dyDescent="0.35">
      <c r="A1303" s="3" t="str">
        <f t="shared" si="20"/>
        <v>Charl Schwartzel</v>
      </c>
      <c r="B1303" s="4">
        <v>46082</v>
      </c>
      <c r="C1303" t="s">
        <v>1753</v>
      </c>
      <c r="D1303" t="s">
        <v>1754</v>
      </c>
      <c r="E1303" t="s">
        <v>1755</v>
      </c>
      <c r="F1303" t="s">
        <v>1756</v>
      </c>
      <c r="G1303" t="s">
        <v>1757</v>
      </c>
      <c r="I1303" t="s">
        <v>1922</v>
      </c>
      <c r="J1303" t="s">
        <v>1829</v>
      </c>
      <c r="K1303" t="s">
        <v>422</v>
      </c>
      <c r="L1303">
        <v>77</v>
      </c>
      <c r="M1303">
        <v>68</v>
      </c>
      <c r="Q1303">
        <v>145</v>
      </c>
      <c r="R1303">
        <v>71.959999999999994</v>
      </c>
      <c r="S1303">
        <v>71.39</v>
      </c>
      <c r="T1303">
        <v>77.790000000000006</v>
      </c>
      <c r="U1303">
        <v>69.540000000000006</v>
      </c>
      <c r="Y1303">
        <v>73.67</v>
      </c>
      <c r="Z1303">
        <v>147</v>
      </c>
      <c r="AA1303">
        <v>113</v>
      </c>
      <c r="AE1303">
        <v>12</v>
      </c>
      <c r="AF1303">
        <v>15</v>
      </c>
      <c r="AJ1303">
        <v>113</v>
      </c>
    </row>
    <row r="1304" spans="1:36" x14ac:dyDescent="0.35">
      <c r="A1304" s="3" t="str">
        <f t="shared" si="20"/>
        <v>Toto Thimba</v>
      </c>
      <c r="B1304" s="4">
        <v>46082</v>
      </c>
      <c r="C1304" t="s">
        <v>1753</v>
      </c>
      <c r="D1304" t="s">
        <v>1754</v>
      </c>
      <c r="E1304" t="s">
        <v>1755</v>
      </c>
      <c r="F1304" t="s">
        <v>1756</v>
      </c>
      <c r="G1304" t="s">
        <v>1757</v>
      </c>
      <c r="I1304" t="s">
        <v>1923</v>
      </c>
      <c r="J1304" t="s">
        <v>1924</v>
      </c>
      <c r="K1304" t="s">
        <v>422</v>
      </c>
      <c r="L1304">
        <v>70</v>
      </c>
      <c r="M1304">
        <v>75</v>
      </c>
      <c r="Q1304">
        <v>145</v>
      </c>
      <c r="R1304">
        <v>71.959999999999994</v>
      </c>
      <c r="S1304">
        <v>71.39</v>
      </c>
      <c r="T1304">
        <v>70.790000000000006</v>
      </c>
      <c r="U1304">
        <v>76.540000000000006</v>
      </c>
      <c r="Y1304">
        <v>73.67</v>
      </c>
      <c r="Z1304">
        <v>42</v>
      </c>
      <c r="AA1304">
        <v>113</v>
      </c>
      <c r="AE1304">
        <v>5</v>
      </c>
      <c r="AF1304">
        <v>15</v>
      </c>
      <c r="AJ1304">
        <v>113</v>
      </c>
    </row>
    <row r="1305" spans="1:36" x14ac:dyDescent="0.35">
      <c r="A1305" s="3" t="str">
        <f t="shared" si="20"/>
        <v>Cameron Adam</v>
      </c>
      <c r="B1305" s="4">
        <v>46082</v>
      </c>
      <c r="C1305" t="s">
        <v>1753</v>
      </c>
      <c r="D1305" t="s">
        <v>1754</v>
      </c>
      <c r="E1305" t="s">
        <v>1755</v>
      </c>
      <c r="F1305" t="s">
        <v>1756</v>
      </c>
      <c r="G1305" t="s">
        <v>1757</v>
      </c>
      <c r="I1305" t="s">
        <v>742</v>
      </c>
      <c r="J1305" t="s">
        <v>801</v>
      </c>
      <c r="K1305" t="s">
        <v>422</v>
      </c>
      <c r="L1305">
        <v>75</v>
      </c>
      <c r="M1305">
        <v>71</v>
      </c>
      <c r="Q1305">
        <v>146</v>
      </c>
      <c r="R1305">
        <v>71.959999999999994</v>
      </c>
      <c r="S1305">
        <v>71.39</v>
      </c>
      <c r="T1305">
        <v>75.790000000000006</v>
      </c>
      <c r="U1305">
        <v>72.540000000000006</v>
      </c>
      <c r="Y1305">
        <v>74.17</v>
      </c>
      <c r="Z1305">
        <v>135</v>
      </c>
      <c r="AA1305">
        <v>122</v>
      </c>
      <c r="AE1305">
        <v>10</v>
      </c>
      <c r="AF1305">
        <v>16</v>
      </c>
      <c r="AJ1305">
        <v>122</v>
      </c>
    </row>
    <row r="1306" spans="1:36" x14ac:dyDescent="0.35">
      <c r="A1306" s="3" t="str">
        <f t="shared" si="20"/>
        <v>Jacques Blaauw</v>
      </c>
      <c r="B1306" s="4">
        <v>46082</v>
      </c>
      <c r="C1306" t="s">
        <v>1753</v>
      </c>
      <c r="D1306" t="s">
        <v>1754</v>
      </c>
      <c r="E1306" t="s">
        <v>1755</v>
      </c>
      <c r="F1306" t="s">
        <v>1756</v>
      </c>
      <c r="G1306" t="s">
        <v>1757</v>
      </c>
      <c r="I1306" t="s">
        <v>1925</v>
      </c>
      <c r="J1306" t="s">
        <v>1890</v>
      </c>
      <c r="K1306" t="s">
        <v>422</v>
      </c>
      <c r="L1306">
        <v>74</v>
      </c>
      <c r="M1306">
        <v>72</v>
      </c>
      <c r="Q1306">
        <v>146</v>
      </c>
      <c r="R1306">
        <v>71.959999999999994</v>
      </c>
      <c r="S1306">
        <v>71.39</v>
      </c>
      <c r="T1306">
        <v>74.790000000000006</v>
      </c>
      <c r="U1306">
        <v>73.540000000000006</v>
      </c>
      <c r="Y1306">
        <v>74.17</v>
      </c>
      <c r="Z1306">
        <v>126</v>
      </c>
      <c r="AA1306">
        <v>122</v>
      </c>
      <c r="AE1306">
        <v>9</v>
      </c>
      <c r="AF1306">
        <v>16</v>
      </c>
      <c r="AJ1306">
        <v>122</v>
      </c>
    </row>
    <row r="1307" spans="1:36" x14ac:dyDescent="0.35">
      <c r="A1307" s="3" t="str">
        <f t="shared" si="20"/>
        <v>M.J. Daffue</v>
      </c>
      <c r="B1307" s="4">
        <v>46082</v>
      </c>
      <c r="C1307" t="s">
        <v>1753</v>
      </c>
      <c r="D1307" t="s">
        <v>1754</v>
      </c>
      <c r="E1307" t="s">
        <v>1755</v>
      </c>
      <c r="F1307" t="s">
        <v>1756</v>
      </c>
      <c r="G1307" t="s">
        <v>1757</v>
      </c>
      <c r="I1307" t="s">
        <v>1926</v>
      </c>
      <c r="J1307" t="s">
        <v>605</v>
      </c>
      <c r="K1307" t="s">
        <v>422</v>
      </c>
      <c r="L1307">
        <v>73</v>
      </c>
      <c r="M1307">
        <v>73</v>
      </c>
      <c r="Q1307">
        <v>146</v>
      </c>
      <c r="R1307">
        <v>71.959999999999994</v>
      </c>
      <c r="S1307">
        <v>71.39</v>
      </c>
      <c r="T1307">
        <v>73.790000000000006</v>
      </c>
      <c r="U1307">
        <v>74.540000000000006</v>
      </c>
      <c r="Y1307">
        <v>74.17</v>
      </c>
      <c r="Z1307">
        <v>108</v>
      </c>
      <c r="AA1307">
        <v>122</v>
      </c>
      <c r="AE1307">
        <v>8</v>
      </c>
      <c r="AF1307">
        <v>16</v>
      </c>
      <c r="AJ1307">
        <v>122</v>
      </c>
    </row>
    <row r="1308" spans="1:36" x14ac:dyDescent="0.35">
      <c r="A1308" s="3" t="str">
        <f t="shared" si="20"/>
        <v>Ernie Els</v>
      </c>
      <c r="B1308" s="4">
        <v>46082</v>
      </c>
      <c r="C1308" t="s">
        <v>1753</v>
      </c>
      <c r="D1308" t="s">
        <v>1754</v>
      </c>
      <c r="E1308" t="s">
        <v>1755</v>
      </c>
      <c r="F1308" t="s">
        <v>1756</v>
      </c>
      <c r="G1308" t="s">
        <v>1757</v>
      </c>
      <c r="I1308" t="s">
        <v>1927</v>
      </c>
      <c r="J1308" t="s">
        <v>1928</v>
      </c>
      <c r="K1308" t="s">
        <v>422</v>
      </c>
      <c r="L1308">
        <v>74</v>
      </c>
      <c r="M1308">
        <v>72</v>
      </c>
      <c r="Q1308">
        <v>146</v>
      </c>
      <c r="R1308">
        <v>71.959999999999994</v>
      </c>
      <c r="S1308">
        <v>71.39</v>
      </c>
      <c r="T1308">
        <v>74.790000000000006</v>
      </c>
      <c r="U1308">
        <v>73.540000000000006</v>
      </c>
      <c r="Y1308">
        <v>74.17</v>
      </c>
      <c r="Z1308">
        <v>126</v>
      </c>
      <c r="AA1308">
        <v>122</v>
      </c>
      <c r="AE1308">
        <v>9</v>
      </c>
      <c r="AF1308">
        <v>16</v>
      </c>
      <c r="AJ1308">
        <v>122</v>
      </c>
    </row>
    <row r="1309" spans="1:36" x14ac:dyDescent="0.35">
      <c r="A1309" s="3" t="str">
        <f t="shared" si="20"/>
        <v>Jordan Gumberg</v>
      </c>
      <c r="B1309" s="4">
        <v>46082</v>
      </c>
      <c r="C1309" t="s">
        <v>1753</v>
      </c>
      <c r="D1309" t="s">
        <v>1754</v>
      </c>
      <c r="E1309" t="s">
        <v>1755</v>
      </c>
      <c r="F1309" t="s">
        <v>1756</v>
      </c>
      <c r="G1309" t="s">
        <v>1757</v>
      </c>
      <c r="I1309" t="s">
        <v>1929</v>
      </c>
      <c r="J1309" t="s">
        <v>696</v>
      </c>
      <c r="K1309" t="s">
        <v>422</v>
      </c>
      <c r="L1309">
        <v>77</v>
      </c>
      <c r="M1309">
        <v>69</v>
      </c>
      <c r="Q1309">
        <v>146</v>
      </c>
      <c r="R1309">
        <v>71.959999999999994</v>
      </c>
      <c r="S1309">
        <v>71.39</v>
      </c>
      <c r="T1309">
        <v>77.790000000000006</v>
      </c>
      <c r="U1309">
        <v>70.540000000000006</v>
      </c>
      <c r="Y1309">
        <v>74.17</v>
      </c>
      <c r="Z1309">
        <v>147</v>
      </c>
      <c r="AA1309">
        <v>122</v>
      </c>
      <c r="AE1309">
        <v>12</v>
      </c>
      <c r="AF1309">
        <v>16</v>
      </c>
      <c r="AJ1309">
        <v>122</v>
      </c>
    </row>
    <row r="1310" spans="1:36" x14ac:dyDescent="0.35">
      <c r="A1310" s="3" t="str">
        <f t="shared" si="20"/>
        <v>Luke Jerling</v>
      </c>
      <c r="B1310" s="4">
        <v>46082</v>
      </c>
      <c r="C1310" t="s">
        <v>1753</v>
      </c>
      <c r="D1310" t="s">
        <v>1754</v>
      </c>
      <c r="E1310" t="s">
        <v>1755</v>
      </c>
      <c r="F1310" t="s">
        <v>1756</v>
      </c>
      <c r="G1310" t="s">
        <v>1757</v>
      </c>
      <c r="I1310" t="s">
        <v>1930</v>
      </c>
      <c r="J1310" t="s">
        <v>823</v>
      </c>
      <c r="K1310" t="s">
        <v>422</v>
      </c>
      <c r="L1310">
        <v>73</v>
      </c>
      <c r="M1310">
        <v>73</v>
      </c>
      <c r="Q1310">
        <v>146</v>
      </c>
      <c r="R1310">
        <v>71.959999999999994</v>
      </c>
      <c r="S1310">
        <v>71.39</v>
      </c>
      <c r="T1310">
        <v>73.790000000000006</v>
      </c>
      <c r="U1310">
        <v>74.540000000000006</v>
      </c>
      <c r="Y1310">
        <v>74.17</v>
      </c>
      <c r="Z1310">
        <v>108</v>
      </c>
      <c r="AA1310">
        <v>122</v>
      </c>
      <c r="AE1310">
        <v>8</v>
      </c>
      <c r="AF1310">
        <v>16</v>
      </c>
      <c r="AJ1310">
        <v>122</v>
      </c>
    </row>
    <row r="1311" spans="1:36" x14ac:dyDescent="0.35">
      <c r="A1311" s="3" t="str">
        <f t="shared" si="20"/>
        <v>Pablo Larrazabal</v>
      </c>
      <c r="B1311" s="4">
        <v>46082</v>
      </c>
      <c r="C1311" t="s">
        <v>1753</v>
      </c>
      <c r="D1311" t="s">
        <v>1754</v>
      </c>
      <c r="E1311" t="s">
        <v>1755</v>
      </c>
      <c r="F1311" t="s">
        <v>1756</v>
      </c>
      <c r="G1311" t="s">
        <v>1757</v>
      </c>
      <c r="I1311" t="s">
        <v>1931</v>
      </c>
      <c r="J1311" t="s">
        <v>334</v>
      </c>
      <c r="K1311" t="s">
        <v>422</v>
      </c>
      <c r="L1311">
        <v>73</v>
      </c>
      <c r="M1311">
        <v>73</v>
      </c>
      <c r="Q1311">
        <v>146</v>
      </c>
      <c r="R1311">
        <v>71.959999999999994</v>
      </c>
      <c r="S1311">
        <v>71.39</v>
      </c>
      <c r="T1311">
        <v>73.790000000000006</v>
      </c>
      <c r="U1311">
        <v>74.540000000000006</v>
      </c>
      <c r="Y1311">
        <v>74.17</v>
      </c>
      <c r="Z1311">
        <v>108</v>
      </c>
      <c r="AA1311">
        <v>122</v>
      </c>
      <c r="AE1311">
        <v>8</v>
      </c>
      <c r="AF1311">
        <v>16</v>
      </c>
      <c r="AJ1311">
        <v>122</v>
      </c>
    </row>
    <row r="1312" spans="1:36" x14ac:dyDescent="0.35">
      <c r="A1312" s="3" t="str">
        <f t="shared" si="20"/>
        <v>Yurav Premlall</v>
      </c>
      <c r="B1312" s="4">
        <v>46082</v>
      </c>
      <c r="C1312" t="s">
        <v>1753</v>
      </c>
      <c r="D1312" t="s">
        <v>1754</v>
      </c>
      <c r="E1312" t="s">
        <v>1755</v>
      </c>
      <c r="F1312" t="s">
        <v>1756</v>
      </c>
      <c r="G1312" t="s">
        <v>1757</v>
      </c>
      <c r="I1312" t="s">
        <v>1932</v>
      </c>
      <c r="J1312" t="s">
        <v>1933</v>
      </c>
      <c r="K1312" t="s">
        <v>422</v>
      </c>
      <c r="L1312">
        <v>73</v>
      </c>
      <c r="M1312">
        <v>73</v>
      </c>
      <c r="Q1312">
        <v>146</v>
      </c>
      <c r="R1312">
        <v>71.959999999999994</v>
      </c>
      <c r="S1312">
        <v>71.39</v>
      </c>
      <c r="T1312">
        <v>73.790000000000006</v>
      </c>
      <c r="U1312">
        <v>74.540000000000006</v>
      </c>
      <c r="Y1312">
        <v>74.17</v>
      </c>
      <c r="Z1312">
        <v>108</v>
      </c>
      <c r="AA1312">
        <v>122</v>
      </c>
      <c r="AE1312">
        <v>8</v>
      </c>
      <c r="AF1312">
        <v>16</v>
      </c>
      <c r="AJ1312">
        <v>122</v>
      </c>
    </row>
    <row r="1313" spans="1:36" x14ac:dyDescent="0.35">
      <c r="A1313" s="3" t="str">
        <f t="shared" si="20"/>
        <v>Jovan Rebula</v>
      </c>
      <c r="B1313" s="4">
        <v>46082</v>
      </c>
      <c r="C1313" t="s">
        <v>1753</v>
      </c>
      <c r="D1313" t="s">
        <v>1754</v>
      </c>
      <c r="E1313" t="s">
        <v>1755</v>
      </c>
      <c r="F1313" t="s">
        <v>1756</v>
      </c>
      <c r="G1313" t="s">
        <v>1757</v>
      </c>
      <c r="I1313" t="s">
        <v>1934</v>
      </c>
      <c r="J1313" t="s">
        <v>1935</v>
      </c>
      <c r="K1313" t="s">
        <v>422</v>
      </c>
      <c r="L1313">
        <v>72</v>
      </c>
      <c r="M1313">
        <v>74</v>
      </c>
      <c r="Q1313">
        <v>146</v>
      </c>
      <c r="R1313">
        <v>71.959999999999994</v>
      </c>
      <c r="S1313">
        <v>71.39</v>
      </c>
      <c r="T1313">
        <v>72.790000000000006</v>
      </c>
      <c r="U1313">
        <v>75.540000000000006</v>
      </c>
      <c r="Y1313">
        <v>74.17</v>
      </c>
      <c r="Z1313">
        <v>89</v>
      </c>
      <c r="AA1313">
        <v>122</v>
      </c>
      <c r="AE1313">
        <v>7</v>
      </c>
      <c r="AF1313">
        <v>16</v>
      </c>
      <c r="AJ1313">
        <v>122</v>
      </c>
    </row>
    <row r="1314" spans="1:36" x14ac:dyDescent="0.35">
      <c r="A1314" s="3" t="str">
        <f t="shared" si="20"/>
        <v>J.J. Senekal</v>
      </c>
      <c r="B1314" s="4">
        <v>46082</v>
      </c>
      <c r="C1314" t="s">
        <v>1753</v>
      </c>
      <c r="D1314" t="s">
        <v>1754</v>
      </c>
      <c r="E1314" t="s">
        <v>1755</v>
      </c>
      <c r="F1314" t="s">
        <v>1756</v>
      </c>
      <c r="G1314" t="s">
        <v>1757</v>
      </c>
      <c r="I1314" t="s">
        <v>1936</v>
      </c>
      <c r="J1314" t="s">
        <v>1040</v>
      </c>
      <c r="K1314" t="s">
        <v>422</v>
      </c>
      <c r="L1314">
        <v>72</v>
      </c>
      <c r="M1314">
        <v>74</v>
      </c>
      <c r="Q1314">
        <v>146</v>
      </c>
      <c r="R1314">
        <v>71.959999999999994</v>
      </c>
      <c r="S1314">
        <v>71.39</v>
      </c>
      <c r="T1314">
        <v>72.790000000000006</v>
      </c>
      <c r="U1314">
        <v>75.540000000000006</v>
      </c>
      <c r="Y1314">
        <v>74.17</v>
      </c>
      <c r="Z1314">
        <v>89</v>
      </c>
      <c r="AA1314">
        <v>122</v>
      </c>
      <c r="AE1314">
        <v>7</v>
      </c>
      <c r="AF1314">
        <v>16</v>
      </c>
      <c r="AJ1314">
        <v>122</v>
      </c>
    </row>
    <row r="1315" spans="1:36" x14ac:dyDescent="0.35">
      <c r="A1315" s="3" t="str">
        <f t="shared" si="20"/>
        <v>Tristen Strydom</v>
      </c>
      <c r="B1315" s="4">
        <v>46082</v>
      </c>
      <c r="C1315" t="s">
        <v>1753</v>
      </c>
      <c r="D1315" t="s">
        <v>1754</v>
      </c>
      <c r="E1315" t="s">
        <v>1755</v>
      </c>
      <c r="F1315" t="s">
        <v>1756</v>
      </c>
      <c r="G1315" t="s">
        <v>1757</v>
      </c>
      <c r="I1315" t="s">
        <v>1856</v>
      </c>
      <c r="J1315" t="s">
        <v>1937</v>
      </c>
      <c r="K1315" t="s">
        <v>422</v>
      </c>
      <c r="L1315">
        <v>70</v>
      </c>
      <c r="M1315">
        <v>76</v>
      </c>
      <c r="Q1315">
        <v>146</v>
      </c>
      <c r="R1315">
        <v>71.959999999999994</v>
      </c>
      <c r="S1315">
        <v>71.39</v>
      </c>
      <c r="T1315">
        <v>70.790000000000006</v>
      </c>
      <c r="U1315">
        <v>77.540000000000006</v>
      </c>
      <c r="Y1315">
        <v>74.17</v>
      </c>
      <c r="Z1315">
        <v>42</v>
      </c>
      <c r="AA1315">
        <v>122</v>
      </c>
      <c r="AE1315">
        <v>5</v>
      </c>
      <c r="AF1315">
        <v>16</v>
      </c>
      <c r="AJ1315">
        <v>122</v>
      </c>
    </row>
    <row r="1316" spans="1:36" x14ac:dyDescent="0.35">
      <c r="A1316" s="3" t="str">
        <f t="shared" si="20"/>
        <v>Jaco Ahlers</v>
      </c>
      <c r="B1316" s="4">
        <v>46082</v>
      </c>
      <c r="C1316" t="s">
        <v>1753</v>
      </c>
      <c r="D1316" t="s">
        <v>1754</v>
      </c>
      <c r="E1316" t="s">
        <v>1755</v>
      </c>
      <c r="F1316" t="s">
        <v>1756</v>
      </c>
      <c r="G1316" t="s">
        <v>1757</v>
      </c>
      <c r="I1316" t="s">
        <v>1938</v>
      </c>
      <c r="J1316" t="s">
        <v>1939</v>
      </c>
      <c r="K1316" t="s">
        <v>422</v>
      </c>
      <c r="L1316">
        <v>75</v>
      </c>
      <c r="M1316">
        <v>72</v>
      </c>
      <c r="Q1316">
        <v>147</v>
      </c>
      <c r="R1316">
        <v>71.959999999999994</v>
      </c>
      <c r="S1316">
        <v>71.39</v>
      </c>
      <c r="T1316">
        <v>75.790000000000006</v>
      </c>
      <c r="U1316">
        <v>73.540000000000006</v>
      </c>
      <c r="Y1316">
        <v>74.67</v>
      </c>
      <c r="Z1316">
        <v>135</v>
      </c>
      <c r="AA1316">
        <v>133</v>
      </c>
      <c r="AE1316">
        <v>10</v>
      </c>
      <c r="AF1316">
        <v>17</v>
      </c>
      <c r="AJ1316">
        <v>133</v>
      </c>
    </row>
    <row r="1317" spans="1:36" x14ac:dyDescent="0.35">
      <c r="A1317" s="3" t="str">
        <f t="shared" si="20"/>
        <v>Oliver Bekker</v>
      </c>
      <c r="B1317" s="4">
        <v>46082</v>
      </c>
      <c r="C1317" t="s">
        <v>1753</v>
      </c>
      <c r="D1317" t="s">
        <v>1754</v>
      </c>
      <c r="E1317" t="s">
        <v>1755</v>
      </c>
      <c r="F1317" t="s">
        <v>1756</v>
      </c>
      <c r="G1317" t="s">
        <v>1757</v>
      </c>
      <c r="I1317" t="s">
        <v>1940</v>
      </c>
      <c r="J1317" t="s">
        <v>1088</v>
      </c>
      <c r="K1317" t="s">
        <v>422</v>
      </c>
      <c r="L1317">
        <v>73</v>
      </c>
      <c r="M1317">
        <v>74</v>
      </c>
      <c r="Q1317">
        <v>147</v>
      </c>
      <c r="R1317">
        <v>71.959999999999994</v>
      </c>
      <c r="S1317">
        <v>71.39</v>
      </c>
      <c r="T1317">
        <v>73.790000000000006</v>
      </c>
      <c r="U1317">
        <v>75.540000000000006</v>
      </c>
      <c r="Y1317">
        <v>74.67</v>
      </c>
      <c r="Z1317">
        <v>108</v>
      </c>
      <c r="AA1317">
        <v>133</v>
      </c>
      <c r="AE1317">
        <v>8</v>
      </c>
      <c r="AF1317">
        <v>17</v>
      </c>
      <c r="AJ1317">
        <v>133</v>
      </c>
    </row>
    <row r="1318" spans="1:36" x14ac:dyDescent="0.35">
      <c r="A1318" s="3" t="str">
        <f t="shared" si="20"/>
        <v>Jonathan Broomhead</v>
      </c>
      <c r="B1318" s="4">
        <v>46082</v>
      </c>
      <c r="C1318" t="s">
        <v>1753</v>
      </c>
      <c r="D1318" t="s">
        <v>1754</v>
      </c>
      <c r="E1318" t="s">
        <v>1755</v>
      </c>
      <c r="F1318" t="s">
        <v>1756</v>
      </c>
      <c r="G1318" t="s">
        <v>1757</v>
      </c>
      <c r="I1318" t="s">
        <v>1941</v>
      </c>
      <c r="J1318" t="s">
        <v>986</v>
      </c>
      <c r="K1318" t="s">
        <v>422</v>
      </c>
      <c r="L1318">
        <v>73</v>
      </c>
      <c r="M1318">
        <v>74</v>
      </c>
      <c r="Q1318">
        <v>147</v>
      </c>
      <c r="R1318">
        <v>71.959999999999994</v>
      </c>
      <c r="S1318">
        <v>71.39</v>
      </c>
      <c r="T1318">
        <v>73.790000000000006</v>
      </c>
      <c r="U1318">
        <v>75.540000000000006</v>
      </c>
      <c r="Y1318">
        <v>74.67</v>
      </c>
      <c r="Z1318">
        <v>108</v>
      </c>
      <c r="AA1318">
        <v>133</v>
      </c>
      <c r="AE1318">
        <v>8</v>
      </c>
      <c r="AF1318">
        <v>17</v>
      </c>
      <c r="AJ1318">
        <v>133</v>
      </c>
    </row>
    <row r="1319" spans="1:36" x14ac:dyDescent="0.35">
      <c r="A1319" s="3" t="str">
        <f t="shared" si="20"/>
        <v>Stephen Ferreira</v>
      </c>
      <c r="B1319" s="4">
        <v>46082</v>
      </c>
      <c r="C1319" t="s">
        <v>1753</v>
      </c>
      <c r="D1319" t="s">
        <v>1754</v>
      </c>
      <c r="E1319" t="s">
        <v>1755</v>
      </c>
      <c r="F1319" t="s">
        <v>1756</v>
      </c>
      <c r="G1319" t="s">
        <v>1757</v>
      </c>
      <c r="I1319" t="s">
        <v>1942</v>
      </c>
      <c r="J1319" t="s">
        <v>1360</v>
      </c>
      <c r="K1319" t="s">
        <v>422</v>
      </c>
      <c r="L1319">
        <v>74</v>
      </c>
      <c r="M1319">
        <v>73</v>
      </c>
      <c r="Q1319">
        <v>147</v>
      </c>
      <c r="R1319">
        <v>71.959999999999994</v>
      </c>
      <c r="S1319">
        <v>71.39</v>
      </c>
      <c r="T1319">
        <v>74.790000000000006</v>
      </c>
      <c r="U1319">
        <v>74.540000000000006</v>
      </c>
      <c r="Y1319">
        <v>74.67</v>
      </c>
      <c r="Z1319">
        <v>126</v>
      </c>
      <c r="AA1319">
        <v>133</v>
      </c>
      <c r="AE1319">
        <v>9</v>
      </c>
      <c r="AF1319">
        <v>17</v>
      </c>
      <c r="AJ1319">
        <v>133</v>
      </c>
    </row>
    <row r="1320" spans="1:36" x14ac:dyDescent="0.35">
      <c r="A1320" s="3" t="str">
        <f t="shared" si="20"/>
        <v>Joel Girrbach</v>
      </c>
      <c r="B1320" s="4">
        <v>46082</v>
      </c>
      <c r="C1320" t="s">
        <v>1753</v>
      </c>
      <c r="D1320" t="s">
        <v>1754</v>
      </c>
      <c r="E1320" t="s">
        <v>1755</v>
      </c>
      <c r="F1320" t="s">
        <v>1756</v>
      </c>
      <c r="G1320" t="s">
        <v>1757</v>
      </c>
      <c r="I1320" t="s">
        <v>1943</v>
      </c>
      <c r="J1320" t="s">
        <v>1455</v>
      </c>
      <c r="K1320" t="s">
        <v>422</v>
      </c>
      <c r="L1320">
        <v>72</v>
      </c>
      <c r="M1320">
        <v>75</v>
      </c>
      <c r="Q1320">
        <v>147</v>
      </c>
      <c r="R1320">
        <v>71.959999999999994</v>
      </c>
      <c r="S1320">
        <v>71.39</v>
      </c>
      <c r="T1320">
        <v>72.790000000000006</v>
      </c>
      <c r="U1320">
        <v>76.540000000000006</v>
      </c>
      <c r="Y1320">
        <v>74.67</v>
      </c>
      <c r="Z1320">
        <v>89</v>
      </c>
      <c r="AA1320">
        <v>133</v>
      </c>
      <c r="AE1320">
        <v>7</v>
      </c>
      <c r="AF1320">
        <v>17</v>
      </c>
      <c r="AJ1320">
        <v>133</v>
      </c>
    </row>
    <row r="1321" spans="1:36" x14ac:dyDescent="0.35">
      <c r="A1321" s="3" t="str">
        <f t="shared" si="20"/>
        <v>Angel Hidalgo</v>
      </c>
      <c r="B1321" s="4">
        <v>46082</v>
      </c>
      <c r="C1321" t="s">
        <v>1753</v>
      </c>
      <c r="D1321" t="s">
        <v>1754</v>
      </c>
      <c r="E1321" t="s">
        <v>1755</v>
      </c>
      <c r="F1321" t="s">
        <v>1756</v>
      </c>
      <c r="G1321" t="s">
        <v>1757</v>
      </c>
      <c r="I1321" t="s">
        <v>1944</v>
      </c>
      <c r="J1321" t="s">
        <v>1772</v>
      </c>
      <c r="K1321" t="s">
        <v>422</v>
      </c>
      <c r="L1321">
        <v>75</v>
      </c>
      <c r="M1321">
        <v>72</v>
      </c>
      <c r="Q1321">
        <v>147</v>
      </c>
      <c r="R1321">
        <v>71.959999999999994</v>
      </c>
      <c r="S1321">
        <v>71.39</v>
      </c>
      <c r="T1321">
        <v>75.790000000000006</v>
      </c>
      <c r="U1321">
        <v>73.540000000000006</v>
      </c>
      <c r="Y1321">
        <v>74.67</v>
      </c>
      <c r="Z1321">
        <v>135</v>
      </c>
      <c r="AA1321">
        <v>133</v>
      </c>
      <c r="AE1321">
        <v>10</v>
      </c>
      <c r="AF1321">
        <v>17</v>
      </c>
      <c r="AJ1321">
        <v>133</v>
      </c>
    </row>
    <row r="1322" spans="1:36" x14ac:dyDescent="0.35">
      <c r="A1322" s="3" t="str">
        <f t="shared" si="20"/>
        <v>Yuto Katsuragawa</v>
      </c>
      <c r="B1322" s="4">
        <v>46082</v>
      </c>
      <c r="C1322" t="s">
        <v>1753</v>
      </c>
      <c r="D1322" t="s">
        <v>1754</v>
      </c>
      <c r="E1322" t="s">
        <v>1755</v>
      </c>
      <c r="F1322" t="s">
        <v>1756</v>
      </c>
      <c r="G1322" t="s">
        <v>1757</v>
      </c>
      <c r="I1322" t="s">
        <v>1945</v>
      </c>
      <c r="J1322" t="s">
        <v>1946</v>
      </c>
      <c r="K1322" t="s">
        <v>422</v>
      </c>
      <c r="L1322">
        <v>72</v>
      </c>
      <c r="M1322">
        <v>75</v>
      </c>
      <c r="Q1322">
        <v>147</v>
      </c>
      <c r="R1322">
        <v>71.959999999999994</v>
      </c>
      <c r="S1322">
        <v>71.39</v>
      </c>
      <c r="T1322">
        <v>72.790000000000006</v>
      </c>
      <c r="U1322">
        <v>76.540000000000006</v>
      </c>
      <c r="Y1322">
        <v>74.67</v>
      </c>
      <c r="Z1322">
        <v>89</v>
      </c>
      <c r="AA1322">
        <v>133</v>
      </c>
      <c r="AE1322">
        <v>7</v>
      </c>
      <c r="AF1322">
        <v>17</v>
      </c>
      <c r="AJ1322">
        <v>133</v>
      </c>
    </row>
    <row r="1323" spans="1:36" x14ac:dyDescent="0.35">
      <c r="A1323" s="3" t="str">
        <f t="shared" si="20"/>
        <v>Marcel Siem</v>
      </c>
      <c r="B1323" s="4">
        <v>46082</v>
      </c>
      <c r="C1323" t="s">
        <v>1753</v>
      </c>
      <c r="D1323" t="s">
        <v>1754</v>
      </c>
      <c r="E1323" t="s">
        <v>1755</v>
      </c>
      <c r="F1323" t="s">
        <v>1756</v>
      </c>
      <c r="G1323" t="s">
        <v>1757</v>
      </c>
      <c r="I1323" t="s">
        <v>1947</v>
      </c>
      <c r="J1323" t="s">
        <v>1911</v>
      </c>
      <c r="K1323" t="s">
        <v>422</v>
      </c>
      <c r="L1323">
        <v>73</v>
      </c>
      <c r="M1323">
        <v>74</v>
      </c>
      <c r="Q1323">
        <v>147</v>
      </c>
      <c r="R1323">
        <v>71.959999999999994</v>
      </c>
      <c r="S1323">
        <v>71.39</v>
      </c>
      <c r="T1323">
        <v>73.790000000000006</v>
      </c>
      <c r="U1323">
        <v>75.540000000000006</v>
      </c>
      <c r="Y1323">
        <v>74.67</v>
      </c>
      <c r="Z1323">
        <v>108</v>
      </c>
      <c r="AA1323">
        <v>133</v>
      </c>
      <c r="AE1323">
        <v>8</v>
      </c>
      <c r="AF1323">
        <v>17</v>
      </c>
      <c r="AJ1323">
        <v>133</v>
      </c>
    </row>
    <row r="1324" spans="1:36" x14ac:dyDescent="0.35">
      <c r="A1324" s="3" t="str">
        <f t="shared" si="20"/>
        <v>Judd Sundelson</v>
      </c>
      <c r="B1324" s="4">
        <v>46082</v>
      </c>
      <c r="C1324" t="s">
        <v>1753</v>
      </c>
      <c r="D1324" t="s">
        <v>1754</v>
      </c>
      <c r="E1324" t="s">
        <v>1755</v>
      </c>
      <c r="F1324" t="s">
        <v>1756</v>
      </c>
      <c r="G1324" t="s">
        <v>1757</v>
      </c>
      <c r="I1324" t="s">
        <v>1948</v>
      </c>
      <c r="J1324" t="s">
        <v>1949</v>
      </c>
      <c r="K1324" t="s">
        <v>422</v>
      </c>
      <c r="L1324">
        <v>71</v>
      </c>
      <c r="M1324">
        <v>76</v>
      </c>
      <c r="Q1324">
        <v>147</v>
      </c>
      <c r="R1324">
        <v>71.959999999999994</v>
      </c>
      <c r="S1324">
        <v>71.39</v>
      </c>
      <c r="T1324">
        <v>71.790000000000006</v>
      </c>
      <c r="U1324">
        <v>77.540000000000006</v>
      </c>
      <c r="Y1324">
        <v>74.67</v>
      </c>
      <c r="Z1324">
        <v>71</v>
      </c>
      <c r="AA1324">
        <v>133</v>
      </c>
      <c r="AE1324">
        <v>6</v>
      </c>
      <c r="AF1324">
        <v>17</v>
      </c>
      <c r="AJ1324">
        <v>133</v>
      </c>
    </row>
    <row r="1325" spans="1:36" x14ac:dyDescent="0.35">
      <c r="A1325" s="3" t="str">
        <f t="shared" si="20"/>
        <v>Heinrich Bruiners</v>
      </c>
      <c r="B1325" s="4">
        <v>46082</v>
      </c>
      <c r="C1325" t="s">
        <v>1753</v>
      </c>
      <c r="D1325" t="s">
        <v>1754</v>
      </c>
      <c r="E1325" t="s">
        <v>1755</v>
      </c>
      <c r="F1325" t="s">
        <v>1756</v>
      </c>
      <c r="G1325" t="s">
        <v>1757</v>
      </c>
      <c r="I1325" t="s">
        <v>1950</v>
      </c>
      <c r="J1325" t="s">
        <v>1951</v>
      </c>
      <c r="K1325" t="s">
        <v>422</v>
      </c>
      <c r="L1325">
        <v>75</v>
      </c>
      <c r="M1325">
        <v>73</v>
      </c>
      <c r="Q1325">
        <v>148</v>
      </c>
      <c r="R1325">
        <v>71.959999999999994</v>
      </c>
      <c r="S1325">
        <v>71.39</v>
      </c>
      <c r="T1325">
        <v>75.790000000000006</v>
      </c>
      <c r="U1325">
        <v>74.540000000000006</v>
      </c>
      <c r="Y1325">
        <v>75.17</v>
      </c>
      <c r="Z1325">
        <v>135</v>
      </c>
      <c r="AA1325">
        <v>142</v>
      </c>
      <c r="AE1325">
        <v>10</v>
      </c>
      <c r="AF1325">
        <v>18</v>
      </c>
      <c r="AJ1325">
        <v>142</v>
      </c>
    </row>
    <row r="1326" spans="1:36" x14ac:dyDescent="0.35">
      <c r="A1326" s="3" t="str">
        <f t="shared" si="20"/>
        <v>Tristin Galant</v>
      </c>
      <c r="B1326" s="4">
        <v>46082</v>
      </c>
      <c r="C1326" t="s">
        <v>1753</v>
      </c>
      <c r="D1326" t="s">
        <v>1754</v>
      </c>
      <c r="E1326" t="s">
        <v>1755</v>
      </c>
      <c r="F1326" t="s">
        <v>1756</v>
      </c>
      <c r="G1326" t="s">
        <v>1757</v>
      </c>
      <c r="I1326" t="s">
        <v>1952</v>
      </c>
      <c r="J1326" t="s">
        <v>1953</v>
      </c>
      <c r="K1326" t="s">
        <v>422</v>
      </c>
      <c r="L1326">
        <v>73</v>
      </c>
      <c r="M1326">
        <v>75</v>
      </c>
      <c r="Q1326">
        <v>148</v>
      </c>
      <c r="R1326">
        <v>71.959999999999994</v>
      </c>
      <c r="S1326">
        <v>71.39</v>
      </c>
      <c r="T1326">
        <v>73.790000000000006</v>
      </c>
      <c r="U1326">
        <v>76.540000000000006</v>
      </c>
      <c r="Y1326">
        <v>75.17</v>
      </c>
      <c r="Z1326">
        <v>108</v>
      </c>
      <c r="AA1326">
        <v>142</v>
      </c>
      <c r="AE1326">
        <v>8</v>
      </c>
      <c r="AF1326">
        <v>18</v>
      </c>
      <c r="AJ1326">
        <v>142</v>
      </c>
    </row>
    <row r="1327" spans="1:36" x14ac:dyDescent="0.35">
      <c r="A1327" s="3" t="str">
        <f t="shared" si="20"/>
        <v>Franklin Manchest</v>
      </c>
      <c r="B1327" s="4">
        <v>46082</v>
      </c>
      <c r="C1327" t="s">
        <v>1753</v>
      </c>
      <c r="D1327" t="s">
        <v>1754</v>
      </c>
      <c r="E1327" t="s">
        <v>1755</v>
      </c>
      <c r="F1327" t="s">
        <v>1756</v>
      </c>
      <c r="G1327" t="s">
        <v>1757</v>
      </c>
      <c r="I1327" t="s">
        <v>1954</v>
      </c>
      <c r="J1327" t="s">
        <v>1955</v>
      </c>
      <c r="K1327" t="s">
        <v>422</v>
      </c>
      <c r="L1327">
        <v>76</v>
      </c>
      <c r="M1327">
        <v>72</v>
      </c>
      <c r="Q1327">
        <v>148</v>
      </c>
      <c r="R1327">
        <v>71.959999999999994</v>
      </c>
      <c r="S1327">
        <v>71.39</v>
      </c>
      <c r="T1327">
        <v>76.790000000000006</v>
      </c>
      <c r="U1327">
        <v>73.540000000000006</v>
      </c>
      <c r="Y1327">
        <v>75.17</v>
      </c>
      <c r="Z1327">
        <v>142</v>
      </c>
      <c r="AA1327">
        <v>142</v>
      </c>
      <c r="AE1327">
        <v>11</v>
      </c>
      <c r="AF1327">
        <v>18</v>
      </c>
      <c r="AJ1327">
        <v>142</v>
      </c>
    </row>
    <row r="1328" spans="1:36" x14ac:dyDescent="0.35">
      <c r="A1328" s="3" t="str">
        <f t="shared" si="20"/>
        <v>Brandon Robinson Thompson</v>
      </c>
      <c r="B1328" s="4">
        <v>46082</v>
      </c>
      <c r="C1328" t="s">
        <v>1753</v>
      </c>
      <c r="D1328" t="s">
        <v>1754</v>
      </c>
      <c r="E1328" t="s">
        <v>1755</v>
      </c>
      <c r="F1328" t="s">
        <v>1756</v>
      </c>
      <c r="G1328" t="s">
        <v>1757</v>
      </c>
      <c r="I1328" t="s">
        <v>1956</v>
      </c>
      <c r="J1328" t="s">
        <v>414</v>
      </c>
      <c r="K1328" t="s">
        <v>422</v>
      </c>
      <c r="L1328">
        <v>72</v>
      </c>
      <c r="M1328">
        <v>76</v>
      </c>
      <c r="Q1328">
        <v>148</v>
      </c>
      <c r="R1328">
        <v>71.959999999999994</v>
      </c>
      <c r="S1328">
        <v>71.39</v>
      </c>
      <c r="T1328">
        <v>72.790000000000006</v>
      </c>
      <c r="U1328">
        <v>77.540000000000006</v>
      </c>
      <c r="Y1328">
        <v>75.17</v>
      </c>
      <c r="Z1328">
        <v>89</v>
      </c>
      <c r="AA1328">
        <v>142</v>
      </c>
      <c r="AE1328">
        <v>7</v>
      </c>
      <c r="AF1328">
        <v>18</v>
      </c>
      <c r="AJ1328">
        <v>142</v>
      </c>
    </row>
    <row r="1329" spans="1:36" x14ac:dyDescent="0.35">
      <c r="A1329" s="3" t="str">
        <f t="shared" si="20"/>
        <v>Sebastian Soderberg</v>
      </c>
      <c r="B1329" s="4">
        <v>46082</v>
      </c>
      <c r="C1329" t="s">
        <v>1753</v>
      </c>
      <c r="D1329" t="s">
        <v>1754</v>
      </c>
      <c r="E1329" t="s">
        <v>1755</v>
      </c>
      <c r="F1329" t="s">
        <v>1756</v>
      </c>
      <c r="G1329" t="s">
        <v>1757</v>
      </c>
      <c r="I1329" t="s">
        <v>1957</v>
      </c>
      <c r="J1329" t="s">
        <v>908</v>
      </c>
      <c r="K1329" t="s">
        <v>422</v>
      </c>
      <c r="L1329">
        <v>75</v>
      </c>
      <c r="M1329">
        <v>73</v>
      </c>
      <c r="Q1329">
        <v>148</v>
      </c>
      <c r="R1329">
        <v>71.959999999999994</v>
      </c>
      <c r="S1329">
        <v>71.39</v>
      </c>
      <c r="T1329">
        <v>75.790000000000006</v>
      </c>
      <c r="U1329">
        <v>74.540000000000006</v>
      </c>
      <c r="Y1329">
        <v>75.17</v>
      </c>
      <c r="Z1329">
        <v>135</v>
      </c>
      <c r="AA1329">
        <v>142</v>
      </c>
      <c r="AE1329">
        <v>10</v>
      </c>
      <c r="AF1329">
        <v>18</v>
      </c>
      <c r="AJ1329">
        <v>142</v>
      </c>
    </row>
    <row r="1330" spans="1:36" x14ac:dyDescent="0.35">
      <c r="A1330" s="3" t="str">
        <f t="shared" si="20"/>
        <v>Keelan Van Wyk</v>
      </c>
      <c r="B1330" s="4">
        <v>46082</v>
      </c>
      <c r="C1330" t="s">
        <v>1753</v>
      </c>
      <c r="D1330" t="s">
        <v>1754</v>
      </c>
      <c r="E1330" t="s">
        <v>1755</v>
      </c>
      <c r="F1330" t="s">
        <v>1756</v>
      </c>
      <c r="G1330" t="s">
        <v>1757</v>
      </c>
      <c r="I1330" t="s">
        <v>1784</v>
      </c>
      <c r="J1330" t="s">
        <v>1958</v>
      </c>
      <c r="K1330" t="s">
        <v>422</v>
      </c>
      <c r="L1330">
        <v>73</v>
      </c>
      <c r="M1330">
        <v>75</v>
      </c>
      <c r="Q1330">
        <v>148</v>
      </c>
      <c r="R1330">
        <v>71.959999999999994</v>
      </c>
      <c r="S1330">
        <v>71.39</v>
      </c>
      <c r="T1330">
        <v>73.790000000000006</v>
      </c>
      <c r="U1330">
        <v>76.540000000000006</v>
      </c>
      <c r="Y1330">
        <v>75.17</v>
      </c>
      <c r="Z1330">
        <v>108</v>
      </c>
      <c r="AA1330">
        <v>142</v>
      </c>
      <c r="AE1330">
        <v>8</v>
      </c>
      <c r="AF1330">
        <v>18</v>
      </c>
      <c r="AJ1330">
        <v>142</v>
      </c>
    </row>
    <row r="1331" spans="1:36" x14ac:dyDescent="0.35">
      <c r="A1331" s="3" t="str">
        <f t="shared" si="20"/>
        <v>Merrick Bremner</v>
      </c>
      <c r="B1331" s="4">
        <v>46082</v>
      </c>
      <c r="C1331" t="s">
        <v>1753</v>
      </c>
      <c r="D1331" t="s">
        <v>1754</v>
      </c>
      <c r="E1331" t="s">
        <v>1755</v>
      </c>
      <c r="F1331" t="s">
        <v>1756</v>
      </c>
      <c r="G1331" t="s">
        <v>1757</v>
      </c>
      <c r="I1331" t="s">
        <v>1959</v>
      </c>
      <c r="J1331" t="s">
        <v>1960</v>
      </c>
      <c r="K1331" t="s">
        <v>422</v>
      </c>
      <c r="L1331">
        <v>77</v>
      </c>
      <c r="M1331">
        <v>72</v>
      </c>
      <c r="Q1331">
        <v>149</v>
      </c>
      <c r="R1331">
        <v>71.959999999999994</v>
      </c>
      <c r="S1331">
        <v>71.39</v>
      </c>
      <c r="T1331">
        <v>77.790000000000006</v>
      </c>
      <c r="U1331">
        <v>73.540000000000006</v>
      </c>
      <c r="Y1331">
        <v>75.67</v>
      </c>
      <c r="Z1331">
        <v>147</v>
      </c>
      <c r="AA1331">
        <v>148</v>
      </c>
      <c r="AE1331">
        <v>12</v>
      </c>
      <c r="AF1331">
        <v>19</v>
      </c>
      <c r="AJ1331">
        <v>148</v>
      </c>
    </row>
    <row r="1332" spans="1:36" x14ac:dyDescent="0.35">
      <c r="A1332" s="3" t="str">
        <f t="shared" si="20"/>
        <v>Rupert Kaminski</v>
      </c>
      <c r="B1332" s="4">
        <v>46082</v>
      </c>
      <c r="C1332" t="s">
        <v>1753</v>
      </c>
      <c r="D1332" t="s">
        <v>1754</v>
      </c>
      <c r="E1332" t="s">
        <v>1755</v>
      </c>
      <c r="F1332" t="s">
        <v>1756</v>
      </c>
      <c r="G1332" t="s">
        <v>1757</v>
      </c>
      <c r="I1332" t="s">
        <v>1961</v>
      </c>
      <c r="J1332" t="s">
        <v>1962</v>
      </c>
      <c r="K1332" t="s">
        <v>422</v>
      </c>
      <c r="L1332">
        <v>75</v>
      </c>
      <c r="M1332">
        <v>74</v>
      </c>
      <c r="Q1332">
        <v>149</v>
      </c>
      <c r="R1332">
        <v>71.959999999999994</v>
      </c>
      <c r="S1332">
        <v>71.39</v>
      </c>
      <c r="T1332">
        <v>75.790000000000006</v>
      </c>
      <c r="U1332">
        <v>75.540000000000006</v>
      </c>
      <c r="Y1332">
        <v>75.67</v>
      </c>
      <c r="Z1332">
        <v>135</v>
      </c>
      <c r="AA1332">
        <v>148</v>
      </c>
      <c r="AE1332">
        <v>10</v>
      </c>
      <c r="AF1332">
        <v>19</v>
      </c>
      <c r="AJ1332">
        <v>148</v>
      </c>
    </row>
    <row r="1333" spans="1:36" x14ac:dyDescent="0.35">
      <c r="A1333" s="3" t="str">
        <f t="shared" si="20"/>
        <v>Nikhil Rama</v>
      </c>
      <c r="B1333" s="4">
        <v>46082</v>
      </c>
      <c r="C1333" t="s">
        <v>1753</v>
      </c>
      <c r="D1333" t="s">
        <v>1754</v>
      </c>
      <c r="E1333" t="s">
        <v>1755</v>
      </c>
      <c r="F1333" t="s">
        <v>1756</v>
      </c>
      <c r="G1333" t="s">
        <v>1757</v>
      </c>
      <c r="I1333" t="s">
        <v>1963</v>
      </c>
      <c r="J1333" t="s">
        <v>1964</v>
      </c>
      <c r="K1333" t="s">
        <v>422</v>
      </c>
      <c r="L1333">
        <v>77</v>
      </c>
      <c r="M1333">
        <v>72</v>
      </c>
      <c r="Q1333">
        <v>149</v>
      </c>
      <c r="R1333">
        <v>71.959999999999994</v>
      </c>
      <c r="S1333">
        <v>71.39</v>
      </c>
      <c r="T1333">
        <v>77.790000000000006</v>
      </c>
      <c r="U1333">
        <v>73.540000000000006</v>
      </c>
      <c r="Y1333">
        <v>75.67</v>
      </c>
      <c r="Z1333">
        <v>147</v>
      </c>
      <c r="AA1333">
        <v>148</v>
      </c>
      <c r="AE1333">
        <v>12</v>
      </c>
      <c r="AF1333">
        <v>19</v>
      </c>
      <c r="AJ1333">
        <v>148</v>
      </c>
    </row>
    <row r="1334" spans="1:36" x14ac:dyDescent="0.35">
      <c r="A1334" s="3" t="str">
        <f t="shared" si="20"/>
        <v>Martin Vorster</v>
      </c>
      <c r="B1334" s="4">
        <v>46082</v>
      </c>
      <c r="C1334" t="s">
        <v>1753</v>
      </c>
      <c r="D1334" t="s">
        <v>1754</v>
      </c>
      <c r="E1334" t="s">
        <v>1755</v>
      </c>
      <c r="F1334" t="s">
        <v>1756</v>
      </c>
      <c r="G1334" t="s">
        <v>1757</v>
      </c>
      <c r="I1334" t="s">
        <v>1965</v>
      </c>
      <c r="J1334" t="s">
        <v>510</v>
      </c>
      <c r="K1334" t="s">
        <v>422</v>
      </c>
      <c r="L1334">
        <v>72</v>
      </c>
      <c r="M1334">
        <v>77</v>
      </c>
      <c r="Q1334">
        <v>149</v>
      </c>
      <c r="R1334">
        <v>71.959999999999994</v>
      </c>
      <c r="S1334">
        <v>71.39</v>
      </c>
      <c r="T1334">
        <v>72.790000000000006</v>
      </c>
      <c r="U1334">
        <v>78.540000000000006</v>
      </c>
      <c r="Y1334">
        <v>75.67</v>
      </c>
      <c r="Z1334">
        <v>89</v>
      </c>
      <c r="AA1334">
        <v>148</v>
      </c>
      <c r="AE1334">
        <v>7</v>
      </c>
      <c r="AF1334">
        <v>19</v>
      </c>
      <c r="AJ1334">
        <v>148</v>
      </c>
    </row>
    <row r="1335" spans="1:36" x14ac:dyDescent="0.35">
      <c r="A1335" s="3" t="str">
        <f t="shared" si="20"/>
        <v>Nick Bachem</v>
      </c>
      <c r="B1335" s="4">
        <v>46082</v>
      </c>
      <c r="C1335" t="s">
        <v>1753</v>
      </c>
      <c r="D1335" t="s">
        <v>1754</v>
      </c>
      <c r="E1335" t="s">
        <v>1755</v>
      </c>
      <c r="F1335" t="s">
        <v>1756</v>
      </c>
      <c r="G1335" t="s">
        <v>1757</v>
      </c>
      <c r="I1335" t="s">
        <v>1966</v>
      </c>
      <c r="J1335" t="s">
        <v>609</v>
      </c>
      <c r="K1335" t="s">
        <v>422</v>
      </c>
      <c r="L1335">
        <v>77</v>
      </c>
      <c r="M1335">
        <v>74</v>
      </c>
      <c r="Q1335">
        <v>151</v>
      </c>
      <c r="R1335">
        <v>71.959999999999994</v>
      </c>
      <c r="S1335">
        <v>71.39</v>
      </c>
      <c r="T1335">
        <v>77.790000000000006</v>
      </c>
      <c r="U1335">
        <v>75.540000000000006</v>
      </c>
      <c r="Y1335">
        <v>76.67</v>
      </c>
      <c r="Z1335">
        <v>147</v>
      </c>
      <c r="AA1335">
        <v>152</v>
      </c>
      <c r="AE1335">
        <v>12</v>
      </c>
      <c r="AF1335">
        <v>21</v>
      </c>
      <c r="AJ1335">
        <v>152</v>
      </c>
    </row>
    <row r="1336" spans="1:36" x14ac:dyDescent="0.35">
      <c r="A1336" s="3" t="str">
        <f t="shared" si="20"/>
        <v>Jordan Duminy</v>
      </c>
      <c r="B1336" s="4">
        <v>46082</v>
      </c>
      <c r="C1336" t="s">
        <v>1753</v>
      </c>
      <c r="D1336" t="s">
        <v>1754</v>
      </c>
      <c r="E1336" t="s">
        <v>1755</v>
      </c>
      <c r="F1336" t="s">
        <v>1756</v>
      </c>
      <c r="G1336" t="s">
        <v>1757</v>
      </c>
      <c r="I1336" t="s">
        <v>1967</v>
      </c>
      <c r="J1336" t="s">
        <v>696</v>
      </c>
      <c r="K1336" t="s">
        <v>422</v>
      </c>
      <c r="L1336">
        <v>76</v>
      </c>
      <c r="M1336">
        <v>75</v>
      </c>
      <c r="Q1336">
        <v>151</v>
      </c>
      <c r="R1336">
        <v>71.959999999999994</v>
      </c>
      <c r="S1336">
        <v>71.39</v>
      </c>
      <c r="T1336">
        <v>76.790000000000006</v>
      </c>
      <c r="U1336">
        <v>76.540000000000006</v>
      </c>
      <c r="Y1336">
        <v>76.67</v>
      </c>
      <c r="Z1336">
        <v>142</v>
      </c>
      <c r="AA1336">
        <v>152</v>
      </c>
      <c r="AE1336">
        <v>11</v>
      </c>
      <c r="AF1336">
        <v>21</v>
      </c>
      <c r="AJ1336">
        <v>152</v>
      </c>
    </row>
    <row r="1337" spans="1:36" x14ac:dyDescent="0.35">
      <c r="A1337" s="3" t="str">
        <f t="shared" si="20"/>
        <v>Matthew Rossouw</v>
      </c>
      <c r="B1337" s="4">
        <v>46082</v>
      </c>
      <c r="C1337" t="s">
        <v>1753</v>
      </c>
      <c r="D1337" t="s">
        <v>1754</v>
      </c>
      <c r="E1337" t="s">
        <v>1755</v>
      </c>
      <c r="F1337" t="s">
        <v>1756</v>
      </c>
      <c r="G1337" t="s">
        <v>1757</v>
      </c>
      <c r="I1337" t="s">
        <v>1968</v>
      </c>
      <c r="J1337" t="s">
        <v>800</v>
      </c>
      <c r="K1337" t="s">
        <v>422</v>
      </c>
      <c r="L1337">
        <v>76</v>
      </c>
      <c r="M1337">
        <v>76</v>
      </c>
      <c r="Q1337">
        <v>152</v>
      </c>
      <c r="R1337">
        <v>71.959999999999994</v>
      </c>
      <c r="S1337">
        <v>71.39</v>
      </c>
      <c r="T1337">
        <v>76.790000000000006</v>
      </c>
      <c r="U1337">
        <v>77.540000000000006</v>
      </c>
      <c r="Y1337">
        <v>77.17</v>
      </c>
      <c r="Z1337">
        <v>142</v>
      </c>
      <c r="AA1337">
        <v>154</v>
      </c>
      <c r="AE1337">
        <v>11</v>
      </c>
      <c r="AF1337">
        <v>22</v>
      </c>
      <c r="AJ1337">
        <v>154</v>
      </c>
    </row>
    <row r="1338" spans="1:36" x14ac:dyDescent="0.35">
      <c r="A1338" s="3" t="str">
        <f t="shared" si="20"/>
        <v>Neil Schietekat</v>
      </c>
      <c r="B1338" s="4">
        <v>46082</v>
      </c>
      <c r="C1338" t="s">
        <v>1753</v>
      </c>
      <c r="D1338" t="s">
        <v>1754</v>
      </c>
      <c r="E1338" t="s">
        <v>1755</v>
      </c>
      <c r="F1338" t="s">
        <v>1756</v>
      </c>
      <c r="G1338" t="s">
        <v>1757</v>
      </c>
      <c r="I1338" t="s">
        <v>1969</v>
      </c>
      <c r="J1338" t="s">
        <v>1970</v>
      </c>
      <c r="K1338" t="s">
        <v>422</v>
      </c>
      <c r="L1338">
        <v>79</v>
      </c>
      <c r="M1338">
        <v>77</v>
      </c>
      <c r="Q1338">
        <v>156</v>
      </c>
      <c r="R1338">
        <v>71.959999999999994</v>
      </c>
      <c r="S1338">
        <v>71.39</v>
      </c>
      <c r="T1338">
        <v>79.790000000000006</v>
      </c>
      <c r="U1338">
        <v>78.540000000000006</v>
      </c>
      <c r="Y1338">
        <v>79.17</v>
      </c>
      <c r="Z1338">
        <v>155</v>
      </c>
      <c r="AA1338">
        <v>155</v>
      </c>
      <c r="AE1338">
        <v>14</v>
      </c>
      <c r="AF1338">
        <v>26</v>
      </c>
      <c r="AJ1338">
        <v>155</v>
      </c>
    </row>
    <row r="1339" spans="1:36" x14ac:dyDescent="0.35">
      <c r="A1339" s="3" t="str">
        <f t="shared" si="20"/>
        <v/>
      </c>
      <c r="B1339" s="4"/>
    </row>
    <row r="1340" spans="1:36" x14ac:dyDescent="0.35">
      <c r="A1340" s="3" t="str">
        <f t="shared" si="20"/>
        <v/>
      </c>
      <c r="B1340" s="4"/>
    </row>
    <row r="1341" spans="1:36" x14ac:dyDescent="0.35">
      <c r="A1341" s="3" t="str">
        <f t="shared" si="20"/>
        <v/>
      </c>
      <c r="B1341" s="4"/>
    </row>
    <row r="1342" spans="1:36" x14ac:dyDescent="0.35">
      <c r="A1342" s="3" t="str">
        <f t="shared" si="20"/>
        <v/>
      </c>
      <c r="B1342" s="4"/>
    </row>
    <row r="1343" spans="1:36" x14ac:dyDescent="0.35">
      <c r="A1343" s="3" t="str">
        <f t="shared" si="20"/>
        <v/>
      </c>
      <c r="B1343" s="4"/>
    </row>
    <row r="1344" spans="1:36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K3" sqref="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Shane Lowry</v>
      </c>
      <c r="Q2">
        <f ca="1">IFERROR(OFFSET(Picks!I$1,MATCH($O2,Picks!$F:$F,0)-1,0),"")</f>
        <v>1.7999999999999998</v>
      </c>
      <c r="R2" t="str">
        <f ca="1">IFERROR(OFFSET(Picks!J$1,MATCH($O2,Picks!$F:$F,0)-1,0),"")</f>
        <v>Ladbrokes: 14/1, 10pl, 1/5</v>
      </c>
      <c r="V2">
        <v>1</v>
      </c>
      <c r="W2" t="str">
        <f ca="1">IFERROR(OFFSET(Picks!M$1,MATCH($O2,Picks!$R:$R,0)-1,0),"")</f>
        <v>Shane Lowry</v>
      </c>
      <c r="X2">
        <f ca="1">IFERROR(OFFSET(Picks!U$1,MATCH($O2,Picks!$R:$R,0)-1,0),"")</f>
        <v>-1</v>
      </c>
      <c r="Y2" t="str">
        <f ca="1">IFERROR(OFFSET(Picks!V$1,MATCH($O2,Picks!$R:$R,0)-1,0),"")</f>
        <v>Skybet: 33/1,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1.6000000000000003</v>
      </c>
      <c r="B3" s="10">
        <f ca="1">IF(AND(A3="",SUM(Win!G:G)=0),"",SUM(Win!G:G))</f>
        <v>-0.65000000000000013</v>
      </c>
      <c r="C3" s="10"/>
      <c r="D3" s="10" cm="1">
        <f t="array" aca="1" ref="D3" ca="1">IF(100*SUMPRODUCT((FRL!F:F&lt;&gt;"") * IFERROR(--FRL!E:E, 0))=0,"",100*SUMPRODUCT((FRL!F:F&lt;&gt;"") * IFERROR(--FRL!E:E, 0)))</f>
        <v>4.1000000000000014</v>
      </c>
      <c r="E3" s="10">
        <f ca="1">IF(AND(D3="",SUM(FRL!G:G)=0),"",SUM(FRL!G:G))</f>
        <v>-4.1000000000000005</v>
      </c>
      <c r="F3" s="6"/>
      <c r="G3" s="10">
        <f ca="1">IF(T3Picks!B2="","",2*(3-COUNTBLANK(T3Picks!A2:A4)))</f>
        <v>6</v>
      </c>
      <c r="H3" s="10">
        <f ca="1">IF(T3Picks!B2="","",SUM(T3Picks!G2:G4))</f>
        <v>-2.2000000000000002</v>
      </c>
      <c r="I3" s="10"/>
      <c r="J3" s="10">
        <f ca="1">IF(T3Picks!B5="","",2*(3-COUNTBLANK(T3Picks!A5:A7)))</f>
        <v>6</v>
      </c>
      <c r="K3" s="10">
        <f ca="1">IF(T3Picks!B5="","",SUM(T3Picks!G5:G10))</f>
        <v>-6</v>
      </c>
      <c r="O3">
        <v>2</v>
      </c>
      <c r="P3" t="str">
        <f ca="1">IFERROR(OFFSET(Picks!A$1,MATCH($O3,Picks!$F:$F,0)-1,0),"")</f>
        <v>Andrew Putnam</v>
      </c>
      <c r="Q3">
        <f ca="1">IFERROR(OFFSET(Picks!I$1,MATCH($O3,Picks!$F:$F,0)-1,0),"")</f>
        <v>-2</v>
      </c>
      <c r="R3" t="str">
        <f ca="1">IFERROR(OFFSET(Picks!J$1,MATCH($O3,Picks!$F:$F,0)-1,0),"")</f>
        <v>Spreadex: 140/1, 6pl, 1/5</v>
      </c>
      <c r="V3">
        <v>2</v>
      </c>
      <c r="W3" t="str">
        <f ca="1">IFERROR(OFFSET(Picks!M$1,MATCH($O3,Picks!$R:$R,0)-1,0),"")</f>
        <v>John Parry</v>
      </c>
      <c r="X3">
        <f ca="1">IFERROR(OFFSET(Picks!U$1,MATCH($O3,Picks!$R:$R,0)-1,0),"")</f>
        <v>-1</v>
      </c>
      <c r="Y3" t="str">
        <f ca="1">IFERROR(OFFSET(Picks!V$1,MATCH($O3,Picks!$R:$R,0)-1,0),"")</f>
        <v>Spreadex: 100/1, 6pl, 1/5</v>
      </c>
    </row>
    <row r="4" spans="1:25" x14ac:dyDescent="0.35">
      <c r="O4">
        <v>3</v>
      </c>
      <c r="P4" t="str">
        <f ca="1">IFERROR(OFFSET(Picks!A$1,MATCH($O4,Picks!$F:$F,0)-1,0),"")</f>
        <v>Matt Kuchar</v>
      </c>
      <c r="Q4">
        <f ca="1">IFERROR(OFFSET(Picks!I$1,MATCH($O4,Picks!$F:$F,0)-1,0),"")</f>
        <v>-2</v>
      </c>
      <c r="R4" t="str">
        <f ca="1">IFERROR(OFFSET(Picks!J$1,MATCH($O4,Picks!$F:$F,0)-1,0),"")</f>
        <v>Skybet: 100/1, 12pl, 1/5</v>
      </c>
      <c r="V4">
        <v>3</v>
      </c>
      <c r="W4" t="str">
        <f ca="1">IFERROR(OFFSET(Picks!M$1,MATCH($O4,Picks!$R:$R,0)-1,0),"")</f>
        <v>Rasmus Neergaard-Petersen</v>
      </c>
      <c r="X4">
        <f ca="1">IFERROR(OFFSET(Picks!U$1,MATCH($O4,Picks!$R:$R,0)-1,0),"")</f>
        <v>-1</v>
      </c>
      <c r="Y4" t="str">
        <f ca="1">IFERROR(OFFSET(Picks!V$1,MATCH($O4,Picks!$R:$R,0)-1,0),"")</f>
        <v>Spreadex: 60/1, 6pl, 1/5</v>
      </c>
    </row>
    <row r="5" spans="1:25" x14ac:dyDescent="0.35">
      <c r="O5">
        <v>4</v>
      </c>
      <c r="P5" t="str">
        <f ca="1">IFERROR(OFFSET(Picks!A$1,MATCH($O5,Picks!$F:$F,0)-1,0),"")</f>
        <v>Max Homa</v>
      </c>
      <c r="Q5">
        <f ca="1">IFERROR(OFFSET(Picks!I$1,MATCH($O5,Picks!$F:$F,0)-1,0),"")</f>
        <v>-2</v>
      </c>
      <c r="R5" t="str">
        <f ca="1">IFERROR(OFFSET(Picks!J$1,MATCH($O5,Picks!$F:$F,0)-1,0),"")</f>
        <v>Skybet: 35/1, 12pl, 1/5</v>
      </c>
      <c r="V5">
        <v>4</v>
      </c>
      <c r="W5" t="str">
        <f ca="1">IFERROR(OFFSET(Picks!M$1,MATCH($O5,Picks!$R:$R,0)-1,0),"")</f>
        <v>Aaron Rai</v>
      </c>
      <c r="X5">
        <f ca="1">IFERROR(OFFSET(Picks!U$1,MATCH($O5,Picks!$R:$R,0)-1,0),"")</f>
        <v>-1</v>
      </c>
      <c r="Y5" t="str">
        <f ca="1">IFERROR(OFFSET(Picks!V$1,MATCH($O5,Picks!$R:$R,0)-1,0),"")</f>
        <v>Betfred: 50/1, 5pl, 1/4</v>
      </c>
    </row>
    <row r="6" spans="1:25" x14ac:dyDescent="0.35">
      <c r="O6">
        <v>5</v>
      </c>
      <c r="P6" t="str">
        <f ca="1">IFERROR(OFFSET(Picks!A$1,MATCH($O6,Picks!$F:$F,0)-1,0),"")</f>
        <v>Sami Valimaki</v>
      </c>
      <c r="Q6">
        <f ca="1">IFERROR(OFFSET(Picks!I$1,MATCH($O6,Picks!$F:$F,0)-1,0),"")</f>
        <v>-2</v>
      </c>
      <c r="R6" t="str">
        <f ca="1">IFERROR(OFFSET(Picks!J$1,MATCH($O6,Picks!$F:$F,0)-1,0),"")</f>
        <v>Skybet: 40/1, 12pl, 1/5</v>
      </c>
      <c r="V6">
        <v>5</v>
      </c>
      <c r="W6" t="str">
        <f ca="1">IFERROR(OFFSET(Picks!M$1,MATCH($O6,Picks!$R:$R,0)-1,0),"")</f>
        <v>Billy Horschel</v>
      </c>
      <c r="X6">
        <f ca="1">IFERROR(OFFSET(Picks!U$1,MATCH($O6,Picks!$R:$R,0)-1,0),"")</f>
        <v>-1</v>
      </c>
      <c r="Y6" t="str">
        <f ca="1">IFERROR(OFFSET(Picks!V$1,MATCH($O6,Picks!$R:$R,0)-1,0),"")</f>
        <v>QuinnBet: 80/1, 5pl, 1/4</v>
      </c>
    </row>
    <row r="7" spans="1:25" x14ac:dyDescent="0.35">
      <c r="O7">
        <v>6</v>
      </c>
      <c r="P7" t="str">
        <f ca="1">IFERROR(OFFSET(Picks!A$1,MATCH($O7,Picks!$F:$F,0)-1,0),"")</f>
        <v>Emiliano Grillo</v>
      </c>
      <c r="Q7">
        <f ca="1">IFERROR(OFFSET(Picks!I$1,MATCH($O7,Picks!$F:$F,0)-1,0),"")</f>
        <v>-2</v>
      </c>
      <c r="R7" t="str">
        <f ca="1">IFERROR(OFFSET(Picks!J$1,MATCH($O7,Picks!$F:$F,0)-1,0),"")</f>
        <v>Ladbrokes: 66/1, 10pl, 1/5</v>
      </c>
      <c r="V7">
        <v>6</v>
      </c>
      <c r="W7" t="str">
        <f ca="1">IFERROR(OFFSET(Picks!M$1,MATCH($O7,Picks!$R:$R,0)-1,0),"")</f>
        <v>Chad Ramey</v>
      </c>
      <c r="X7">
        <f ca="1">IFERROR(OFFSET(Picks!U$1,MATCH($O7,Picks!$R:$R,0)-1,0),"")</f>
        <v>-1</v>
      </c>
      <c r="Y7" t="str">
        <f ca="1">IFERROR(OFFSET(Picks!V$1,MATCH($O7,Picks!$R:$R,0)-1,0),"")</f>
        <v>Skybet: 100/1, 5pl, 1/4</v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>Chan Kim</v>
      </c>
      <c r="X8">
        <f ca="1">IFERROR(OFFSET(Picks!U$1,MATCH($O8,Picks!$R:$R,0)-1,0),"")</f>
        <v>-1</v>
      </c>
      <c r="Y8" t="str">
        <f ca="1">IFERROR(OFFSET(Picks!V$1,MATCH($O8,Picks!$R:$R,0)-1,0),"")</f>
        <v>Spreadex: 125/1, 6pl, 1/5</v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Luke Clanton</v>
      </c>
      <c r="X9">
        <f ca="1">IFERROR(OFFSET(Picks!U$1,MATCH($O9,Picks!$R:$R,0)-1,0),"")</f>
        <v>-1</v>
      </c>
      <c r="Y9" t="str">
        <f ca="1">IFERROR(OFFSET(Picks!V$1,MATCH($O9,Picks!$R:$R,0)-1,0),"")</f>
        <v>Spreadex: 125/1, 6pl, 1/5</v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Danny Willett</v>
      </c>
      <c r="X10">
        <f ca="1">IFERROR(OFFSET(Picks!U$1,MATCH($O10,Picks!$R:$R,0)-1,0),"")</f>
        <v>-1</v>
      </c>
      <c r="Y10" t="str">
        <f ca="1">IFERROR(OFFSET(Picks!V$1,MATCH($O10,Picks!$R:$R,0)-1,0),"")</f>
        <v>Unibet: 300/1, 5pl, 1/4</v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Chris Kirk</v>
      </c>
      <c r="X11">
        <f ca="1">IFERROR(OFFSET(Picks!U$1,MATCH($O11,Picks!$R:$R,0)-1,0),"")</f>
        <v>-1</v>
      </c>
      <c r="Y11" t="str">
        <f ca="1">IFERROR(OFFSET(Picks!V$1,MATCH($O11,Picks!$R:$R,0)-1,0),"")</f>
        <v>Bet365: 55/1, 5pl, 1/4</v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Jordan Smith</v>
      </c>
      <c r="X12">
        <f ca="1">IFERROR(OFFSET(Picks!U$1,MATCH($O12,Picks!$R:$R,0)-1,0),"")</f>
        <v>-1</v>
      </c>
      <c r="Y12" t="str">
        <f ca="1">IFERROR(OFFSET(Picks!V$1,MATCH($O12,Picks!$R:$R,0)-1,0),"")</f>
        <v>Bet365: 55/1, 5pl, 1/4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Mac Meissner</v>
      </c>
      <c r="X13">
        <f ca="1">IFERROR(OFFSET(Picks!U$1,MATCH($O13,Picks!$R:$R,0)-1,0),"")</f>
        <v>-1</v>
      </c>
      <c r="Y13" t="str">
        <f ca="1">IFERROR(OFFSET(Picks!V$1,MATCH($O13,Picks!$R:$R,0)-1,0),"")</f>
        <v>William Hill: 60/1, 5pl, 1/4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5.3999999999999995</v>
      </c>
      <c r="C28" s="6">
        <f ca="1">SUM(Q2:Q3)*1.5</f>
        <v>-0.30000000000000027</v>
      </c>
      <c r="D28" s="6">
        <f ca="1">SUM(Q2:Q4)</f>
        <v>-2.2000000000000002</v>
      </c>
      <c r="E28" s="6">
        <f ca="1">SUM(Q2:Q5)*3/4</f>
        <v>-3.1500000000000004</v>
      </c>
      <c r="F28" s="6">
        <f ca="1">SUM(Q2:Q6)*3/5</f>
        <v>-3.72</v>
      </c>
      <c r="G28" s="6">
        <f ca="1">SUM(Q2:Q7)*3/6</f>
        <v>-4.0999999999999996</v>
      </c>
      <c r="H28" s="6">
        <f ca="1">SUM(Q2:Q8)*3/7</f>
        <v>-3.5142857142857138</v>
      </c>
      <c r="I28" s="6">
        <f ca="1">SUM(Q2:Q9)*3/8</f>
        <v>-3.0749999999999997</v>
      </c>
      <c r="J28" s="6">
        <f ca="1">SUM(Q2:Q10)*3/9</f>
        <v>-2.7333333333333329</v>
      </c>
      <c r="K28" s="6">
        <f ca="1">SUM(Q2:Q11)*3/10</f>
        <v>-2.46</v>
      </c>
      <c r="L28" s="6">
        <f ca="1">SUM(Q2:Q12)*3/11</f>
        <v>-2.2363636363636363</v>
      </c>
      <c r="M28" s="6">
        <f ca="1">SUM(Q2:Q13)*3/12</f>
        <v>-2.0499999999999998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177</v>
      </c>
      <c r="C2" s="15">
        <v>417</v>
      </c>
      <c r="D2" s="15">
        <v>301</v>
      </c>
      <c r="E2" s="16" t="s">
        <v>24</v>
      </c>
      <c r="F2">
        <f ca="1">IFERROR(IF(A2="","",OFFSET(Results!$AJ$1,MATCH(A2,Results!$A:$A,0)-1,0)),"")</f>
        <v>13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178</v>
      </c>
      <c r="C3" s="15">
        <v>46</v>
      </c>
      <c r="D3" s="15">
        <v>36</v>
      </c>
      <c r="E3" s="16" t="s">
        <v>24</v>
      </c>
      <c r="F3">
        <f ca="1">IFERROR(IF(A3="","",OFFSET(Results!$AJ$1,MATCH(A3,Results!$A:$A,0)-1,0)),"")</f>
        <v>23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26</v>
      </c>
      <c r="B4" s="14" t="s">
        <v>27</v>
      </c>
      <c r="C4" s="15">
        <v>2000</v>
      </c>
      <c r="D4" s="15">
        <v>551</v>
      </c>
      <c r="E4" s="16" t="s">
        <v>24</v>
      </c>
      <c r="F4">
        <f ca="1">IFERROR(IF(A4="","",OFFSET(Results!$AJ$1,MATCH(A4,Results!$A:$A,0)-1,0)),"")</f>
        <v>111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28</v>
      </c>
      <c r="B5" s="14" t="s">
        <v>164</v>
      </c>
      <c r="C5" s="15">
        <v>182</v>
      </c>
      <c r="D5" s="15">
        <v>151</v>
      </c>
      <c r="E5" s="16" t="s">
        <v>24</v>
      </c>
      <c r="F5">
        <f ca="1">IFERROR(IF(A5="","",OFFSET(Results!$AJ$1,MATCH(A5,Results!$A:$A,0)-1,0)),"")</f>
        <v>94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29</v>
      </c>
      <c r="B6" s="14" t="s">
        <v>32</v>
      </c>
      <c r="C6" s="15">
        <v>455</v>
      </c>
      <c r="D6" s="15">
        <v>301</v>
      </c>
      <c r="E6" s="16" t="s">
        <v>24</v>
      </c>
      <c r="F6">
        <f ca="1">IFERROR(IF(A6="","",OFFSET(Results!$AJ$1,MATCH(A6,Results!$A:$A,0)-1,0)),"")</f>
        <v>60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31</v>
      </c>
      <c r="B7" s="14" t="s">
        <v>43</v>
      </c>
      <c r="C7" s="15">
        <v>357</v>
      </c>
      <c r="D7" s="15">
        <v>201</v>
      </c>
      <c r="E7" s="16" t="s">
        <v>24</v>
      </c>
      <c r="F7">
        <f ca="1">IFERROR(IF(A7="","",OFFSET(Results!$AJ$1,MATCH(A7,Results!$A:$A,0)-1,0)),"")</f>
        <v>81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33</v>
      </c>
      <c r="B8" s="14" t="s">
        <v>105</v>
      </c>
      <c r="C8" s="15">
        <v>233</v>
      </c>
      <c r="D8" s="15">
        <v>111</v>
      </c>
      <c r="E8" s="16" t="s">
        <v>24</v>
      </c>
      <c r="F8">
        <f ca="1">IFERROR(IF(A8="","",OFFSET(Results!$AJ$1,MATCH(A8,Results!$A:$A,0)-1,0)),"")</f>
        <v>23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35</v>
      </c>
      <c r="B9" s="14" t="s">
        <v>156</v>
      </c>
      <c r="C9" s="15">
        <v>200</v>
      </c>
      <c r="D9" s="15">
        <v>151</v>
      </c>
      <c r="E9" s="16" t="s">
        <v>24</v>
      </c>
      <c r="F9">
        <f ca="1">IFERROR(IF(A9="","",OFFSET(Results!$AJ$1,MATCH(A9,Results!$A:$A,0)-1,0)),"")</f>
        <v>56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36</v>
      </c>
      <c r="B10" s="14" t="s">
        <v>37</v>
      </c>
      <c r="C10" s="15">
        <v>5000</v>
      </c>
      <c r="D10" s="15">
        <v>501</v>
      </c>
      <c r="E10" s="16" t="s">
        <v>24</v>
      </c>
      <c r="F10">
        <f ca="1">IFERROR(IF(A10="","",OFFSET(Results!$AJ$1,MATCH(A10,Results!$A:$A,0)-1,0)),"")</f>
        <v>122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38</v>
      </c>
      <c r="B11" s="14" t="s">
        <v>179</v>
      </c>
      <c r="C11" s="15">
        <v>55</v>
      </c>
      <c r="D11" s="15">
        <v>46</v>
      </c>
      <c r="E11" s="16" t="s">
        <v>24</v>
      </c>
      <c r="F11">
        <f ca="1">IFERROR(IF(A11="","",OFFSET(Results!$AJ$1,MATCH(A11,Results!$A:$A,0)-1,0)),"")</f>
        <v>52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39</v>
      </c>
      <c r="B12" s="14" t="s">
        <v>180</v>
      </c>
      <c r="C12" s="15">
        <v>88</v>
      </c>
      <c r="D12" s="15">
        <v>141</v>
      </c>
      <c r="E12" s="16" t="s">
        <v>34</v>
      </c>
      <c r="F12">
        <f ca="1">IFERROR(IF(A12="","",OFFSET(Results!$AJ$1,MATCH(A12,Results!$A:$A,0)-1,0)),"")</f>
        <v>94</v>
      </c>
      <c r="G12" s="6">
        <f t="shared" ca="1" si="0"/>
        <v>-0.4</v>
      </c>
      <c r="H12" t="str">
        <f ca="1">IF(E12="","",OFFSET([1]PGA!$AL$1,MATCH(A12,[1]PGA!$E$1:$E$500,0)-1,0))</f>
        <v>Spreadex: 140/1, 6pl, 1/5</v>
      </c>
    </row>
    <row r="13" spans="1:8" x14ac:dyDescent="0.35">
      <c r="A13" t="s">
        <v>40</v>
      </c>
      <c r="B13" s="14" t="s">
        <v>181</v>
      </c>
      <c r="C13" s="15">
        <v>123</v>
      </c>
      <c r="D13" s="15">
        <v>81</v>
      </c>
      <c r="E13" s="16" t="s">
        <v>24</v>
      </c>
      <c r="F13">
        <f ca="1">IFERROR(IF(A13="","",OFFSET(Results!$AJ$1,MATCH(A13,Results!$A:$A,0)-1,0)),"")</f>
        <v>40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42</v>
      </c>
      <c r="B14" s="14" t="s">
        <v>182</v>
      </c>
      <c r="C14" s="15">
        <v>323</v>
      </c>
      <c r="D14" s="15">
        <v>176</v>
      </c>
      <c r="E14" s="16" t="s">
        <v>24</v>
      </c>
      <c r="F14">
        <f ca="1">IFERROR(IF(A14="","",OFFSET(Results!$AJ$1,MATCH(A14,Results!$A:$A,0)-1,0)),"")</f>
        <v>2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44</v>
      </c>
      <c r="B15" s="14" t="s">
        <v>105</v>
      </c>
      <c r="C15" s="15">
        <v>233</v>
      </c>
      <c r="D15" s="15">
        <v>131</v>
      </c>
      <c r="E15" s="16" t="s">
        <v>24</v>
      </c>
      <c r="F15">
        <f ca="1">IFERROR(IF(A15="","",OFFSET(Results!$AJ$1,MATCH(A15,Results!$A:$A,0)-1,0)),"")</f>
        <v>23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45</v>
      </c>
      <c r="B16" s="14" t="s">
        <v>180</v>
      </c>
      <c r="C16" s="15">
        <v>88</v>
      </c>
      <c r="D16" s="15">
        <v>81</v>
      </c>
      <c r="E16" s="16" t="s">
        <v>24</v>
      </c>
      <c r="F16">
        <f ca="1">IFERROR(IF(A16="","",OFFSET(Results!$AJ$1,MATCH(A16,Results!$A:$A,0)-1,0)),"")</f>
        <v>62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47</v>
      </c>
      <c r="B17" s="14" t="s">
        <v>87</v>
      </c>
      <c r="C17" s="15">
        <v>263</v>
      </c>
      <c r="D17" s="15">
        <v>111</v>
      </c>
      <c r="E17" s="16" t="s">
        <v>24</v>
      </c>
      <c r="F17">
        <f ca="1">IFERROR(IF(A17="","",OFFSET(Results!$AJ$1,MATCH(A17,Results!$A:$A,0)-1,0)),"")</f>
        <v>104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183</v>
      </c>
      <c r="B18" s="14" t="s">
        <v>184</v>
      </c>
      <c r="C18" s="15">
        <v>345</v>
      </c>
      <c r="D18" s="15">
        <v>276</v>
      </c>
      <c r="E18" s="16" t="s">
        <v>24</v>
      </c>
      <c r="F18">
        <f ca="1">IFERROR(IF(A18="","",OFFSET(Results!$AJ$1,MATCH(A18,Results!$A:$A,0)-1,0)),"")</f>
        <v>101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48</v>
      </c>
      <c r="B19" s="14" t="s">
        <v>37</v>
      </c>
      <c r="C19" s="15">
        <v>5000</v>
      </c>
      <c r="D19" s="15">
        <v>1501</v>
      </c>
      <c r="E19" s="16" t="s">
        <v>24</v>
      </c>
      <c r="F19">
        <f ca="1">IFERROR(IF(A19="","",OFFSET(Results!$AJ$1,MATCH(A19,Results!$A:$A,0)-1,0)),"")</f>
        <v>114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49</v>
      </c>
      <c r="B20" s="14" t="s">
        <v>182</v>
      </c>
      <c r="C20" s="15">
        <v>323</v>
      </c>
      <c r="D20" s="15">
        <v>251</v>
      </c>
      <c r="E20" s="16" t="s">
        <v>24</v>
      </c>
      <c r="F20">
        <f ca="1">IFERROR(IF(A20="","",OFFSET(Results!$AJ$1,MATCH(A20,Results!$A:$A,0)-1,0)),"")</f>
        <v>94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50</v>
      </c>
      <c r="B21" s="14" t="s">
        <v>185</v>
      </c>
      <c r="C21" s="15">
        <v>93</v>
      </c>
      <c r="D21" s="15">
        <v>36</v>
      </c>
      <c r="E21" s="16" t="s">
        <v>24</v>
      </c>
      <c r="F21">
        <f ca="1">IFERROR(IF(A21="","",OFFSET(Results!$AJ$1,MATCH(A21,Results!$A:$A,0)-1,0)),"")</f>
        <v>9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51</v>
      </c>
      <c r="B22" s="14" t="s">
        <v>63</v>
      </c>
      <c r="C22" s="15">
        <v>1000</v>
      </c>
      <c r="D22" s="15">
        <v>501</v>
      </c>
      <c r="E22" s="16" t="s">
        <v>24</v>
      </c>
      <c r="F22">
        <f ca="1">IFERROR(IF(A22="","",OFFSET(Results!$AJ$1,MATCH(A22,Results!$A:$A,0)-1,0)),"")</f>
        <v>119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53</v>
      </c>
      <c r="B23" s="14" t="s">
        <v>135</v>
      </c>
      <c r="C23" s="15">
        <v>1667</v>
      </c>
      <c r="D23" s="15">
        <v>601</v>
      </c>
      <c r="E23" s="16" t="s">
        <v>24</v>
      </c>
      <c r="F23">
        <f ca="1">IFERROR(IF(A23="","",OFFSET(Results!$AJ$1,MATCH(A23,Results!$A:$A,0)-1,0)),"")</f>
        <v>94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186</v>
      </c>
      <c r="B24" s="14" t="s">
        <v>164</v>
      </c>
      <c r="C24" s="15">
        <v>182</v>
      </c>
      <c r="D24" s="15">
        <v>176</v>
      </c>
      <c r="E24" s="16" t="s">
        <v>24</v>
      </c>
      <c r="F24">
        <f ca="1">IFERROR(IF(A24="","",OFFSET(Results!$AJ$1,MATCH(A24,Results!$A:$A,0)-1,0)),"")</f>
        <v>52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54</v>
      </c>
      <c r="B25" s="14" t="s">
        <v>169</v>
      </c>
      <c r="C25" s="15">
        <v>139</v>
      </c>
      <c r="D25" s="15">
        <v>111</v>
      </c>
      <c r="E25" s="16" t="s">
        <v>24</v>
      </c>
      <c r="F25">
        <f ca="1">IFERROR(IF(A25="","",OFFSET(Results!$AJ$1,MATCH(A25,Results!$A:$A,0)-1,0)),"")</f>
        <v>17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187</v>
      </c>
      <c r="B26" s="14" t="s">
        <v>188</v>
      </c>
      <c r="C26" s="15">
        <v>238</v>
      </c>
      <c r="D26" s="15">
        <v>181</v>
      </c>
      <c r="E26" s="16" t="s">
        <v>24</v>
      </c>
      <c r="F26">
        <f ca="1">IFERROR(IF(A26="","",OFFSET(Results!$AJ$1,MATCH(A26,Results!$A:$A,0)-1,0)),"")</f>
        <v>56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56</v>
      </c>
      <c r="B27" s="14" t="s">
        <v>189</v>
      </c>
      <c r="C27" s="15">
        <v>400</v>
      </c>
      <c r="D27" s="15">
        <v>151</v>
      </c>
      <c r="E27" s="16" t="s">
        <v>24</v>
      </c>
      <c r="F27">
        <f ca="1">IFERROR(IF(A27="","",OFFSET(Results!$AJ$1,MATCH(A27,Results!$A:$A,0)-1,0)),"")</f>
        <v>68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58</v>
      </c>
      <c r="B28" s="14" t="s">
        <v>55</v>
      </c>
      <c r="C28" s="15">
        <v>179</v>
      </c>
      <c r="D28" s="15">
        <v>176</v>
      </c>
      <c r="E28" s="16" t="s">
        <v>24</v>
      </c>
      <c r="F28">
        <f ca="1">IFERROR(IF(A28="","",OFFSET(Results!$AJ$1,MATCH(A28,Results!$A:$A,0)-1,0)),"")</f>
        <v>63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59</v>
      </c>
      <c r="B29" s="14" t="s">
        <v>27</v>
      </c>
      <c r="C29" s="15">
        <v>2000</v>
      </c>
      <c r="D29" s="15">
        <v>501</v>
      </c>
      <c r="E29" s="16" t="s">
        <v>24</v>
      </c>
      <c r="F29">
        <f ca="1">IFERROR(IF(A29="","",OFFSET(Results!$AJ$1,MATCH(A29,Results!$A:$A,0)-1,0)),"")</f>
        <v>101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60</v>
      </c>
      <c r="B30" s="14" t="s">
        <v>190</v>
      </c>
      <c r="C30" s="15">
        <v>59</v>
      </c>
      <c r="D30" s="15">
        <v>56</v>
      </c>
      <c r="E30" s="16" t="s">
        <v>24</v>
      </c>
      <c r="F30">
        <f ca="1">IFERROR(IF(A30="","",OFFSET(Results!$AJ$1,MATCH(A30,Results!$A:$A,0)-1,0)),"")</f>
        <v>81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61</v>
      </c>
      <c r="B31" s="14" t="s">
        <v>191</v>
      </c>
      <c r="C31" s="15">
        <v>44</v>
      </c>
      <c r="D31" s="15">
        <v>41</v>
      </c>
      <c r="E31" s="16" t="s">
        <v>24</v>
      </c>
      <c r="F31">
        <f ca="1">IFERROR(IF(A31="","",OFFSET(Results!$AJ$1,MATCH(A31,Results!$A:$A,0)-1,0)),"")</f>
        <v>37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62</v>
      </c>
      <c r="B32" s="14" t="s">
        <v>83</v>
      </c>
      <c r="C32" s="15">
        <v>769</v>
      </c>
      <c r="D32" s="15">
        <v>226</v>
      </c>
      <c r="E32" s="16" t="s">
        <v>24</v>
      </c>
      <c r="F32">
        <f ca="1">IFERROR(IF(A32="","",OFFSET(Results!$AJ$1,MATCH(A32,Results!$A:$A,0)-1,0)),"")</f>
        <v>111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64</v>
      </c>
      <c r="B33" s="14" t="s">
        <v>138</v>
      </c>
      <c r="C33" s="15">
        <v>43</v>
      </c>
      <c r="D33" s="15">
        <v>34</v>
      </c>
      <c r="E33" s="16" t="s">
        <v>24</v>
      </c>
      <c r="F33">
        <f ca="1">IFERROR(IF(A33="","",OFFSET(Results!$AJ$1,MATCH(A33,Results!$A:$A,0)-1,0)),"")</f>
        <v>32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65</v>
      </c>
      <c r="B34" s="14" t="s">
        <v>46</v>
      </c>
      <c r="C34" s="15">
        <v>97</v>
      </c>
      <c r="D34" s="15">
        <v>91</v>
      </c>
      <c r="E34" s="16" t="s">
        <v>24</v>
      </c>
      <c r="F34">
        <f ca="1">IFERROR(IF(A34="","",OFFSET(Results!$AJ$1,MATCH(A34,Results!$A:$A,0)-1,0)),"")</f>
        <v>40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66</v>
      </c>
      <c r="B35" s="14" t="s">
        <v>192</v>
      </c>
      <c r="C35" s="15">
        <v>714</v>
      </c>
      <c r="D35" s="15">
        <v>601</v>
      </c>
      <c r="E35" s="16" t="s">
        <v>24</v>
      </c>
      <c r="F35">
        <f ca="1">IFERROR(IF(A35="","",OFFSET(Results!$AJ$1,MATCH(A35,Results!$A:$A,0)-1,0)),"")</f>
        <v>40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67</v>
      </c>
      <c r="B36" s="14" t="s">
        <v>193</v>
      </c>
      <c r="C36" s="15">
        <v>1111</v>
      </c>
      <c r="D36" s="15">
        <v>1251</v>
      </c>
      <c r="E36" s="16" t="s">
        <v>24</v>
      </c>
      <c r="F36">
        <f ca="1">IFERROR(IF(A36="","",OFFSET(Results!$AJ$1,MATCH(A36,Results!$A:$A,0)-1,0)),"")</f>
        <v>94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68</v>
      </c>
      <c r="B37" s="14" t="s">
        <v>156</v>
      </c>
      <c r="C37" s="15">
        <v>200</v>
      </c>
      <c r="D37" s="15">
        <v>81</v>
      </c>
      <c r="E37" s="16" t="s">
        <v>24</v>
      </c>
      <c r="F37">
        <f ca="1">IFERROR(IF(A37="","",OFFSET(Results!$AJ$1,MATCH(A37,Results!$A:$A,0)-1,0)),"")</f>
        <v>32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69</v>
      </c>
      <c r="B38" s="14" t="s">
        <v>194</v>
      </c>
      <c r="C38" s="15">
        <v>227</v>
      </c>
      <c r="D38" s="15">
        <v>151</v>
      </c>
      <c r="E38" s="16" t="s">
        <v>24</v>
      </c>
      <c r="F38">
        <f ca="1">IFERROR(IF(A38="","",OFFSET(Results!$AJ$1,MATCH(A38,Results!$A:$A,0)-1,0)),"")</f>
        <v>68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70</v>
      </c>
      <c r="B39" s="14" t="s">
        <v>108</v>
      </c>
      <c r="C39" s="15">
        <v>625</v>
      </c>
      <c r="D39" s="15">
        <v>501</v>
      </c>
      <c r="E39" s="16" t="s">
        <v>24</v>
      </c>
      <c r="F39">
        <f ca="1">IFERROR(IF(A39="","",OFFSET(Results!$AJ$1,MATCH(A39,Results!$A:$A,0)-1,0)),"")</f>
        <v>81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71</v>
      </c>
      <c r="B40" s="14" t="s">
        <v>195</v>
      </c>
      <c r="C40" s="15">
        <v>370</v>
      </c>
      <c r="D40" s="15">
        <v>176</v>
      </c>
      <c r="E40" s="16" t="s">
        <v>24</v>
      </c>
      <c r="F40">
        <f ca="1">IFERROR(IF(A40="","",OFFSET(Results!$AJ$1,MATCH(A40,Results!$A:$A,0)-1,0)),"")</f>
        <v>68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72</v>
      </c>
      <c r="B41" s="14" t="s">
        <v>196</v>
      </c>
      <c r="C41" s="15">
        <v>57</v>
      </c>
      <c r="D41" s="15">
        <v>41</v>
      </c>
      <c r="E41" s="16" t="s">
        <v>24</v>
      </c>
      <c r="F41">
        <f ca="1">IFERROR(IF(A41="","",OFFSET(Results!$AJ$1,MATCH(A41,Results!$A:$A,0)-1,0)),"")</f>
        <v>60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73</v>
      </c>
      <c r="B42" s="14" t="s">
        <v>197</v>
      </c>
      <c r="C42" s="15">
        <v>101</v>
      </c>
      <c r="D42" s="15">
        <v>81</v>
      </c>
      <c r="E42" s="16" t="s">
        <v>24</v>
      </c>
      <c r="F42">
        <f ca="1">IFERROR(IF(A42="","",OFFSET(Results!$AJ$1,MATCH(A42,Results!$A:$A,0)-1,0)),"")</f>
        <v>68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74</v>
      </c>
      <c r="B43" s="14" t="s">
        <v>90</v>
      </c>
      <c r="C43" s="15">
        <v>164</v>
      </c>
      <c r="D43" s="15">
        <v>126</v>
      </c>
      <c r="E43" s="16" t="s">
        <v>24</v>
      </c>
      <c r="F43">
        <f ca="1">IFERROR(IF(A43="","",OFFSET(Results!$AJ$1,MATCH(A43,Results!$A:$A,0)-1,0)),"")</f>
        <v>66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76</v>
      </c>
      <c r="B44" s="14" t="s">
        <v>98</v>
      </c>
      <c r="C44" s="15">
        <v>81</v>
      </c>
      <c r="D44" s="15">
        <v>91</v>
      </c>
      <c r="E44" s="16" t="s">
        <v>63</v>
      </c>
      <c r="F44">
        <f ca="1">IFERROR(IF(A44="","",OFFSET(Results!$AJ$1,MATCH(A44,Results!$A:$A,0)-1,0)),"")</f>
        <v>56</v>
      </c>
      <c r="G44" s="6">
        <f t="shared" ca="1" si="0"/>
        <v>-0.1</v>
      </c>
      <c r="H44" t="str">
        <f ca="1">IF(E44="","",OFFSET([1]PGA!$AL$1,MATCH(A44,[1]PGA!$E$1:$E$500,0)-1,0))</f>
        <v>Ladbrokes: 66/1, 10pl, 1/5</v>
      </c>
    </row>
    <row r="45" spans="1:8" x14ac:dyDescent="0.35">
      <c r="A45" t="s">
        <v>77</v>
      </c>
      <c r="B45" s="14" t="s">
        <v>198</v>
      </c>
      <c r="C45" s="15">
        <v>91</v>
      </c>
      <c r="D45" s="15">
        <v>76</v>
      </c>
      <c r="E45" s="16" t="s">
        <v>24</v>
      </c>
      <c r="F45">
        <f ca="1">IFERROR(IF(A45="","",OFFSET(Results!$AJ$1,MATCH(A45,Results!$A:$A,0)-1,0)),"")</f>
        <v>37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78</v>
      </c>
      <c r="B46" s="14" t="s">
        <v>199</v>
      </c>
      <c r="C46" s="15">
        <v>278</v>
      </c>
      <c r="D46" s="15">
        <v>151</v>
      </c>
      <c r="E46" s="16" t="s">
        <v>24</v>
      </c>
      <c r="F46">
        <f ca="1">IFERROR(IF(A46="","",OFFSET(Results!$AJ$1,MATCH(A46,Results!$A:$A,0)-1,0)),"")</f>
        <v>81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200</v>
      </c>
      <c r="B47" s="14" t="s">
        <v>135</v>
      </c>
      <c r="C47" s="15">
        <v>1667</v>
      </c>
      <c r="D47" s="15">
        <v>501</v>
      </c>
      <c r="E47" s="16" t="s">
        <v>24</v>
      </c>
      <c r="F47">
        <f ca="1">IFERROR(IF(A47="","",OFFSET(Results!$AJ$1,MATCH(A47,Results!$A:$A,0)-1,0)),"")</f>
        <v>119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79</v>
      </c>
      <c r="B48" s="14" t="s">
        <v>201</v>
      </c>
      <c r="C48" s="15">
        <v>86</v>
      </c>
      <c r="D48" s="15">
        <v>67</v>
      </c>
      <c r="E48" s="16" t="s">
        <v>24</v>
      </c>
      <c r="F48">
        <f ca="1">IFERROR(IF(A48="","",OFFSET(Results!$AJ$1,MATCH(A48,Results!$A:$A,0)-1,0)),"")</f>
        <v>40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80</v>
      </c>
      <c r="B49" s="14" t="s">
        <v>41</v>
      </c>
      <c r="C49" s="15">
        <v>152</v>
      </c>
      <c r="D49" s="15">
        <v>126</v>
      </c>
      <c r="E49" s="16" t="s">
        <v>24</v>
      </c>
      <c r="F49">
        <f ca="1">IFERROR(IF(A49="","",OFFSET(Results!$AJ$1,MATCH(A49,Results!$A:$A,0)-1,0)),"")</f>
        <v>81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81</v>
      </c>
      <c r="B50" s="14" t="s">
        <v>27</v>
      </c>
      <c r="C50" s="15">
        <v>2000</v>
      </c>
      <c r="D50" s="15">
        <v>601</v>
      </c>
      <c r="E50" s="16" t="s">
        <v>24</v>
      </c>
      <c r="F50">
        <f ca="1">IFERROR(IF(A50="","",OFFSET(Results!$AJ$1,MATCH(A50,Results!$A:$A,0)-1,0)),"")</f>
        <v>68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82</v>
      </c>
      <c r="B51" s="14" t="s">
        <v>23</v>
      </c>
      <c r="C51" s="15">
        <v>588</v>
      </c>
      <c r="D51" s="15">
        <v>401</v>
      </c>
      <c r="E51" s="16" t="s">
        <v>24</v>
      </c>
      <c r="F51">
        <f ca="1">IFERROR(IF(A51="","",OFFSET(Results!$AJ$1,MATCH(A51,Results!$A:$A,0)-1,0)),"")</f>
        <v>40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84</v>
      </c>
      <c r="B52" s="14" t="s">
        <v>121</v>
      </c>
      <c r="C52" s="15">
        <v>81</v>
      </c>
      <c r="D52" s="15">
        <v>42</v>
      </c>
      <c r="E52" s="16" t="s">
        <v>24</v>
      </c>
      <c r="F52">
        <f ca="1">IFERROR(IF(A52="","",OFFSET(Results!$AJ$1,MATCH(A52,Results!$A:$A,0)-1,0)),"")</f>
        <v>32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202</v>
      </c>
      <c r="B53" s="14" t="s">
        <v>83</v>
      </c>
      <c r="C53" s="15">
        <v>769</v>
      </c>
      <c r="D53" s="15">
        <v>451</v>
      </c>
      <c r="E53" s="16" t="s">
        <v>24</v>
      </c>
      <c r="F53">
        <f ca="1">IFERROR(IF(A53="","",OFFSET(Results!$AJ$1,MATCH(A53,Results!$A:$A,0)-1,0)),"")</f>
        <v>109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86</v>
      </c>
      <c r="B54" s="14" t="s">
        <v>188</v>
      </c>
      <c r="C54" s="15">
        <v>238</v>
      </c>
      <c r="D54" s="15">
        <v>176</v>
      </c>
      <c r="E54" s="16" t="s">
        <v>24</v>
      </c>
      <c r="F54">
        <f ca="1">IFERROR(IF(A54="","",OFFSET(Results!$AJ$1,MATCH(A54,Results!$A:$A,0)-1,0)),"")</f>
        <v>121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203</v>
      </c>
      <c r="B55" s="14" t="s">
        <v>188</v>
      </c>
      <c r="C55" s="15">
        <v>238</v>
      </c>
      <c r="D55" s="15">
        <v>176</v>
      </c>
      <c r="E55" s="16" t="s">
        <v>24</v>
      </c>
      <c r="F55">
        <f ca="1">IFERROR(IF(A55="","",OFFSET(Results!$AJ$1,MATCH(A55,Results!$A:$A,0)-1,0)),"")</f>
        <v>63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88</v>
      </c>
      <c r="B56" s="14" t="s">
        <v>193</v>
      </c>
      <c r="C56" s="15">
        <v>1111</v>
      </c>
      <c r="D56" s="15">
        <v>501</v>
      </c>
      <c r="E56" s="16" t="s">
        <v>24</v>
      </c>
      <c r="F56">
        <f ca="1">IFERROR(IF(A56="","",OFFSET(Results!$AJ$1,MATCH(A56,Results!$A:$A,0)-1,0)),"")</f>
        <v>104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89</v>
      </c>
      <c r="B57" s="14" t="s">
        <v>204</v>
      </c>
      <c r="C57" s="15">
        <v>130</v>
      </c>
      <c r="D57" s="15">
        <v>91</v>
      </c>
      <c r="E57" s="16" t="s">
        <v>24</v>
      </c>
      <c r="F57">
        <f ca="1">IFERROR(IF(A57="","",OFFSET(Results!$AJ$1,MATCH(A57,Results!$A:$A,0)-1,0)),"")</f>
        <v>81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91</v>
      </c>
      <c r="B58" s="14" t="s">
        <v>37</v>
      </c>
      <c r="C58" s="15">
        <v>5000</v>
      </c>
      <c r="D58" s="15">
        <v>601</v>
      </c>
      <c r="E58" s="16" t="s">
        <v>24</v>
      </c>
      <c r="F58">
        <f ca="1">IFERROR(IF(A58="","",OFFSET(Results!$AJ$1,MATCH(A58,Results!$A:$A,0)-1,0)),"")</f>
        <v>32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92</v>
      </c>
      <c r="B59" s="14" t="s">
        <v>108</v>
      </c>
      <c r="C59" s="15">
        <v>625</v>
      </c>
      <c r="D59" s="15">
        <v>276</v>
      </c>
      <c r="E59" s="16" t="s">
        <v>24</v>
      </c>
      <c r="F59">
        <f ca="1">IFERROR(IF(A59="","",OFFSET(Results!$AJ$1,MATCH(A59,Results!$A:$A,0)-1,0)),"")</f>
        <v>67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93</v>
      </c>
      <c r="B60" s="14" t="s">
        <v>205</v>
      </c>
      <c r="C60" s="15">
        <v>145</v>
      </c>
      <c r="D60" s="15">
        <v>106</v>
      </c>
      <c r="E60" s="16" t="s">
        <v>24</v>
      </c>
      <c r="F60">
        <f ca="1">IFERROR(IF(A60="","",OFFSET(Results!$AJ$1,MATCH(A60,Results!$A:$A,0)-1,0)),"")</f>
        <v>9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95</v>
      </c>
      <c r="B61" s="14" t="s">
        <v>206</v>
      </c>
      <c r="C61" s="15">
        <v>90</v>
      </c>
      <c r="D61" s="15">
        <v>71</v>
      </c>
      <c r="E61" s="16" t="s">
        <v>24</v>
      </c>
      <c r="F61">
        <f ca="1">IFERROR(IF(A61="","",OFFSET(Results!$AJ$1,MATCH(A61,Results!$A:$A,0)-1,0)),"")</f>
        <v>63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96</v>
      </c>
      <c r="B62" s="14" t="s">
        <v>184</v>
      </c>
      <c r="C62" s="15">
        <v>345</v>
      </c>
      <c r="D62" s="15">
        <v>201</v>
      </c>
      <c r="E62" s="16" t="s">
        <v>24</v>
      </c>
      <c r="F62">
        <f ca="1">IFERROR(IF(A62="","",OFFSET(Results!$AJ$1,MATCH(A62,Results!$A:$A,0)-1,0)),"")</f>
        <v>81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97</v>
      </c>
      <c r="B63" s="14" t="s">
        <v>207</v>
      </c>
      <c r="C63" s="15">
        <v>73</v>
      </c>
      <c r="D63" s="15">
        <v>51</v>
      </c>
      <c r="E63" s="16" t="s">
        <v>24</v>
      </c>
      <c r="F63">
        <f ca="1">IFERROR(IF(A63="","",OFFSET(Results!$AJ$1,MATCH(A63,Results!$A:$A,0)-1,0)),"")</f>
        <v>94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99</v>
      </c>
      <c r="B64" s="14" t="s">
        <v>208</v>
      </c>
      <c r="C64" s="15">
        <v>56</v>
      </c>
      <c r="D64" s="15">
        <v>51</v>
      </c>
      <c r="E64" s="16" t="s">
        <v>24</v>
      </c>
      <c r="F64">
        <f ca="1">IFERROR(IF(A64="","",OFFSET(Results!$AJ$1,MATCH(A64,Results!$A:$A,0)-1,0)),"")</f>
        <v>23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100</v>
      </c>
      <c r="B65" s="14" t="s">
        <v>101</v>
      </c>
      <c r="C65" s="15">
        <v>10000</v>
      </c>
      <c r="D65" s="15">
        <v>5001</v>
      </c>
      <c r="E65" s="16" t="s">
        <v>24</v>
      </c>
      <c r="F65">
        <f ca="1">IFERROR(IF(A65="","",OFFSET(Results!$AJ$1,MATCH(A65,Results!$A:$A,0)-1,0)),"")</f>
        <v>109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102</v>
      </c>
      <c r="B66" s="14" t="s">
        <v>32</v>
      </c>
      <c r="C66" s="15">
        <v>455</v>
      </c>
      <c r="D66" s="15">
        <v>251</v>
      </c>
      <c r="E66" s="16" t="s">
        <v>24</v>
      </c>
      <c r="F66">
        <f ca="1">IFERROR(IF(A66="","",OFFSET(Results!$AJ$1,MATCH(A66,Results!$A:$A,0)-1,0)),"")</f>
        <v>94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103</v>
      </c>
      <c r="B67" s="14" t="s">
        <v>75</v>
      </c>
      <c r="C67" s="15">
        <v>192</v>
      </c>
      <c r="D67" s="15">
        <v>151</v>
      </c>
      <c r="E67" s="16" t="s">
        <v>24</v>
      </c>
      <c r="F67">
        <f ca="1">IFERROR(IF(A67="","",OFFSET(Results!$AJ$1,MATCH(A67,Results!$A:$A,0)-1,0)),"")</f>
        <v>104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104</v>
      </c>
      <c r="B68" s="14" t="s">
        <v>75</v>
      </c>
      <c r="C68" s="15">
        <v>192</v>
      </c>
      <c r="D68" s="15">
        <v>151</v>
      </c>
      <c r="E68" s="16" t="s">
        <v>24</v>
      </c>
      <c r="F68">
        <f ca="1">IFERROR(IF(A68="","",OFFSET(Results!$AJ$1,MATCH(A68,Results!$A:$A,0)-1,0)),"")</f>
        <v>123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106</v>
      </c>
      <c r="B69" s="14" t="s">
        <v>209</v>
      </c>
      <c r="C69" s="15">
        <v>42</v>
      </c>
      <c r="D69" s="15">
        <v>31</v>
      </c>
      <c r="E69" s="16" t="s">
        <v>24</v>
      </c>
      <c r="F69">
        <f ca="1">IFERROR(IF(A69="","",OFFSET(Results!$AJ$1,MATCH(A69,Results!$A:$A,0)-1,0)),"")</f>
        <v>6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107</v>
      </c>
      <c r="B70" s="14" t="s">
        <v>57</v>
      </c>
      <c r="C70" s="15">
        <v>500</v>
      </c>
      <c r="D70" s="15">
        <v>301</v>
      </c>
      <c r="E70" s="16" t="s">
        <v>24</v>
      </c>
      <c r="F70">
        <f ca="1">IFERROR(IF(A70="","",OFFSET(Results!$AJ$1,MATCH(A70,Results!$A:$A,0)-1,0)),"")</f>
        <v>104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109</v>
      </c>
      <c r="B71" s="14" t="s">
        <v>148</v>
      </c>
      <c r="C71" s="15">
        <v>115</v>
      </c>
      <c r="D71" s="15">
        <v>91</v>
      </c>
      <c r="E71" s="16" t="s">
        <v>24</v>
      </c>
      <c r="F71">
        <f ca="1">IFERROR(IF(A71="","",OFFSET(Results!$AJ$1,MATCH(A71,Results!$A:$A,0)-1,0)),"")</f>
        <v>23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111</v>
      </c>
      <c r="B72" s="14" t="s">
        <v>193</v>
      </c>
      <c r="C72" s="15">
        <v>1111</v>
      </c>
      <c r="D72" s="15">
        <v>601</v>
      </c>
      <c r="E72" s="16" t="s">
        <v>24</v>
      </c>
      <c r="F72">
        <f ca="1">IFERROR(IF(A72="","",OFFSET(Results!$AJ$1,MATCH(A72,Results!$A:$A,0)-1,0)),"")</f>
        <v>32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112</v>
      </c>
      <c r="B73" s="14" t="s">
        <v>85</v>
      </c>
      <c r="C73" s="15">
        <v>92</v>
      </c>
      <c r="D73" s="15">
        <v>81</v>
      </c>
      <c r="E73" s="16" t="s">
        <v>24</v>
      </c>
      <c r="F73">
        <f ca="1">IFERROR(IF(A73="","",OFFSET(Results!$AJ$1,MATCH(A73,Results!$A:$A,0)-1,0)),"")</f>
        <v>68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113</v>
      </c>
      <c r="B74" s="14" t="s">
        <v>210</v>
      </c>
      <c r="C74" s="15">
        <v>109</v>
      </c>
      <c r="D74" s="15">
        <v>81</v>
      </c>
      <c r="E74" s="16" t="s">
        <v>24</v>
      </c>
      <c r="F74">
        <f ca="1">IFERROR(IF(A74="","",OFFSET(Results!$AJ$1,MATCH(A74,Results!$A:$A,0)-1,0)),"")</f>
        <v>68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114</v>
      </c>
      <c r="B75" s="14" t="s">
        <v>41</v>
      </c>
      <c r="C75" s="15">
        <v>152</v>
      </c>
      <c r="D75" s="15">
        <v>51</v>
      </c>
      <c r="E75" s="16" t="s">
        <v>24</v>
      </c>
      <c r="F75">
        <f ca="1">IFERROR(IF(A75="","",OFFSET(Results!$AJ$1,MATCH(A75,Results!$A:$A,0)-1,0)),"")</f>
        <v>17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115</v>
      </c>
      <c r="B76" s="14" t="s">
        <v>123</v>
      </c>
      <c r="C76" s="15">
        <v>2500</v>
      </c>
      <c r="D76" s="15">
        <v>351</v>
      </c>
      <c r="E76" s="16" t="s">
        <v>24</v>
      </c>
      <c r="F76">
        <f ca="1">IFERROR(IF(A76="","",OFFSET(Results!$AJ$1,MATCH(A76,Results!$A:$A,0)-1,0)),"")</f>
        <v>111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211</v>
      </c>
      <c r="B77" s="14" t="s">
        <v>189</v>
      </c>
      <c r="C77" s="15">
        <v>400</v>
      </c>
      <c r="D77" s="15">
        <v>226</v>
      </c>
      <c r="E77" s="16" t="s">
        <v>24</v>
      </c>
      <c r="F77">
        <f ca="1">IFERROR(IF(A77="","",OFFSET(Results!$AJ$1,MATCH(A77,Results!$A:$A,0)-1,0)),"")</f>
        <v>68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116</v>
      </c>
      <c r="B78" s="14" t="s">
        <v>212</v>
      </c>
      <c r="C78" s="15">
        <v>122</v>
      </c>
      <c r="D78" s="15">
        <v>91</v>
      </c>
      <c r="E78" s="16" t="s">
        <v>24</v>
      </c>
      <c r="F78">
        <f ca="1">IFERROR(IF(A78="","",OFFSET(Results!$AJ$1,MATCH(A78,Results!$A:$A,0)-1,0)),"")</f>
        <v>40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117</v>
      </c>
      <c r="B79" s="14" t="s">
        <v>105</v>
      </c>
      <c r="C79" s="15">
        <v>233</v>
      </c>
      <c r="D79" s="15">
        <v>126</v>
      </c>
      <c r="E79" s="16" t="s">
        <v>24</v>
      </c>
      <c r="F79">
        <f ca="1">IFERROR(IF(A79="","",OFFSET(Results!$AJ$1,MATCH(A79,Results!$A:$A,0)-1,0)),"")</f>
        <v>68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119</v>
      </c>
      <c r="B80" s="14" t="s">
        <v>172</v>
      </c>
      <c r="C80" s="15">
        <v>71</v>
      </c>
      <c r="D80" s="15">
        <v>51</v>
      </c>
      <c r="E80" s="16" t="s">
        <v>24</v>
      </c>
      <c r="F80">
        <f ca="1">IFERROR(IF(A80="","",OFFSET(Results!$AJ$1,MATCH(A80,Results!$A:$A,0)-1,0)),"")</f>
        <v>68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120</v>
      </c>
      <c r="B81" s="14" t="s">
        <v>213</v>
      </c>
      <c r="C81" s="15">
        <v>75</v>
      </c>
      <c r="D81" s="15">
        <v>61</v>
      </c>
      <c r="E81" s="16" t="s">
        <v>24</v>
      </c>
      <c r="F81">
        <f ca="1">IFERROR(IF(A81="","",OFFSET(Results!$AJ$1,MATCH(A81,Results!$A:$A,0)-1,0)),"")</f>
        <v>23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122</v>
      </c>
      <c r="B82" s="14" t="s">
        <v>135</v>
      </c>
      <c r="C82" s="15">
        <v>1667</v>
      </c>
      <c r="D82" s="15">
        <v>1001</v>
      </c>
      <c r="E82" s="16" t="s">
        <v>24</v>
      </c>
      <c r="F82">
        <f ca="1">IFERROR(IF(A82="","",OFFSET(Results!$AJ$1,MATCH(A82,Results!$A:$A,0)-1,0)),"")</f>
        <v>114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124</v>
      </c>
      <c r="B83" s="14" t="s">
        <v>214</v>
      </c>
      <c r="C83" s="15">
        <v>222</v>
      </c>
      <c r="D83" s="15">
        <v>176</v>
      </c>
      <c r="E83" s="16" t="s">
        <v>24</v>
      </c>
      <c r="F83">
        <f ca="1">IFERROR(IF(A83="","",OFFSET(Results!$AJ$1,MATCH(A83,Results!$A:$A,0)-1,0)),"")</f>
        <v>23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125</v>
      </c>
      <c r="B84" s="14" t="s">
        <v>198</v>
      </c>
      <c r="C84" s="15">
        <v>91</v>
      </c>
      <c r="D84" s="15">
        <v>151</v>
      </c>
      <c r="E84" s="16" t="s">
        <v>34</v>
      </c>
      <c r="F84">
        <f ca="1">IFERROR(IF(A84="","",OFFSET(Results!$AJ$1,MATCH(A84,Results!$A:$A,0)-1,0)),"")</f>
        <v>81</v>
      </c>
      <c r="G84" s="6">
        <f t="shared" ca="1" si="1"/>
        <v>-0.4</v>
      </c>
      <c r="H84" t="str">
        <f ca="1">IF(E84="","",OFFSET([1]PGA!$AL$1,MATCH(A84,[1]PGA!$E$1:$E$500,0)-1,0))</f>
        <v>Skybet: 100/1, 12pl, 1/5</v>
      </c>
    </row>
    <row r="85" spans="1:8" x14ac:dyDescent="0.35">
      <c r="A85" t="s">
        <v>126</v>
      </c>
      <c r="B85" s="14" t="s">
        <v>150</v>
      </c>
      <c r="C85" s="15">
        <v>78</v>
      </c>
      <c r="D85" s="15">
        <v>67</v>
      </c>
      <c r="E85" s="16" t="s">
        <v>24</v>
      </c>
      <c r="F85">
        <f ca="1">IFERROR(IF(A85="","",OFFSET(Results!$AJ$1,MATCH(A85,Results!$A:$A,0)-1,0)),"")</f>
        <v>40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127</v>
      </c>
      <c r="B86" s="14" t="s">
        <v>214</v>
      </c>
      <c r="C86" s="15">
        <v>222</v>
      </c>
      <c r="D86" s="15">
        <v>226</v>
      </c>
      <c r="E86" s="16" t="s">
        <v>24</v>
      </c>
      <c r="F86">
        <f ca="1">IFERROR(IF(A86="","",OFFSET(Results!$AJ$1,MATCH(A86,Results!$A:$A,0)-1,0)),"")</f>
        <v>17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128</v>
      </c>
      <c r="B87" s="14" t="s">
        <v>215</v>
      </c>
      <c r="C87" s="15">
        <v>147</v>
      </c>
      <c r="D87" s="15">
        <v>126</v>
      </c>
      <c r="E87" s="16" t="s">
        <v>24</v>
      </c>
      <c r="F87">
        <f ca="1">IFERROR(IF(A87="","",OFFSET(Results!$AJ$1,MATCH(A87,Results!$A:$A,0)-1,0)),"")</f>
        <v>9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129</v>
      </c>
      <c r="B88" s="14" t="s">
        <v>216</v>
      </c>
      <c r="C88" s="15">
        <v>53</v>
      </c>
      <c r="D88" s="15">
        <v>56</v>
      </c>
      <c r="E88" s="16" t="s">
        <v>63</v>
      </c>
      <c r="F88">
        <f ca="1">IFERROR(IF(A88="","",OFFSET(Results!$AJ$1,MATCH(A88,Results!$A:$A,0)-1,0)),"")</f>
        <v>13</v>
      </c>
      <c r="G88" s="6">
        <f t="shared" ca="1" si="1"/>
        <v>-0.1</v>
      </c>
      <c r="H88" t="str">
        <f ca="1">IF(E88="","",OFFSET([1]PGA!$AL$1,MATCH(A88,[1]PGA!$E$1:$E$500,0)-1,0))</f>
        <v>Skybet: 35/1, 12pl, 1/5</v>
      </c>
    </row>
    <row r="89" spans="1:8" x14ac:dyDescent="0.35">
      <c r="A89" t="s">
        <v>130</v>
      </c>
      <c r="B89" s="14" t="s">
        <v>217</v>
      </c>
      <c r="C89" s="15">
        <v>62</v>
      </c>
      <c r="D89" s="15">
        <v>41</v>
      </c>
      <c r="E89" s="16" t="s">
        <v>24</v>
      </c>
      <c r="F89">
        <f ca="1">IFERROR(IF(A89="","",OFFSET(Results!$AJ$1,MATCH(A89,Results!$A:$A,0)-1,0)),"")</f>
        <v>40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131</v>
      </c>
      <c r="B90" s="14" t="s">
        <v>205</v>
      </c>
      <c r="C90" s="15">
        <v>145</v>
      </c>
      <c r="D90" s="15">
        <v>61</v>
      </c>
      <c r="E90" s="16" t="s">
        <v>24</v>
      </c>
      <c r="F90">
        <f ca="1">IFERROR(IF(A90="","",OFFSET(Results!$AJ$1,MATCH(A90,Results!$A:$A,0)-1,0)),"")</f>
        <v>52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132</v>
      </c>
      <c r="B91" s="14" t="s">
        <v>218</v>
      </c>
      <c r="C91" s="15">
        <v>54</v>
      </c>
      <c r="D91" s="15">
        <v>26</v>
      </c>
      <c r="E91" s="16" t="s">
        <v>24</v>
      </c>
      <c r="F91">
        <f ca="1">IFERROR(IF(A91="","",OFFSET(Results!$AJ$1,MATCH(A91,Results!$A:$A,0)-1,0)),"")</f>
        <v>68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133</v>
      </c>
      <c r="B92" s="14" t="s">
        <v>219</v>
      </c>
      <c r="C92" s="15">
        <v>333</v>
      </c>
      <c r="D92" s="15">
        <v>201</v>
      </c>
      <c r="E92" s="16" t="s">
        <v>24</v>
      </c>
      <c r="F92">
        <f ca="1">IFERROR(IF(A92="","",OFFSET(Results!$AJ$1,MATCH(A92,Results!$A:$A,0)-1,0)),"")</f>
        <v>81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134</v>
      </c>
      <c r="B93" s="14" t="s">
        <v>52</v>
      </c>
      <c r="C93" s="15">
        <v>1250</v>
      </c>
      <c r="D93" s="15">
        <v>276</v>
      </c>
      <c r="E93" s="16" t="s">
        <v>24</v>
      </c>
      <c r="F93">
        <f ca="1">IFERROR(IF(A93="","",OFFSET(Results!$AJ$1,MATCH(A93,Results!$A:$A,0)-1,0)),"")</f>
        <v>104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136</v>
      </c>
      <c r="B94" s="14" t="s">
        <v>220</v>
      </c>
      <c r="C94" s="15">
        <v>99</v>
      </c>
      <c r="D94" s="15">
        <v>61</v>
      </c>
      <c r="E94" s="16" t="s">
        <v>24</v>
      </c>
      <c r="F94">
        <f ca="1">IFERROR(IF(A94="","",OFFSET(Results!$AJ$1,MATCH(A94,Results!$A:$A,0)-1,0)),"")</f>
        <v>1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137</v>
      </c>
      <c r="B95" s="14" t="s">
        <v>221</v>
      </c>
      <c r="C95" s="15">
        <v>41</v>
      </c>
      <c r="D95" s="15">
        <v>21</v>
      </c>
      <c r="E95" s="16" t="s">
        <v>24</v>
      </c>
      <c r="F95">
        <f ca="1">IFERROR(IF(A95="","",OFFSET(Results!$AJ$1,MATCH(A95,Results!$A:$A,0)-1,0)),"")</f>
        <v>6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139</v>
      </c>
      <c r="B96" s="14" t="s">
        <v>222</v>
      </c>
      <c r="C96" s="15">
        <v>286</v>
      </c>
      <c r="D96" s="15">
        <v>201</v>
      </c>
      <c r="E96" s="16" t="s">
        <v>24</v>
      </c>
      <c r="F96">
        <f ca="1">IFERROR(IF(A96="","",OFFSET(Results!$AJ$1,MATCH(A96,Results!$A:$A,0)-1,0)),"")</f>
        <v>40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140</v>
      </c>
      <c r="B97" s="14" t="s">
        <v>30</v>
      </c>
      <c r="C97" s="15">
        <v>556</v>
      </c>
      <c r="D97" s="15">
        <v>351</v>
      </c>
      <c r="E97" s="16" t="s">
        <v>24</v>
      </c>
      <c r="F97">
        <f ca="1">IFERROR(IF(A97="","",OFFSET(Results!$AJ$1,MATCH(A97,Results!$A:$A,0)-1,0)),"")</f>
        <v>13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141</v>
      </c>
      <c r="B98" s="14" t="s">
        <v>193</v>
      </c>
      <c r="C98" s="15">
        <v>1111</v>
      </c>
      <c r="D98" s="15">
        <v>601</v>
      </c>
      <c r="E98" s="16" t="s">
        <v>24</v>
      </c>
      <c r="F98">
        <f ca="1">IFERROR(IF(A98="","",OFFSET(Results!$AJ$1,MATCH(A98,Results!$A:$A,0)-1,0)),"")</f>
        <v>81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142</v>
      </c>
      <c r="B99" s="14" t="s">
        <v>193</v>
      </c>
      <c r="C99" s="15">
        <v>1111</v>
      </c>
      <c r="D99" s="15">
        <v>601</v>
      </c>
      <c r="E99" s="16" t="s">
        <v>24</v>
      </c>
      <c r="F99">
        <f ca="1">IFERROR(IF(A99="","",OFFSET(Results!$AJ$1,MATCH(A99,Results!$A:$A,0)-1,0)),"")</f>
        <v>81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143</v>
      </c>
      <c r="B100" s="14" t="s">
        <v>27</v>
      </c>
      <c r="C100" s="15">
        <v>2000</v>
      </c>
      <c r="D100" s="15">
        <v>751</v>
      </c>
      <c r="E100" s="16" t="s">
        <v>24</v>
      </c>
      <c r="F100">
        <f ca="1">IFERROR(IF(A100="","",OFFSET(Results!$AJ$1,MATCH(A100,Results!$A:$A,0)-1,0)),"")</f>
        <v>13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144</v>
      </c>
      <c r="B101" s="14" t="s">
        <v>193</v>
      </c>
      <c r="C101" s="15">
        <v>1111</v>
      </c>
      <c r="D101" s="15">
        <v>751</v>
      </c>
      <c r="E101" s="16" t="s">
        <v>24</v>
      </c>
      <c r="F101">
        <f ca="1">IFERROR(IF(A101="","",OFFSET(Results!$AJ$1,MATCH(A101,Results!$A:$A,0)-1,0)),"")</f>
        <v>117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145</v>
      </c>
      <c r="B102" s="14" t="s">
        <v>223</v>
      </c>
      <c r="C102" s="15">
        <v>40</v>
      </c>
      <c r="D102" s="15">
        <v>23</v>
      </c>
      <c r="E102" s="16" t="s">
        <v>24</v>
      </c>
      <c r="F102">
        <f ca="1">IFERROR(IF(A102="","",OFFSET(Results!$AJ$1,MATCH(A102,Results!$A:$A,0)-1,0)),"")</f>
        <v>9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146</v>
      </c>
      <c r="B103" s="14" t="s">
        <v>208</v>
      </c>
      <c r="C103" s="15">
        <v>56</v>
      </c>
      <c r="D103" s="15">
        <v>36</v>
      </c>
      <c r="E103" s="16" t="s">
        <v>24</v>
      </c>
      <c r="F103">
        <f ca="1">IFERROR(IF(A103="","",OFFSET(Results!$AJ$1,MATCH(A103,Results!$A:$A,0)-1,0)),"")</f>
        <v>40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147</v>
      </c>
      <c r="B104" s="14" t="s">
        <v>197</v>
      </c>
      <c r="C104" s="15">
        <v>101</v>
      </c>
      <c r="D104" s="15">
        <v>67</v>
      </c>
      <c r="E104" s="16" t="s">
        <v>24</v>
      </c>
      <c r="F104">
        <f ca="1">IFERROR(IF(A104="","",OFFSET(Results!$AJ$1,MATCH(A104,Results!$A:$A,0)-1,0)),"")</f>
        <v>5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149</v>
      </c>
      <c r="B105" s="14" t="s">
        <v>224</v>
      </c>
      <c r="C105" s="15">
        <v>70</v>
      </c>
      <c r="D105" s="15">
        <v>51</v>
      </c>
      <c r="E105" s="16" t="s">
        <v>24</v>
      </c>
      <c r="F105">
        <f ca="1">IFERROR(IF(A105="","",OFFSET(Results!$AJ$1,MATCH(A105,Results!$A:$A,0)-1,0)),"")</f>
        <v>114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151</v>
      </c>
      <c r="B106" s="14" t="s">
        <v>225</v>
      </c>
      <c r="C106" s="15">
        <v>29</v>
      </c>
      <c r="D106" s="15">
        <v>17</v>
      </c>
      <c r="E106" s="16" t="s">
        <v>24</v>
      </c>
      <c r="F106">
        <f ca="1">IFERROR(IF(A106="","",OFFSET(Results!$AJ$1,MATCH(A106,Results!$A:$A,0)-1,0)),"")</f>
        <v>23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152</v>
      </c>
      <c r="B107" s="14" t="s">
        <v>160</v>
      </c>
      <c r="C107" s="15">
        <v>133</v>
      </c>
      <c r="D107" s="15">
        <v>111</v>
      </c>
      <c r="E107" s="16" t="s">
        <v>24</v>
      </c>
      <c r="F107">
        <f ca="1">IFERROR(IF(A107="","",OFFSET(Results!$AJ$1,MATCH(A107,Results!$A:$A,0)-1,0)),"")</f>
        <v>68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153</v>
      </c>
      <c r="B108" s="14" t="s">
        <v>166</v>
      </c>
      <c r="C108" s="15">
        <v>53</v>
      </c>
      <c r="D108" s="15">
        <v>56</v>
      </c>
      <c r="E108" s="16" t="s">
        <v>63</v>
      </c>
      <c r="F108">
        <f ca="1">IFERROR(IF(A108="","",OFFSET(Results!$AJ$1,MATCH(A108,Results!$A:$A,0)-1,0)),"")</f>
        <v>117</v>
      </c>
      <c r="G108" s="6">
        <f t="shared" ca="1" si="1"/>
        <v>-0.1</v>
      </c>
      <c r="H108" t="str">
        <f ca="1">IF(E108="","",OFFSET([1]PGA!$AL$1,MATCH(A108,[1]PGA!$E$1:$E$500,0)-1,0))</f>
        <v>Skybet: 40/1, 12pl, 1/5</v>
      </c>
    </row>
    <row r="109" spans="1:8" x14ac:dyDescent="0.35">
      <c r="A109" t="s">
        <v>154</v>
      </c>
      <c r="B109" s="14" t="s">
        <v>172</v>
      </c>
      <c r="C109" s="15">
        <v>71</v>
      </c>
      <c r="D109" s="15">
        <v>67</v>
      </c>
      <c r="E109" s="16" t="s">
        <v>24</v>
      </c>
      <c r="F109">
        <f ca="1">IFERROR(IF(A109="","",OFFSET(Results!$AJ$1,MATCH(A109,Results!$A:$A,0)-1,0)),"")</f>
        <v>52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155</v>
      </c>
      <c r="B110" s="14" t="s">
        <v>94</v>
      </c>
      <c r="C110" s="15">
        <v>161</v>
      </c>
      <c r="D110" s="15">
        <v>101</v>
      </c>
      <c r="E110" s="16" t="s">
        <v>24</v>
      </c>
      <c r="F110">
        <f ca="1">IFERROR(IF(A110="","",OFFSET(Results!$AJ$1,MATCH(A110,Results!$A:$A,0)-1,0)),"")</f>
        <v>101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157</v>
      </c>
      <c r="B111" s="14" t="s">
        <v>226</v>
      </c>
      <c r="C111" s="15">
        <v>16</v>
      </c>
      <c r="D111" s="15">
        <v>17</v>
      </c>
      <c r="E111" s="16" t="s">
        <v>156</v>
      </c>
      <c r="F111">
        <f ca="1">IFERROR(IF(A111="","",OFFSET(Results!$AJ$1,MATCH(A111,Results!$A:$A,0)-1,0)),"")</f>
        <v>2</v>
      </c>
      <c r="G111" s="6">
        <f t="shared" ca="1" si="1"/>
        <v>0.44999999999999996</v>
      </c>
      <c r="H111" t="str">
        <f ca="1">IF(E111="","",OFFSET([1]PGA!$AL$1,MATCH(A111,[1]PGA!$E$1:$E$500,0)-1,0))</f>
        <v>Ladbrokes: 14/1, 10pl, 1/5</v>
      </c>
    </row>
    <row r="112" spans="1:8" x14ac:dyDescent="0.35">
      <c r="A112" t="s">
        <v>158</v>
      </c>
      <c r="B112" s="14" t="s">
        <v>227</v>
      </c>
      <c r="C112" s="15">
        <v>66</v>
      </c>
      <c r="D112" s="15">
        <v>61</v>
      </c>
      <c r="E112" s="16" t="s">
        <v>24</v>
      </c>
      <c r="F112">
        <f ca="1">IFERROR(IF(A112="","",OFFSET(Results!$AJ$1,MATCH(A112,Results!$A:$A,0)-1,0)),"")</f>
        <v>81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159</v>
      </c>
      <c r="B113" s="14" t="s">
        <v>228</v>
      </c>
      <c r="C113" s="15">
        <v>114</v>
      </c>
      <c r="D113" s="15">
        <v>101</v>
      </c>
      <c r="E113" s="16" t="s">
        <v>24</v>
      </c>
      <c r="F113">
        <f ca="1">IFERROR(IF(A113="","",OFFSET(Results!$AJ$1,MATCH(A113,Results!$A:$A,0)-1,0)),"")</f>
        <v>37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161</v>
      </c>
      <c r="B114" s="14" t="s">
        <v>229</v>
      </c>
      <c r="C114" s="15">
        <v>313</v>
      </c>
      <c r="D114" s="15">
        <v>201</v>
      </c>
      <c r="E114" s="16" t="s">
        <v>24</v>
      </c>
      <c r="F114">
        <f ca="1">IFERROR(IF(A114="","",OFFSET(Results!$AJ$1,MATCH(A114,Results!$A:$A,0)-1,0)),"")</f>
        <v>17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162</v>
      </c>
      <c r="B115" s="14" t="s">
        <v>110</v>
      </c>
      <c r="C115" s="15">
        <v>137</v>
      </c>
      <c r="D115" s="15">
        <v>126</v>
      </c>
      <c r="E115" s="16" t="s">
        <v>24</v>
      </c>
      <c r="F115">
        <f ca="1">IFERROR(IF(A115="","",OFFSET(Results!$AJ$1,MATCH(A115,Results!$A:$A,0)-1,0)),"")</f>
        <v>17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163</v>
      </c>
      <c r="B116" s="14" t="s">
        <v>215</v>
      </c>
      <c r="C116" s="15">
        <v>147</v>
      </c>
      <c r="D116" s="15">
        <v>126</v>
      </c>
      <c r="E116" s="16" t="s">
        <v>24</v>
      </c>
      <c r="F116">
        <f ca="1">IFERROR(IF(A116="","",OFFSET(Results!$AJ$1,MATCH(A116,Results!$A:$A,0)-1,0)),"")</f>
        <v>2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165</v>
      </c>
      <c r="B117" s="14" t="s">
        <v>230</v>
      </c>
      <c r="C117" s="15">
        <v>48</v>
      </c>
      <c r="D117" s="15">
        <v>46</v>
      </c>
      <c r="E117" s="16" t="s">
        <v>24</v>
      </c>
      <c r="F117">
        <f ca="1">IFERROR(IF(A117="","",OFFSET(Results!$AJ$1,MATCH(A117,Results!$A:$A,0)-1,0)),"")</f>
        <v>40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167</v>
      </c>
      <c r="B118" s="14" t="s">
        <v>224</v>
      </c>
      <c r="C118" s="15">
        <v>70</v>
      </c>
      <c r="D118" s="15">
        <v>61</v>
      </c>
      <c r="E118" s="16" t="s">
        <v>24</v>
      </c>
      <c r="F118">
        <f ca="1">IFERROR(IF(A118="","",OFFSET(Results!$AJ$1,MATCH(A118,Results!$A:$A,0)-1,0)),"")</f>
        <v>59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168</v>
      </c>
      <c r="B119" s="14" t="s">
        <v>181</v>
      </c>
      <c r="C119" s="15">
        <v>123</v>
      </c>
      <c r="D119" s="15">
        <v>86</v>
      </c>
      <c r="E119" s="16" t="s">
        <v>24</v>
      </c>
      <c r="F119">
        <f ca="1">IFERROR(IF(A119="","",OFFSET(Results!$AJ$1,MATCH(A119,Results!$A:$A,0)-1,0)),"")</f>
        <v>81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170</v>
      </c>
      <c r="B120" s="14" t="s">
        <v>118</v>
      </c>
      <c r="C120" s="15">
        <v>303</v>
      </c>
      <c r="D120" s="15">
        <v>176</v>
      </c>
      <c r="E120" s="16" t="s">
        <v>24</v>
      </c>
      <c r="F120">
        <f ca="1">IFERROR(IF(A120="","",OFFSET(Results!$AJ$1,MATCH(A120,Results!$A:$A,0)-1,0)),"")</f>
        <v>68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171</v>
      </c>
      <c r="B121" s="14" t="s">
        <v>231</v>
      </c>
      <c r="C121" s="15">
        <v>58</v>
      </c>
      <c r="D121" s="15">
        <v>41</v>
      </c>
      <c r="E121" s="16" t="s">
        <v>24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173</v>
      </c>
      <c r="B122" s="14" t="s">
        <v>118</v>
      </c>
      <c r="C122" s="15">
        <v>303</v>
      </c>
      <c r="D122" s="15">
        <v>176</v>
      </c>
      <c r="E122" s="16" t="s">
        <v>24</v>
      </c>
      <c r="F122">
        <f ca="1">IFERROR(IF(A122="","",OFFSET(Results!$AJ$1,MATCH(A122,Results!$A:$A,0)-1,0)),"")</f>
        <v>6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174</v>
      </c>
      <c r="B123" s="14" t="s">
        <v>175</v>
      </c>
      <c r="C123" s="15">
        <v>270</v>
      </c>
      <c r="D123" s="15">
        <v>176</v>
      </c>
      <c r="E123" s="16" t="s">
        <v>24</v>
      </c>
      <c r="F123">
        <f ca="1">IFERROR(IF(A123="","",OFFSET(Results!$AJ$1,MATCH(A123,Results!$A:$A,0)-1,0)),"")</f>
        <v>23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176</v>
      </c>
      <c r="B124" s="14" t="s">
        <v>41</v>
      </c>
      <c r="C124" s="15">
        <v>152</v>
      </c>
      <c r="D124" s="15">
        <v>111</v>
      </c>
      <c r="E124" s="16" t="s">
        <v>24</v>
      </c>
      <c r="F124">
        <f ca="1">IFERROR(IF(A124="","",OFFSET(Results!$AJ$1,MATCH(A124,Results!$A:$A,0)-1,0)),"")</f>
        <v>17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24</v>
      </c>
      <c r="B125" s="14" t="s">
        <v>24</v>
      </c>
      <c r="C125" s="15" t="s">
        <v>24</v>
      </c>
      <c r="D125" s="15" t="s">
        <v>24</v>
      </c>
      <c r="E125" s="16" t="s">
        <v>24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24</v>
      </c>
      <c r="B126" s="14" t="s">
        <v>24</v>
      </c>
      <c r="C126" s="15" t="s">
        <v>24</v>
      </c>
      <c r="D126" s="15" t="s">
        <v>24</v>
      </c>
      <c r="E126" s="16" t="s">
        <v>24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24</v>
      </c>
      <c r="B127" s="14" t="s">
        <v>24</v>
      </c>
      <c r="C127" s="15" t="s">
        <v>24</v>
      </c>
      <c r="D127" s="15" t="s">
        <v>24</v>
      </c>
      <c r="E127" s="16" t="s">
        <v>24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24</v>
      </c>
      <c r="B128" s="14" t="s">
        <v>24</v>
      </c>
      <c r="C128" s="15" t="s">
        <v>24</v>
      </c>
      <c r="D128" s="15" t="s">
        <v>24</v>
      </c>
      <c r="E128" s="16" t="s">
        <v>24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24</v>
      </c>
      <c r="B129" s="14" t="s">
        <v>24</v>
      </c>
      <c r="C129" s="15" t="s">
        <v>24</v>
      </c>
      <c r="D129" s="15" t="s">
        <v>24</v>
      </c>
      <c r="E129" s="16" t="s">
        <v>24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24</v>
      </c>
      <c r="B130" s="14" t="s">
        <v>24</v>
      </c>
      <c r="C130" s="15" t="s">
        <v>24</v>
      </c>
      <c r="D130" s="15" t="s">
        <v>24</v>
      </c>
      <c r="E130" s="16" t="s">
        <v>24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24</v>
      </c>
      <c r="B131" s="14" t="s">
        <v>24</v>
      </c>
      <c r="C131" s="15" t="s">
        <v>24</v>
      </c>
      <c r="D131" s="15" t="s">
        <v>24</v>
      </c>
      <c r="E131" s="16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24</v>
      </c>
      <c r="B132" s="14" t="s">
        <v>24</v>
      </c>
      <c r="C132" s="15" t="s">
        <v>24</v>
      </c>
      <c r="D132" s="15" t="s">
        <v>24</v>
      </c>
      <c r="E132" s="16" t="s">
        <v>24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24</v>
      </c>
      <c r="B133" s="14" t="s">
        <v>24</v>
      </c>
      <c r="C133" s="15" t="s">
        <v>24</v>
      </c>
      <c r="D133" s="15" t="s">
        <v>24</v>
      </c>
      <c r="E133" s="16" t="s">
        <v>24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24</v>
      </c>
      <c r="B134" s="14" t="s">
        <v>24</v>
      </c>
      <c r="C134" s="15" t="s">
        <v>24</v>
      </c>
      <c r="D134" s="15" t="s">
        <v>24</v>
      </c>
      <c r="E134" s="16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24</v>
      </c>
      <c r="B135" s="14" t="s">
        <v>24</v>
      </c>
      <c r="C135" s="15" t="s">
        <v>24</v>
      </c>
      <c r="D135" s="15" t="s">
        <v>24</v>
      </c>
      <c r="E135" s="16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24</v>
      </c>
      <c r="B136" s="14" t="s">
        <v>24</v>
      </c>
      <c r="C136" s="15" t="s">
        <v>24</v>
      </c>
      <c r="D136" s="15" t="s">
        <v>24</v>
      </c>
      <c r="E136" s="16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24</v>
      </c>
      <c r="B137" s="14" t="s">
        <v>24</v>
      </c>
      <c r="C137" s="15" t="s">
        <v>24</v>
      </c>
      <c r="D137" s="15" t="s">
        <v>24</v>
      </c>
      <c r="E137" s="16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24</v>
      </c>
      <c r="B138" s="14" t="s">
        <v>24</v>
      </c>
      <c r="C138" s="15" t="s">
        <v>24</v>
      </c>
      <c r="D138" s="15" t="s">
        <v>24</v>
      </c>
      <c r="E138" s="16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24</v>
      </c>
      <c r="B139" s="14" t="s">
        <v>24</v>
      </c>
      <c r="C139" s="15" t="s">
        <v>24</v>
      </c>
      <c r="D139" s="15" t="s">
        <v>24</v>
      </c>
      <c r="E139" s="16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24</v>
      </c>
      <c r="B140" s="14" t="s">
        <v>24</v>
      </c>
      <c r="C140" s="15" t="s">
        <v>24</v>
      </c>
      <c r="D140" s="15" t="s">
        <v>24</v>
      </c>
      <c r="E140" s="16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24</v>
      </c>
      <c r="B141" s="14" t="s">
        <v>24</v>
      </c>
      <c r="C141" s="15" t="s">
        <v>24</v>
      </c>
      <c r="D141" s="15" t="s">
        <v>24</v>
      </c>
      <c r="E141" s="16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24</v>
      </c>
      <c r="B142" s="14" t="s">
        <v>24</v>
      </c>
      <c r="C142" s="15" t="s">
        <v>24</v>
      </c>
      <c r="D142" s="15" t="s">
        <v>24</v>
      </c>
      <c r="E142" s="16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24</v>
      </c>
      <c r="B143" s="14" t="s">
        <v>24</v>
      </c>
      <c r="C143" s="15" t="s">
        <v>24</v>
      </c>
      <c r="D143" s="15" t="s">
        <v>24</v>
      </c>
      <c r="E143" s="16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24</v>
      </c>
      <c r="B144" s="14" t="s">
        <v>24</v>
      </c>
      <c r="C144" s="15" t="s">
        <v>24</v>
      </c>
      <c r="D144" s="15" t="s">
        <v>24</v>
      </c>
      <c r="E144" s="16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24</v>
      </c>
      <c r="B145" s="14" t="s">
        <v>24</v>
      </c>
      <c r="C145" s="15" t="s">
        <v>24</v>
      </c>
      <c r="D145" s="15" t="s">
        <v>24</v>
      </c>
      <c r="E145" s="16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A.J. Ewart</v>
      </c>
      <c r="B2">
        <f>IF(Win!B2="","",VALUE(Win!B2))</f>
        <v>2.3999999999999998E-3</v>
      </c>
      <c r="C2">
        <f>IF(Win!C2="","",Win!C2)</f>
        <v>417</v>
      </c>
      <c r="D2">
        <f>IF(Win!D2="","",Win!D2)</f>
        <v>301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A.J. Ewart</v>
      </c>
      <c r="N2" t="str">
        <f>IF(FRL!B2="","",FRL!B2)</f>
        <v>0.70%</v>
      </c>
      <c r="O2">
        <f>IF(FRL!C2="","",FRL!C2)</f>
        <v>143</v>
      </c>
      <c r="P2">
        <f>IF(FRL!D2="","",FRL!D2)</f>
        <v>151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52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Aaron Rai</v>
      </c>
      <c r="B3">
        <f>IF(Win!B3="","",VALUE(Win!B3))</f>
        <v>2.18E-2</v>
      </c>
      <c r="C3">
        <f>IF(Win!C3="","",Win!C3)</f>
        <v>46</v>
      </c>
      <c r="D3">
        <f>IF(Win!D3="","",Win!D3)</f>
        <v>36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Rai</v>
      </c>
      <c r="N3" t="str">
        <f>IF(FRL!B3="","",FRL!B3)</f>
        <v>1.98%</v>
      </c>
      <c r="O3">
        <f>IF(FRL!C3="","",FRL!C3)</f>
        <v>51</v>
      </c>
      <c r="P3">
        <f>IF(FRL!D3="","",FRL!D3)</f>
        <v>56</v>
      </c>
      <c r="Q3" s="17">
        <f t="shared" ref="Q3:Q66" si="3">IF(P3="","",IF(ROUND((N3*(P3-1)-(1-N3))/(P3-1),3)&lt;=0,"",ROUND((N3*(P3-1)-(1-N3))/(P3-1),3)))</f>
        <v>2E-3</v>
      </c>
      <c r="R3">
        <f t="array" ref="R3">IF(Q3="","",RANK(Q3, $Q$2:$Q$241) + COUNTIFS($Q$2:$Q$241, Q3, $P$2:$P$241, "&lt;"&amp;P3) + COUNTIFS($Q$2:$Q$241, Q3, $P$2:$P$241, P3, $M$2:$M$241, "&lt;"&amp;M3))</f>
        <v>4</v>
      </c>
      <c r="S3">
        <f ca="1">IF(FRL!F3="","",FRL!F3)</f>
        <v>9</v>
      </c>
      <c r="T3" s="6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Betfred: 50/1, 5pl, 1/4</v>
      </c>
    </row>
    <row r="4" spans="1:22" x14ac:dyDescent="0.35">
      <c r="A4" t="str">
        <f>IF(Win!A4="","",Win!A4)</f>
        <v>Aaron Wise</v>
      </c>
      <c r="B4">
        <f>IF(Win!B4="","",VALUE(Win!B4))</f>
        <v>5.0000000000000001E-4</v>
      </c>
      <c r="C4">
        <f>IF(Win!C4="","",Win!C4)</f>
        <v>2000</v>
      </c>
      <c r="D4">
        <f>IF(Win!D4="","",Win!D4)</f>
        <v>551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Aaron Wise</v>
      </c>
      <c r="N4" t="str">
        <f>IF(FRL!B4="","",FRL!B4)</f>
        <v>0.11%</v>
      </c>
      <c r="O4">
        <f>IF(FRL!C4="","",FRL!C4)</f>
        <v>909</v>
      </c>
      <c r="P4">
        <f>IF(FRL!D4="","",FRL!D4)</f>
        <v>251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Hadwin</v>
      </c>
      <c r="B5">
        <f>IF(Win!B5="","",VALUE(Win!B5))</f>
        <v>5.4999999999999997E-3</v>
      </c>
      <c r="C5">
        <f>IF(Win!C5="","",Win!C5)</f>
        <v>182</v>
      </c>
      <c r="D5">
        <f>IF(Win!D5="","",Win!D5)</f>
        <v>151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Hadwin</v>
      </c>
      <c r="N5" t="str">
        <f>IF(FRL!B5="","",FRL!B5)</f>
        <v>1.00%</v>
      </c>
      <c r="O5">
        <f>IF(FRL!C5="","",FRL!C5)</f>
        <v>100</v>
      </c>
      <c r="P5">
        <f>IF(FRL!D5="","",FRL!D5)</f>
        <v>101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Adam Schenk</v>
      </c>
      <c r="B6">
        <f>IF(Win!B6="","",VALUE(Win!B6))</f>
        <v>2.2000000000000001E-3</v>
      </c>
      <c r="C6">
        <f>IF(Win!C6="","",Win!C6)</f>
        <v>455</v>
      </c>
      <c r="D6">
        <f>IF(Win!D6="","",Win!D6)</f>
        <v>301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Schenk</v>
      </c>
      <c r="N6" t="str">
        <f>IF(FRL!B6="","",FRL!B6)</f>
        <v>0.23%</v>
      </c>
      <c r="O6">
        <f>IF(FRL!C6="","",FRL!C6)</f>
        <v>435</v>
      </c>
      <c r="P6">
        <f>IF(FRL!D6="","",FRL!D6)</f>
        <v>176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Adam Svensson</v>
      </c>
      <c r="B7">
        <f>IF(Win!B7="","",VALUE(Win!B7))</f>
        <v>2.8E-3</v>
      </c>
      <c r="C7">
        <f>IF(Win!C7="","",Win!C7)</f>
        <v>357</v>
      </c>
      <c r="D7">
        <f>IF(Win!D7="","",Win!D7)</f>
        <v>201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Adam Svensson</v>
      </c>
      <c r="N7" t="str">
        <f>IF(FRL!B7="","",FRL!B7)</f>
        <v>0.79%</v>
      </c>
      <c r="O7">
        <f>IF(FRL!C7="","",FRL!C7)</f>
        <v>127</v>
      </c>
      <c r="P7">
        <f>IF(FRL!D7="","",FRL!D7)</f>
        <v>111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Adrien Dumont de Chassart</v>
      </c>
      <c r="B8">
        <f>IF(Win!B8="","",VALUE(Win!B8))</f>
        <v>4.3E-3</v>
      </c>
      <c r="C8">
        <f>IF(Win!C8="","",Win!C8)</f>
        <v>233</v>
      </c>
      <c r="D8">
        <f>IF(Win!D8="","",Win!D8)</f>
        <v>111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Adrien Dumont de Chassart</v>
      </c>
      <c r="N8" t="str">
        <f>IF(FRL!B8="","",FRL!B8)</f>
        <v>0.90%</v>
      </c>
      <c r="O8">
        <f>IF(FRL!C8="","",FRL!C8)</f>
        <v>111</v>
      </c>
      <c r="P8">
        <f>IF(FRL!D8="","",FRL!D8)</f>
        <v>91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Adrien Saddier</v>
      </c>
      <c r="B9">
        <f>IF(Win!B9="","",VALUE(Win!B9))</f>
        <v>5.0000000000000001E-3</v>
      </c>
      <c r="C9">
        <f>IF(Win!C9="","",Win!C9)</f>
        <v>200</v>
      </c>
      <c r="D9">
        <f>IF(Win!D9="","",Win!D9)</f>
        <v>151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Adrien Saddier</v>
      </c>
      <c r="N9" t="str">
        <f>IF(FRL!B9="","",FRL!B9)</f>
        <v>0.97%</v>
      </c>
      <c r="O9">
        <f>IF(FRL!C9="","",FRL!C9)</f>
        <v>103</v>
      </c>
      <c r="P9">
        <f>IF(FRL!D9="","",FRL!D9)</f>
        <v>101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Alejandro Tosti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501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Alejandro Tosti</v>
      </c>
      <c r="N10" t="str">
        <f>IF(FRL!B10="","",FRL!B10)</f>
        <v>0.26%</v>
      </c>
      <c r="O10">
        <f>IF(FRL!C10="","",FRL!C10)</f>
        <v>385</v>
      </c>
      <c r="P10">
        <f>IF(FRL!D10="","",FRL!D10)</f>
        <v>251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117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Alex Smalley</v>
      </c>
      <c r="B11">
        <f>IF(Win!B11="","",VALUE(Win!B11))</f>
        <v>1.8100000000000002E-2</v>
      </c>
      <c r="C11">
        <f>IF(Win!C11="","",Win!C11)</f>
        <v>55</v>
      </c>
      <c r="D11">
        <f>IF(Win!D11="","",Win!D11)</f>
        <v>46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Alex Smalley</v>
      </c>
      <c r="N11" t="str">
        <f>IF(FRL!B11="","",FRL!B11)</f>
        <v>0.71%</v>
      </c>
      <c r="O11">
        <f>IF(FRL!C11="","",FRL!C11)</f>
        <v>141</v>
      </c>
      <c r="P11">
        <f>IF(FRL!D11="","",FRL!D11)</f>
        <v>67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Andrew Putnam</v>
      </c>
      <c r="B12">
        <f>IF(Win!B12="","",VALUE(Win!B12))</f>
        <v>1.1299999999999999E-2</v>
      </c>
      <c r="C12">
        <f>IF(Win!C12="","",Win!C12)</f>
        <v>88</v>
      </c>
      <c r="D12">
        <f>IF(Win!D12="","",Win!D12)</f>
        <v>141</v>
      </c>
      <c r="E12" s="17">
        <f t="shared" si="0"/>
        <v>4.0000000000000001E-3</v>
      </c>
      <c r="F12">
        <f t="array" ref="F12">IF(E12="","",RANK(E12, $E$2:$E$241) + COUNTIFS($E$2:$E$241, E12, $D$2:$D$241, "&lt;"&amp;D12) + COUNTIFS($E$2:$E$241, E12, $D$2:$D$241, D12, $A$2:$A$241, "&lt;"&amp;A12))</f>
        <v>2</v>
      </c>
      <c r="G12">
        <f ca="1">IF(Win!F12="","",Win!F12)</f>
        <v>94</v>
      </c>
      <c r="H12" s="6">
        <f t="shared" ca="1" si="1"/>
        <v>-2</v>
      </c>
      <c r="I12" s="6">
        <f t="shared" ca="1" si="2"/>
        <v>-2</v>
      </c>
      <c r="J12" t="str">
        <f ca="1">IF(F12="","",Win!H12)</f>
        <v>Spreadex: 140/1, 6pl, 1/5</v>
      </c>
      <c r="M12" t="str">
        <f>IF(FRL!A12="","",FRL!A12)</f>
        <v>Andrew Putnam</v>
      </c>
      <c r="N12" t="str">
        <f>IF(FRL!B12="","",FRL!B12)</f>
        <v>0.56%</v>
      </c>
      <c r="O12">
        <f>IF(FRL!C12="","",FRL!C12)</f>
        <v>179</v>
      </c>
      <c r="P12">
        <f>IF(FRL!D12="","",FRL!D12)</f>
        <v>111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Austin Eckroat</v>
      </c>
      <c r="B13">
        <f>IF(Win!B13="","",VALUE(Win!B13))</f>
        <v>8.0999999999999996E-3</v>
      </c>
      <c r="C13">
        <f>IF(Win!C13="","",Win!C13)</f>
        <v>123</v>
      </c>
      <c r="D13">
        <f>IF(Win!D13="","",Win!D13)</f>
        <v>81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Eckroat</v>
      </c>
      <c r="N13" t="str">
        <f>IF(FRL!B13="","",FRL!B13)</f>
        <v>1.19%</v>
      </c>
      <c r="O13">
        <f>IF(FRL!C13="","",FRL!C13)</f>
        <v>84</v>
      </c>
      <c r="P13">
        <f>IF(FRL!D13="","",FRL!D13)</f>
        <v>71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Austin Smotherman</v>
      </c>
      <c r="B14">
        <f>IF(Win!B14="","",VALUE(Win!B14))</f>
        <v>3.0999999999999999E-3</v>
      </c>
      <c r="C14">
        <f>IF(Win!C14="","",Win!C14)</f>
        <v>323</v>
      </c>
      <c r="D14">
        <f>IF(Win!D14="","",Win!D14)</f>
        <v>176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Smotherman</v>
      </c>
      <c r="N14" t="str">
        <f>IF(FRL!B14="","",FRL!B14)</f>
        <v>0.77%</v>
      </c>
      <c r="O14">
        <f>IF(FRL!C14="","",FRL!C14)</f>
        <v>130</v>
      </c>
      <c r="P14">
        <f>IF(FRL!D14="","",FRL!D14)</f>
        <v>101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Beau Hossler</v>
      </c>
      <c r="B15">
        <f>IF(Win!B15="","",VALUE(Win!B15))</f>
        <v>4.3E-3</v>
      </c>
      <c r="C15">
        <f>IF(Win!C15="","",Win!C15)</f>
        <v>233</v>
      </c>
      <c r="D15">
        <f>IF(Win!D15="","",Win!D15)</f>
        <v>131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Beau Hossler</v>
      </c>
      <c r="N15" t="str">
        <f>IF(FRL!B15="","",FRL!B15)</f>
        <v>0.95%</v>
      </c>
      <c r="O15">
        <f>IF(FRL!C15="","",FRL!C15)</f>
        <v>105</v>
      </c>
      <c r="P15">
        <f>IF(FRL!D15="","",FRL!D15)</f>
        <v>101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Billy Horschel</v>
      </c>
      <c r="B16">
        <f>IF(Win!B16="","",VALUE(Win!B16))</f>
        <v>1.1299999999999999E-2</v>
      </c>
      <c r="C16">
        <f>IF(Win!C16="","",Win!C16)</f>
        <v>88</v>
      </c>
      <c r="D16">
        <f>IF(Win!D16="","",Win!D16)</f>
        <v>81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Billy Horschel</v>
      </c>
      <c r="N16" t="str">
        <f>IF(FRL!B16="","",FRL!B16)</f>
        <v>1.48%</v>
      </c>
      <c r="O16">
        <f>IF(FRL!C16="","",FRL!C16)</f>
        <v>68</v>
      </c>
      <c r="P16">
        <f>IF(FRL!D16="","",FRL!D16)</f>
        <v>81</v>
      </c>
      <c r="Q16" s="17">
        <f t="shared" si="3"/>
        <v>2E-3</v>
      </c>
      <c r="R16">
        <f t="array" ref="R16">IF(Q16="","",RANK(Q16, $Q$2:$Q$241) + COUNTIFS($Q$2:$Q$241, Q16, $P$2:$P$241, "&lt;"&amp;P16) + COUNTIFS($Q$2:$Q$241, Q16, $P$2:$P$241, P16, $M$2:$M$241, "&lt;"&amp;M16))</f>
        <v>5</v>
      </c>
      <c r="S16">
        <f ca="1">IF(FRL!F16="","",FRL!F16)</f>
        <v>20</v>
      </c>
      <c r="T16" s="6">
        <f t="shared" ca="1" si="4"/>
        <v>-1</v>
      </c>
      <c r="U16" s="6">
        <f t="shared" ca="1" si="5"/>
        <v>-1</v>
      </c>
      <c r="V16" t="str">
        <f ca="1">IF(R16="","",FRL!H16)</f>
        <v>QuinnBet: 80/1, 5pl, 1/4</v>
      </c>
    </row>
    <row r="17" spans="1:22" x14ac:dyDescent="0.35">
      <c r="A17" t="str">
        <f>IF(Win!A17="","",Win!A17)</f>
        <v>Blades Brown</v>
      </c>
      <c r="B17">
        <f>IF(Win!B17="","",VALUE(Win!B17))</f>
        <v>3.8E-3</v>
      </c>
      <c r="C17">
        <f>IF(Win!C17="","",Win!C17)</f>
        <v>263</v>
      </c>
      <c r="D17">
        <f>IF(Win!D17="","",Win!D17)</f>
        <v>111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Blades Brown</v>
      </c>
      <c r="N17" t="str">
        <f>IF(FRL!B17="","",FRL!B17)</f>
        <v>0.84%</v>
      </c>
      <c r="O17">
        <f>IF(FRL!C17="","",FRL!C17)</f>
        <v>119</v>
      </c>
      <c r="P17">
        <f>IF(FRL!D17="","",FRL!D17)</f>
        <v>91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Brandt Snedeker</v>
      </c>
      <c r="B18">
        <f>IF(Win!B18="","",VALUE(Win!B18))</f>
        <v>2.8999999999999998E-3</v>
      </c>
      <c r="C18">
        <f>IF(Win!C18="","",Win!C18)</f>
        <v>345</v>
      </c>
      <c r="D18">
        <f>IF(Win!D18="","",Win!D18)</f>
        <v>276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Brandt Snedeker</v>
      </c>
      <c r="N18" t="str">
        <f>IF(FRL!B18="","",FRL!B18)</f>
        <v>0.27%</v>
      </c>
      <c r="O18">
        <f>IF(FRL!C18="","",FRL!C18)</f>
        <v>370</v>
      </c>
      <c r="P18">
        <f>IF(FRL!D18="","",FRL!D18)</f>
        <v>176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Brendon Todd</v>
      </c>
      <c r="B19">
        <f>IF(Win!B19="","",VALUE(Win!B19))</f>
        <v>2.0000000000000001E-4</v>
      </c>
      <c r="C19">
        <f>IF(Win!C19="","",Win!C19)</f>
        <v>5000</v>
      </c>
      <c r="D19">
        <f>IF(Win!D19="","",Win!D19)</f>
        <v>1501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Brendon Todd</v>
      </c>
      <c r="N19" t="str">
        <f>IF(FRL!B19="","",FRL!B19)</f>
        <v>0.22%</v>
      </c>
      <c r="O19">
        <f>IF(FRL!C19="","",FRL!C19)</f>
        <v>455</v>
      </c>
      <c r="P19">
        <f>IF(FRL!D19="","",FRL!D19)</f>
        <v>401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Brice Garnett</v>
      </c>
      <c r="B20">
        <f>IF(Win!B20="","",VALUE(Win!B20))</f>
        <v>3.0999999999999999E-3</v>
      </c>
      <c r="C20">
        <f>IF(Win!C20="","",Win!C20)</f>
        <v>323</v>
      </c>
      <c r="D20">
        <f>IF(Win!D20="","",Win!D20)</f>
        <v>251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Brice Garnett</v>
      </c>
      <c r="N20" t="str">
        <f>IF(FRL!B20="","",FRL!B20)</f>
        <v>0.27%</v>
      </c>
      <c r="O20">
        <f>IF(FRL!C20="","",FRL!C20)</f>
        <v>370</v>
      </c>
      <c r="P20">
        <f>IF(FRL!D20="","",FRL!D20)</f>
        <v>176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82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Brooks Koepka</v>
      </c>
      <c r="B21">
        <f>IF(Win!B21="","",VALUE(Win!B21))</f>
        <v>1.0699999999999999E-2</v>
      </c>
      <c r="C21">
        <f>IF(Win!C21="","",Win!C21)</f>
        <v>93</v>
      </c>
      <c r="D21">
        <f>IF(Win!D21="","",Win!D21)</f>
        <v>36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Brooks Koepka</v>
      </c>
      <c r="N21" t="str">
        <f>IF(FRL!B21="","",FRL!B21)</f>
        <v>0.56%</v>
      </c>
      <c r="O21">
        <f>IF(FRL!C21="","",FRL!C21)</f>
        <v>179</v>
      </c>
      <c r="P21">
        <f>IF(FRL!D21="","",FRL!D21)</f>
        <v>51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Cam Davis</v>
      </c>
      <c r="B22">
        <f>IF(Win!B22="","",VALUE(Win!B22))</f>
        <v>1E-3</v>
      </c>
      <c r="C22">
        <f>IF(Win!C22="","",Win!C22)</f>
        <v>1000</v>
      </c>
      <c r="D22">
        <f>IF(Win!D22="","",Win!D22)</f>
        <v>501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Cam Davis</v>
      </c>
      <c r="N22" t="str">
        <f>IF(FRL!B22="","",FRL!B22)</f>
        <v>0.16%</v>
      </c>
      <c r="O22">
        <f>IF(FRL!C22="","",FRL!C22)</f>
        <v>625</v>
      </c>
      <c r="P22">
        <f>IF(FRL!D22="","",FRL!D22)</f>
        <v>251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Camilo Villegas</v>
      </c>
      <c r="B23">
        <f>IF(Win!B23="","",VALUE(Win!B23))</f>
        <v>5.9999999999999995E-4</v>
      </c>
      <c r="C23">
        <f>IF(Win!C23="","",Win!C23)</f>
        <v>1667</v>
      </c>
      <c r="D23">
        <f>IF(Win!D23="","",Win!D23)</f>
        <v>601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Camilo Villegas</v>
      </c>
      <c r="N23" t="str">
        <f>IF(FRL!B23="","",FRL!B23)</f>
        <v>0.42%</v>
      </c>
      <c r="O23">
        <f>IF(FRL!C23="","",FRL!C23)</f>
        <v>238</v>
      </c>
      <c r="P23">
        <f>IF(FRL!D23="","",FRL!D23)</f>
        <v>251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Carson Young</v>
      </c>
      <c r="B24">
        <f>IF(Win!B24="","",VALUE(Win!B24))</f>
        <v>5.4999999999999997E-3</v>
      </c>
      <c r="C24">
        <f>IF(Win!C24="","",Win!C24)</f>
        <v>182</v>
      </c>
      <c r="D24">
        <f>IF(Win!D24="","",Win!D24)</f>
        <v>176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Carson Young</v>
      </c>
      <c r="N24" t="str">
        <f>IF(FRL!B24="","",FRL!B24)</f>
        <v>0.39%</v>
      </c>
      <c r="O24">
        <f>IF(FRL!C24="","",FRL!C24)</f>
        <v>256</v>
      </c>
      <c r="P24">
        <f>IF(FRL!D24="","",FRL!D24)</f>
        <v>141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Chad Ramey</v>
      </c>
      <c r="B25">
        <f>IF(Win!B25="","",VALUE(Win!B25))</f>
        <v>7.1999999999999998E-3</v>
      </c>
      <c r="C25">
        <f>IF(Win!C25="","",Win!C25)</f>
        <v>139</v>
      </c>
      <c r="D25">
        <f>IF(Win!D25="","",Win!D25)</f>
        <v>111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Chad Ramey</v>
      </c>
      <c r="N25" t="str">
        <f>IF(FRL!B25="","",FRL!B25)</f>
        <v>1.16%</v>
      </c>
      <c r="O25">
        <f>IF(FRL!C25="","",FRL!C25)</f>
        <v>86</v>
      </c>
      <c r="P25">
        <f>IF(FRL!D25="","",FRL!D25)</f>
        <v>101</v>
      </c>
      <c r="Q25" s="17">
        <f t="shared" si="3"/>
        <v>2E-3</v>
      </c>
      <c r="R25">
        <f t="array" ref="R25">IF(Q25="","",RANK(Q25, $Q$2:$Q$241) + COUNTIFS($Q$2:$Q$241, Q25, $P$2:$P$241, "&lt;"&amp;P25) + COUNTIFS($Q$2:$Q$241, Q25, $P$2:$P$241, P25, $M$2:$M$241, "&lt;"&amp;M25))</f>
        <v>6</v>
      </c>
      <c r="S25">
        <f ca="1">IF(FRL!F25="","",FRL!F25)</f>
        <v>9</v>
      </c>
      <c r="T25" s="6">
        <f t="shared" ca="1" si="4"/>
        <v>-1</v>
      </c>
      <c r="U25" s="6">
        <f t="shared" ca="1" si="5"/>
        <v>-1</v>
      </c>
      <c r="V25" t="str">
        <f ca="1">IF(R25="","",FRL!H25)</f>
        <v>Skybet: 100/1, 5pl, 1/4</v>
      </c>
    </row>
    <row r="26" spans="1:22" x14ac:dyDescent="0.35">
      <c r="A26" t="str">
        <f>IF(Win!A26="","",Win!A26)</f>
        <v>Chan Kim</v>
      </c>
      <c r="B26">
        <f>IF(Win!B26="","",VALUE(Win!B26))</f>
        <v>4.1999999999999997E-3</v>
      </c>
      <c r="C26">
        <f>IF(Win!C26="","",Win!C26)</f>
        <v>238</v>
      </c>
      <c r="D26">
        <f>IF(Win!D26="","",Win!D26)</f>
        <v>181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Chan Kim</v>
      </c>
      <c r="N26" t="str">
        <f>IF(FRL!B26="","",FRL!B26)</f>
        <v>0.97%</v>
      </c>
      <c r="O26">
        <f>IF(FRL!C26="","",FRL!C26)</f>
        <v>103</v>
      </c>
      <c r="P26">
        <f>IF(FRL!D26="","",FRL!D26)</f>
        <v>126</v>
      </c>
      <c r="Q26" s="17">
        <f t="shared" si="3"/>
        <v>2E-3</v>
      </c>
      <c r="R26">
        <f t="array" ref="R26">IF(Q26="","",RANK(Q26, $Q$2:$Q$241) + COUNTIFS($Q$2:$Q$241, Q26, $P$2:$P$241, "&lt;"&amp;P26) + COUNTIFS($Q$2:$Q$241, Q26, $P$2:$P$241, P26, $M$2:$M$241, "&lt;"&amp;M26))</f>
        <v>7</v>
      </c>
      <c r="S26">
        <f ca="1">IF(FRL!F26="","",FRL!F26)</f>
        <v>20</v>
      </c>
      <c r="T26" s="6" t="str">
        <f t="shared" ca="1" si="4"/>
        <v/>
      </c>
      <c r="U26" s="6">
        <f t="shared" ca="1" si="5"/>
        <v>-1</v>
      </c>
      <c r="V26" t="str">
        <f ca="1">IF(R26="","",FRL!H26)</f>
        <v>Spreadex: 125/1, 6pl, 1/5</v>
      </c>
    </row>
    <row r="27" spans="1:22" x14ac:dyDescent="0.35">
      <c r="A27" t="str">
        <f>IF(Win!A27="","",Win!A27)</f>
        <v>Chandler Blanchet</v>
      </c>
      <c r="B27">
        <f>IF(Win!B27="","",VALUE(Win!B27))</f>
        <v>2.5000000000000001E-3</v>
      </c>
      <c r="C27">
        <f>IF(Win!C27="","",Win!C27)</f>
        <v>400</v>
      </c>
      <c r="D27">
        <f>IF(Win!D27="","",Win!D27)</f>
        <v>151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Chandler Blanchet</v>
      </c>
      <c r="N27" t="str">
        <f>IF(FRL!B27="","",FRL!B27)</f>
        <v>0.72%</v>
      </c>
      <c r="O27">
        <f>IF(FRL!C27="","",FRL!C27)</f>
        <v>139</v>
      </c>
      <c r="P27">
        <f>IF(FRL!D27="","",FRL!D27)</f>
        <v>101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Chandler Phillips</v>
      </c>
      <c r="B28">
        <f>IF(Win!B28="","",VALUE(Win!B28))</f>
        <v>5.5999999999999999E-3</v>
      </c>
      <c r="C28">
        <f>IF(Win!C28="","",Win!C28)</f>
        <v>179</v>
      </c>
      <c r="D28">
        <f>IF(Win!D28="","",Win!D28)</f>
        <v>176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Chandler Phillips</v>
      </c>
      <c r="N28" t="str">
        <f>IF(FRL!B28="","",FRL!B28)</f>
        <v>0.39%</v>
      </c>
      <c r="O28">
        <f>IF(FRL!C28="","",FRL!C28)</f>
        <v>256</v>
      </c>
      <c r="P28">
        <f>IF(FRL!D28="","",FRL!D28)</f>
        <v>126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Charley Hoffman</v>
      </c>
      <c r="B29">
        <f>IF(Win!B29="","",VALUE(Win!B29))</f>
        <v>5.0000000000000001E-4</v>
      </c>
      <c r="C29">
        <f>IF(Win!C29="","",Win!C29)</f>
        <v>2000</v>
      </c>
      <c r="D29">
        <f>IF(Win!D29="","",Win!D29)</f>
        <v>501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Charley Hoffman</v>
      </c>
      <c r="N29" t="str">
        <f>IF(FRL!B29="","",FRL!B29)</f>
        <v>0.14%</v>
      </c>
      <c r="O29">
        <f>IF(FRL!C29="","",FRL!C29)</f>
        <v>714</v>
      </c>
      <c r="P29">
        <f>IF(FRL!D29="","",FRL!D29)</f>
        <v>251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Chris Kirk</v>
      </c>
      <c r="B30">
        <f>IF(Win!B30="","",VALUE(Win!B30))</f>
        <v>1.7000000000000001E-2</v>
      </c>
      <c r="C30">
        <f>IF(Win!C30="","",Win!C30)</f>
        <v>59</v>
      </c>
      <c r="D30">
        <f>IF(Win!D30="","",Win!D30)</f>
        <v>56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 Kirk</v>
      </c>
      <c r="N30" t="str">
        <f>IF(FRL!B30="","",FRL!B30)</f>
        <v>1.78%</v>
      </c>
      <c r="O30">
        <f>IF(FRL!C30="","",FRL!C30)</f>
        <v>56</v>
      </c>
      <c r="P30">
        <f>IF(FRL!D30="","",FRL!D30)</f>
        <v>61</v>
      </c>
      <c r="Q30" s="17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10</v>
      </c>
      <c r="S30">
        <f ca="1">IF(FRL!F30="","",FRL!F30)</f>
        <v>35</v>
      </c>
      <c r="T30" s="6" t="str">
        <f t="shared" ca="1" si="4"/>
        <v/>
      </c>
      <c r="U30" s="6">
        <f t="shared" ca="1" si="5"/>
        <v>-1</v>
      </c>
      <c r="V30" t="str">
        <f ca="1">IF(R30="","",FRL!H30)</f>
        <v>Bet365: 55/1, 5pl, 1/4</v>
      </c>
    </row>
    <row r="31" spans="1:22" x14ac:dyDescent="0.35">
      <c r="A31" t="str">
        <f>IF(Win!A31="","",Win!A31)</f>
        <v>Christiaan Bezuidenhout</v>
      </c>
      <c r="B31">
        <f>IF(Win!B31="","",VALUE(Win!B31))</f>
        <v>2.2800000000000001E-2</v>
      </c>
      <c r="C31">
        <f>IF(Win!C31="","",Win!C31)</f>
        <v>44</v>
      </c>
      <c r="D31">
        <f>IF(Win!D31="","",Win!D31)</f>
        <v>41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Christiaan Bezuidenhout</v>
      </c>
      <c r="N31" t="str">
        <f>IF(FRL!B31="","",FRL!B31)</f>
        <v>0.83%</v>
      </c>
      <c r="O31">
        <f>IF(FRL!C31="","",FRL!C31)</f>
        <v>120</v>
      </c>
      <c r="P31">
        <f>IF(FRL!D31="","",FRL!D31)</f>
        <v>67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Christo Lamprecht</v>
      </c>
      <c r="B32">
        <f>IF(Win!B32="","",VALUE(Win!B32))</f>
        <v>1.2999999999999999E-3</v>
      </c>
      <c r="C32">
        <f>IF(Win!C32="","",Win!C32)</f>
        <v>769</v>
      </c>
      <c r="D32">
        <f>IF(Win!D32="","",Win!D32)</f>
        <v>226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Christo Lamprecht</v>
      </c>
      <c r="N32" t="str">
        <f>IF(FRL!B32="","",FRL!B32)</f>
        <v>0.53%</v>
      </c>
      <c r="O32">
        <f>IF(FRL!C32="","",FRL!C32)</f>
        <v>189</v>
      </c>
      <c r="P32">
        <f>IF(FRL!D32="","",FRL!D32)</f>
        <v>151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108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Berger</v>
      </c>
      <c r="B33">
        <f>IF(Win!B33="","",VALUE(Win!B33))</f>
        <v>2.3300000000000001E-2</v>
      </c>
      <c r="C33">
        <f>IF(Win!C33="","",Win!C33)</f>
        <v>43</v>
      </c>
      <c r="D33">
        <f>IF(Win!D33="","",Win!D33)</f>
        <v>34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Berger</v>
      </c>
      <c r="N33" t="str">
        <f>IF(FRL!B33="","",FRL!B33)</f>
        <v>0.85%</v>
      </c>
      <c r="O33">
        <f>IF(FRL!C33="","",FRL!C33)</f>
        <v>118</v>
      </c>
      <c r="P33">
        <f>IF(FRL!D33="","",FRL!D33)</f>
        <v>61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Daniel Brown (Oct1994)</v>
      </c>
      <c r="B34">
        <f>IF(Win!B34="","",VALUE(Win!B34))</f>
        <v>1.03E-2</v>
      </c>
      <c r="C34">
        <f>IF(Win!C34="","",Win!C34)</f>
        <v>97</v>
      </c>
      <c r="D34">
        <f>IF(Win!D34="","",Win!D34)</f>
        <v>91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Brown (Oct1994)</v>
      </c>
      <c r="N34" t="str">
        <f>IF(FRL!B34="","",FRL!B34)</f>
        <v>0.50%</v>
      </c>
      <c r="O34">
        <f>IF(FRL!C34="","",FRL!C34)</f>
        <v>200</v>
      </c>
      <c r="P34">
        <f>IF(FRL!D34="","",FRL!D34)</f>
        <v>101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Danny Walker</v>
      </c>
      <c r="B35">
        <f>IF(Win!B35="","",VALUE(Win!B35))</f>
        <v>1.4E-3</v>
      </c>
      <c r="C35">
        <f>IF(Win!C35="","",Win!C35)</f>
        <v>714</v>
      </c>
      <c r="D35">
        <f>IF(Win!D35="","",Win!D35)</f>
        <v>601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Danny Walker</v>
      </c>
      <c r="N35" t="str">
        <f>IF(FRL!B35="","",FRL!B35)</f>
        <v>0.17%</v>
      </c>
      <c r="O35">
        <f>IF(FRL!C35="","",FRL!C35)</f>
        <v>588</v>
      </c>
      <c r="P35">
        <f>IF(FRL!D35="","",FRL!D35)</f>
        <v>251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Danny Willett</v>
      </c>
      <c r="B36">
        <f>IF(Win!B36="","",VALUE(Win!B36))</f>
        <v>8.9999999999999998E-4</v>
      </c>
      <c r="C36">
        <f>IF(Win!C36="","",Win!C36)</f>
        <v>1111</v>
      </c>
      <c r="D36">
        <f>IF(Win!D36="","",Win!D36)</f>
        <v>1251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Danny Willett</v>
      </c>
      <c r="N36" t="str">
        <f>IF(FRL!B36="","",FRL!B36)</f>
        <v>0.57%</v>
      </c>
      <c r="O36">
        <f>IF(FRL!C36="","",FRL!C36)</f>
        <v>175</v>
      </c>
      <c r="P36">
        <f>IF(FRL!D36="","",FRL!D36)</f>
        <v>301</v>
      </c>
      <c r="Q36" s="17">
        <f t="shared" si="3"/>
        <v>2E-3</v>
      </c>
      <c r="R36">
        <f t="array" ref="R36">IF(Q36="","",RANK(Q36, $Q$2:$Q$241) + COUNTIFS($Q$2:$Q$241, Q36, $P$2:$P$241, "&lt;"&amp;P36) + COUNTIFS($Q$2:$Q$241, Q36, $P$2:$P$241, P36, $M$2:$M$241, "&lt;"&amp;M36))</f>
        <v>9</v>
      </c>
      <c r="S36">
        <f ca="1">IF(FRL!F36="","",FRL!F36)</f>
        <v>52</v>
      </c>
      <c r="T36" s="6" t="str">
        <f t="shared" ca="1" si="4"/>
        <v/>
      </c>
      <c r="U36" s="6">
        <f t="shared" ca="1" si="5"/>
        <v>-1</v>
      </c>
      <c r="V36" t="str">
        <f ca="1">IF(R36="","",FRL!H36)</f>
        <v>Unibet: 300/1, 5pl, 1/4</v>
      </c>
    </row>
    <row r="37" spans="1:22" x14ac:dyDescent="0.35">
      <c r="A37" t="str">
        <f>IF(Win!A37="","",Win!A37)</f>
        <v>David Ford</v>
      </c>
      <c r="B37">
        <f>IF(Win!B37="","",VALUE(Win!B37))</f>
        <v>5.0000000000000001E-3</v>
      </c>
      <c r="C37">
        <f>IF(Win!C37="","",Win!C37)</f>
        <v>200</v>
      </c>
      <c r="D37">
        <f>IF(Win!D37="","",Win!D37)</f>
        <v>81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Ford</v>
      </c>
      <c r="N37" t="str">
        <f>IF(FRL!B37="","",FRL!B37)</f>
        <v>0.97%</v>
      </c>
      <c r="O37">
        <f>IF(FRL!C37="","",FRL!C37)</f>
        <v>103</v>
      </c>
      <c r="P37">
        <f>IF(FRL!D37="","",FRL!D37)</f>
        <v>81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David Lipsky</v>
      </c>
      <c r="B38">
        <f>IF(Win!B38="","",VALUE(Win!B38))</f>
        <v>4.4000000000000003E-3</v>
      </c>
      <c r="C38">
        <f>IF(Win!C38="","",Win!C38)</f>
        <v>227</v>
      </c>
      <c r="D38">
        <f>IF(Win!D38="","",Win!D38)</f>
        <v>151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Lipsky</v>
      </c>
      <c r="N38" t="str">
        <f>IF(FRL!B38="","",FRL!B38)</f>
        <v>0.35%</v>
      </c>
      <c r="O38">
        <f>IF(FRL!C38="","",FRL!C38)</f>
        <v>286</v>
      </c>
      <c r="P38">
        <f>IF(FRL!D38="","",FRL!D38)</f>
        <v>126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Davis Chatfield</v>
      </c>
      <c r="B39">
        <f>IF(Win!B39="","",VALUE(Win!B39))</f>
        <v>1.6000000000000001E-3</v>
      </c>
      <c r="C39">
        <f>IF(Win!C39="","",Win!C39)</f>
        <v>625</v>
      </c>
      <c r="D39">
        <f>IF(Win!D39="","",Win!D39)</f>
        <v>501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Davis Chatfield</v>
      </c>
      <c r="N39" t="str">
        <f>IF(FRL!B39="","",FRL!B39)</f>
        <v>0.15%</v>
      </c>
      <c r="O39">
        <f>IF(FRL!C39="","",FRL!C39)</f>
        <v>667</v>
      </c>
      <c r="P39">
        <f>IF(FRL!D39="","",FRL!D39)</f>
        <v>251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Davis Riley</v>
      </c>
      <c r="B40">
        <f>IF(Win!B40="","",VALUE(Win!B40))</f>
        <v>2.7000000000000001E-3</v>
      </c>
      <c r="C40">
        <f>IF(Win!C40="","",Win!C40)</f>
        <v>370</v>
      </c>
      <c r="D40">
        <f>IF(Win!D40="","",Win!D40)</f>
        <v>176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Davis Riley</v>
      </c>
      <c r="N40" t="str">
        <f>IF(FRL!B40="","",FRL!B40)</f>
        <v>0.77%</v>
      </c>
      <c r="O40">
        <f>IF(FRL!C40="","",FRL!C40)</f>
        <v>130</v>
      </c>
      <c r="P40">
        <f>IF(FRL!D40="","",FRL!D40)</f>
        <v>111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98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Davis Thompson</v>
      </c>
      <c r="B41">
        <f>IF(Win!B41="","",VALUE(Win!B41))</f>
        <v>1.7399999999999999E-2</v>
      </c>
      <c r="C41">
        <f>IF(Win!C41="","",Win!C41)</f>
        <v>57</v>
      </c>
      <c r="D41">
        <f>IF(Win!D41="","",Win!D41)</f>
        <v>41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Davis Thompson</v>
      </c>
      <c r="N41" t="str">
        <f>IF(FRL!B41="","",FRL!B41)</f>
        <v>1.74%</v>
      </c>
      <c r="O41">
        <f>IF(FRL!C41="","",FRL!C41)</f>
        <v>57</v>
      </c>
      <c r="P41">
        <f>IF(FRL!D41="","",FRL!D41)</f>
        <v>56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Doug Ghim</v>
      </c>
      <c r="B42">
        <f>IF(Win!B42="","",VALUE(Win!B42))</f>
        <v>9.9000000000000008E-3</v>
      </c>
      <c r="C42">
        <f>IF(Win!C42="","",Win!C42)</f>
        <v>101</v>
      </c>
      <c r="D42">
        <f>IF(Win!D42="","",Win!D42)</f>
        <v>81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Doug Ghim</v>
      </c>
      <c r="N42" t="str">
        <f>IF(FRL!B42="","",FRL!B42)</f>
        <v>1.35%</v>
      </c>
      <c r="O42">
        <f>IF(FRL!C42="","",FRL!C42)</f>
        <v>74</v>
      </c>
      <c r="P42">
        <f>IF(FRL!D42="","",FRL!D42)</f>
        <v>71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Dylan Wu</v>
      </c>
      <c r="B43">
        <f>IF(Win!B43="","",VALUE(Win!B43))</f>
        <v>6.1000000000000004E-3</v>
      </c>
      <c r="C43">
        <f>IF(Win!C43="","",Win!C43)</f>
        <v>164</v>
      </c>
      <c r="D43">
        <f>IF(Win!D43="","",Win!D43)</f>
        <v>126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Dylan Wu</v>
      </c>
      <c r="N43" t="str">
        <f>IF(FRL!B43="","",FRL!B43)</f>
        <v>0.38%</v>
      </c>
      <c r="O43">
        <f>IF(FRL!C43="","",FRL!C43)</f>
        <v>263</v>
      </c>
      <c r="P43">
        <f>IF(FRL!D43="","",FRL!D43)</f>
        <v>111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82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Emiliano Grillo</v>
      </c>
      <c r="B44">
        <f>IF(Win!B44="","",VALUE(Win!B44))</f>
        <v>1.24E-2</v>
      </c>
      <c r="C44">
        <f>IF(Win!C44="","",Win!C44)</f>
        <v>81</v>
      </c>
      <c r="D44">
        <f>IF(Win!D44="","",Win!D44)</f>
        <v>91</v>
      </c>
      <c r="E44" s="17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6</v>
      </c>
      <c r="G44">
        <f ca="1">IF(Win!F44="","",Win!F44)</f>
        <v>56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Ladbrokes: 66/1, 10pl, 1/5</v>
      </c>
      <c r="M44" t="str">
        <f>IF(FRL!A44="","",FRL!A44)</f>
        <v>Emiliano Grillo</v>
      </c>
      <c r="N44" t="str">
        <f>IF(FRL!B44="","",FRL!B44)</f>
        <v>0.62%</v>
      </c>
      <c r="O44">
        <f>IF(FRL!C44="","",FRL!C44)</f>
        <v>161</v>
      </c>
      <c r="P44">
        <f>IF(FRL!D44="","",FRL!D44)</f>
        <v>101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Eric Cole</v>
      </c>
      <c r="B45">
        <f>IF(Win!B45="","",VALUE(Win!B45))</f>
        <v>1.0999999999999999E-2</v>
      </c>
      <c r="C45">
        <f>IF(Win!C45="","",Win!C45)</f>
        <v>91</v>
      </c>
      <c r="D45">
        <f>IF(Win!D45="","",Win!D45)</f>
        <v>76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Eric Cole</v>
      </c>
      <c r="N45" t="str">
        <f>IF(FRL!B45="","",FRL!B45)</f>
        <v>0.51%</v>
      </c>
      <c r="O45">
        <f>IF(FRL!C45="","",FRL!C45)</f>
        <v>196</v>
      </c>
      <c r="P45">
        <f>IF(FRL!D45="","",FRL!D45)</f>
        <v>86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Erik Van Rooyen</v>
      </c>
      <c r="B46">
        <f>IF(Win!B46="","",VALUE(Win!B46))</f>
        <v>3.5999999999999999E-3</v>
      </c>
      <c r="C46">
        <f>IF(Win!C46="","",Win!C46)</f>
        <v>278</v>
      </c>
      <c r="D46">
        <f>IF(Win!D46="","",Win!D46)</f>
        <v>151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Erik Van Rooyen</v>
      </c>
      <c r="N46" t="str">
        <f>IF(FRL!B46="","",FRL!B46)</f>
        <v>0.27%</v>
      </c>
      <c r="O46">
        <f>IF(FRL!C46="","",FRL!C46)</f>
        <v>370</v>
      </c>
      <c r="P46">
        <f>IF(FRL!D46="","",FRL!D46)</f>
        <v>126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Frankie Capan</v>
      </c>
      <c r="B47">
        <f>IF(Win!B47="","",VALUE(Win!B47))</f>
        <v>5.9999999999999995E-4</v>
      </c>
      <c r="C47">
        <f>IF(Win!C47="","",Win!C47)</f>
        <v>1667</v>
      </c>
      <c r="D47">
        <f>IF(Win!D47="","",Win!D47)</f>
        <v>501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Frankie Capan</v>
      </c>
      <c r="N47" t="str">
        <f>IF(FRL!B47="","",FRL!B47)</f>
        <v>0.35%</v>
      </c>
      <c r="O47">
        <f>IF(FRL!C47="","",FRL!C47)</f>
        <v>286</v>
      </c>
      <c r="P47">
        <f>IF(FRL!D47="","",FRL!D47)</f>
        <v>201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108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Garrick Higgo</v>
      </c>
      <c r="B48">
        <f>IF(Win!B48="","",VALUE(Win!B48))</f>
        <v>1.1599999999999999E-2</v>
      </c>
      <c r="C48">
        <f>IF(Win!C48="","",Win!C48)</f>
        <v>86</v>
      </c>
      <c r="D48">
        <f>IF(Win!D48="","",Win!D48)</f>
        <v>67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Garrick Higgo</v>
      </c>
      <c r="N48" t="str">
        <f>IF(FRL!B48="","",FRL!B48)</f>
        <v>1.43%</v>
      </c>
      <c r="O48">
        <f>IF(FRL!C48="","",FRL!C48)</f>
        <v>70</v>
      </c>
      <c r="P48">
        <f>IF(FRL!D48="","",FRL!D48)</f>
        <v>71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Gary Woodland</v>
      </c>
      <c r="B49">
        <f>IF(Win!B49="","",VALUE(Win!B49))</f>
        <v>6.6E-3</v>
      </c>
      <c r="C49">
        <f>IF(Win!C49="","",Win!C49)</f>
        <v>152</v>
      </c>
      <c r="D49">
        <f>IF(Win!D49="","",Win!D49)</f>
        <v>126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Gary Woodland</v>
      </c>
      <c r="N49" t="str">
        <f>IF(FRL!B49="","",FRL!B49)</f>
        <v>0.44%</v>
      </c>
      <c r="O49">
        <f>IF(FRL!C49="","",FRL!C49)</f>
        <v>227</v>
      </c>
      <c r="P49">
        <f>IF(FRL!D49="","",FRL!D49)</f>
        <v>101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Gordon Sargent</v>
      </c>
      <c r="B50">
        <f>IF(Win!B50="","",VALUE(Win!B50))</f>
        <v>5.0000000000000001E-4</v>
      </c>
      <c r="C50">
        <f>IF(Win!C50="","",Win!C50)</f>
        <v>2000</v>
      </c>
      <c r="D50">
        <f>IF(Win!D50="","",Win!D50)</f>
        <v>601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Gordon Sargent</v>
      </c>
      <c r="N50" t="str">
        <f>IF(FRL!B50="","",FRL!B50)</f>
        <v>0.39%</v>
      </c>
      <c r="O50">
        <f>IF(FRL!C50="","",FRL!C50)</f>
        <v>256</v>
      </c>
      <c r="P50">
        <f>IF(FRL!D50="","",FRL!D50)</f>
        <v>301</v>
      </c>
      <c r="Q50" s="17">
        <f t="shared" si="3"/>
        <v>1E-3</v>
      </c>
      <c r="R50">
        <f t="array" ref="R50">IF(Q50="","",RANK(Q50, $Q$2:$Q$241) + COUNTIFS($Q$2:$Q$241, Q50, $P$2:$P$241, "&lt;"&amp;P50) + COUNTIFS($Q$2:$Q$241, Q50, $P$2:$P$241, P50, $M$2:$M$241, "&lt;"&amp;M50))</f>
        <v>24</v>
      </c>
      <c r="S50">
        <f ca="1">IF(FRL!F50="","",FRL!F50)</f>
        <v>35</v>
      </c>
      <c r="T50" s="6" t="str">
        <f t="shared" ca="1" si="4"/>
        <v/>
      </c>
      <c r="U50" s="6">
        <f t="shared" ca="1" si="5"/>
        <v>-1</v>
      </c>
      <c r="V50" t="str">
        <f ca="1">IF(R50="","",FRL!H50)</f>
        <v>Unibet: 300/1, 5pl, 1/4</v>
      </c>
    </row>
    <row r="51" spans="1:22" x14ac:dyDescent="0.35">
      <c r="A51" t="str">
        <f>IF(Win!A51="","",Win!A51)</f>
        <v>Hank Lebioda</v>
      </c>
      <c r="B51">
        <f>IF(Win!B51="","",VALUE(Win!B51))</f>
        <v>1.6999999999999999E-3</v>
      </c>
      <c r="C51">
        <f>IF(Win!C51="","",Win!C51)</f>
        <v>588</v>
      </c>
      <c r="D51">
        <f>IF(Win!D51="","",Win!D51)</f>
        <v>401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Hank Lebioda</v>
      </c>
      <c r="N51" t="str">
        <f>IF(FRL!B51="","",FRL!B51)</f>
        <v>0.58%</v>
      </c>
      <c r="O51">
        <f>IF(FRL!C51="","",FRL!C51)</f>
        <v>172</v>
      </c>
      <c r="P51">
        <f>IF(FRL!D51="","",FRL!D51)</f>
        <v>181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Haotong Li</v>
      </c>
      <c r="B52">
        <f>IF(Win!B52="","",VALUE(Win!B52))</f>
        <v>1.23E-2</v>
      </c>
      <c r="C52">
        <f>IF(Win!C52="","",Win!C52)</f>
        <v>81</v>
      </c>
      <c r="D52">
        <f>IF(Win!D52="","",Win!D52)</f>
        <v>42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Haotong Li</v>
      </c>
      <c r="N52" t="str">
        <f>IF(FRL!B52="","",FRL!B52)</f>
        <v>0.57%</v>
      </c>
      <c r="O52">
        <f>IF(FRL!C52="","",FRL!C52)</f>
        <v>175</v>
      </c>
      <c r="P52">
        <f>IF(FRL!D52="","",FRL!D52)</f>
        <v>61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Harry Higgs</v>
      </c>
      <c r="B53">
        <f>IF(Win!B53="","",VALUE(Win!B53))</f>
        <v>1.2999999999999999E-3</v>
      </c>
      <c r="C53">
        <f>IF(Win!C53="","",Win!C53)</f>
        <v>769</v>
      </c>
      <c r="D53">
        <f>IF(Win!D53="","",Win!D53)</f>
        <v>451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Harry Higgs</v>
      </c>
      <c r="N53" t="str">
        <f>IF(FRL!B53="","",FRL!B53)</f>
        <v>0.56%</v>
      </c>
      <c r="O53">
        <f>IF(FRL!C53="","",FRL!C53)</f>
        <v>179</v>
      </c>
      <c r="P53">
        <f>IF(FRL!D53="","",FRL!D53)</f>
        <v>181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Isaiah Salinda</v>
      </c>
      <c r="B54">
        <f>IF(Win!B54="","",VALUE(Win!B54))</f>
        <v>4.1999999999999997E-3</v>
      </c>
      <c r="C54">
        <f>IF(Win!C54="","",Win!C54)</f>
        <v>238</v>
      </c>
      <c r="D54">
        <f>IF(Win!D54="","",Win!D54)</f>
        <v>176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Isaiah Salinda</v>
      </c>
      <c r="N54" t="str">
        <f>IF(FRL!B54="","",FRL!B54)</f>
        <v>0.91%</v>
      </c>
      <c r="O54">
        <f>IF(FRL!C54="","",FRL!C54)</f>
        <v>110</v>
      </c>
      <c r="P54">
        <f>IF(FRL!D54="","",FRL!D54)</f>
        <v>126</v>
      </c>
      <c r="Q54" s="17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16</v>
      </c>
      <c r="S54">
        <f ca="1">IF(FRL!F54="","",FRL!F54)</f>
        <v>117</v>
      </c>
      <c r="T54" s="6" t="str">
        <f t="shared" ca="1" si="4"/>
        <v/>
      </c>
      <c r="U54" s="6">
        <f t="shared" ca="1" si="5"/>
        <v>-1</v>
      </c>
      <c r="V54" t="str">
        <f ca="1">IF(R54="","",FRL!H54)</f>
        <v>Spreadex: 125/1, 6pl, 1/5</v>
      </c>
    </row>
    <row r="55" spans="1:22" x14ac:dyDescent="0.35">
      <c r="A55" t="str">
        <f>IF(Win!A55="","",Win!A55)</f>
        <v>Jackson Suber</v>
      </c>
      <c r="B55">
        <f>IF(Win!B55="","",VALUE(Win!B55))</f>
        <v>4.1999999999999997E-3</v>
      </c>
      <c r="C55">
        <f>IF(Win!C55="","",Win!C55)</f>
        <v>238</v>
      </c>
      <c r="D55">
        <f>IF(Win!D55="","",Win!D55)</f>
        <v>176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Jackson Suber</v>
      </c>
      <c r="N55" t="str">
        <f>IF(FRL!B55="","",FRL!B55)</f>
        <v>0.91%</v>
      </c>
      <c r="O55">
        <f>IF(FRL!C55="","",FRL!C55)</f>
        <v>110</v>
      </c>
      <c r="P55">
        <f>IF(FRL!D55="","",FRL!D55)</f>
        <v>101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Jeffrey Kang</v>
      </c>
      <c r="B56">
        <f>IF(Win!B56="","",VALUE(Win!B56))</f>
        <v>8.9999999999999998E-4</v>
      </c>
      <c r="C56">
        <f>IF(Win!C56="","",Win!C56)</f>
        <v>1111</v>
      </c>
      <c r="D56">
        <f>IF(Win!D56="","",Win!D56)</f>
        <v>501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Jeffrey Kang</v>
      </c>
      <c r="N56" t="str">
        <f>IF(FRL!B56="","",FRL!B56)</f>
        <v>0.47%</v>
      </c>
      <c r="O56">
        <f>IF(FRL!C56="","",FRL!C56)</f>
        <v>213</v>
      </c>
      <c r="P56">
        <f>IF(FRL!D56="","",FRL!D56)</f>
        <v>251</v>
      </c>
      <c r="Q56" s="17">
        <f t="shared" si="3"/>
        <v>1E-3</v>
      </c>
      <c r="R56">
        <f t="array" ref="R56">IF(Q56="","",RANK(Q56, $Q$2:$Q$241) + COUNTIFS($Q$2:$Q$241, Q56, $P$2:$P$241, "&lt;"&amp;P56) + COUNTIFS($Q$2:$Q$241, Q56, $P$2:$P$241, P56, $M$2:$M$241, "&lt;"&amp;M56))</f>
        <v>20</v>
      </c>
      <c r="S56">
        <f ca="1">IF(FRL!F56="","",FRL!F56)</f>
        <v>98</v>
      </c>
      <c r="T56" s="6" t="str">
        <f t="shared" ca="1" si="4"/>
        <v/>
      </c>
      <c r="U56" s="6">
        <f t="shared" ca="1" si="5"/>
        <v>-1</v>
      </c>
      <c r="V56" t="str">
        <f ca="1">IF(R56="","",FRL!H56)</f>
        <v>Unibet: 250/1, 5pl, 1/4</v>
      </c>
    </row>
    <row r="57" spans="1:22" x14ac:dyDescent="0.35">
      <c r="A57" t="str">
        <f>IF(Win!A57="","",Win!A57)</f>
        <v>Jesper Svensson</v>
      </c>
      <c r="B57">
        <f>IF(Win!B57="","",VALUE(Win!B57))</f>
        <v>7.7000000000000002E-3</v>
      </c>
      <c r="C57">
        <f>IF(Win!C57="","",Win!C57)</f>
        <v>130</v>
      </c>
      <c r="D57">
        <f>IF(Win!D57="","",Win!D57)</f>
        <v>91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Jesper Svensson</v>
      </c>
      <c r="N57" t="str">
        <f>IF(FRL!B57="","",FRL!B57)</f>
        <v>1.15%</v>
      </c>
      <c r="O57">
        <f>IF(FRL!C57="","",FRL!C57)</f>
        <v>87</v>
      </c>
      <c r="P57">
        <f>IF(FRL!D57="","",FRL!D57)</f>
        <v>91</v>
      </c>
      <c r="Q57" s="17">
        <f t="shared" si="3"/>
        <v>1E-3</v>
      </c>
      <c r="R57">
        <f t="array" ref="R57">IF(Q57="","",RANK(Q57, $Q$2:$Q$241) + COUNTIFS($Q$2:$Q$241, Q57, $P$2:$P$241, "&lt;"&amp;P57) + COUNTIFS($Q$2:$Q$241, Q57, $P$2:$P$241, P57, $M$2:$M$241, "&lt;"&amp;M57))</f>
        <v>15</v>
      </c>
      <c r="S57">
        <f ca="1">IF(FRL!F57="","",FRL!F57)</f>
        <v>35</v>
      </c>
      <c r="T57" s="6" t="str">
        <f t="shared" ca="1" si="4"/>
        <v/>
      </c>
      <c r="U57" s="6">
        <f t="shared" ca="1" si="5"/>
        <v>-1</v>
      </c>
      <c r="V57" t="str">
        <f ca="1">IF(R57="","",FRL!H57)</f>
        <v>Spreadex: 90/1, 6pl, 1/5</v>
      </c>
    </row>
    <row r="58" spans="1:22" x14ac:dyDescent="0.35">
      <c r="A58" t="str">
        <f>IF(Win!A58="","",Win!A58)</f>
        <v>Jimmy Stanger</v>
      </c>
      <c r="B58">
        <f>IF(Win!B58="","",VALUE(Win!B58))</f>
        <v>2.0000000000000001E-4</v>
      </c>
      <c r="C58">
        <f>IF(Win!C58="","",Win!C58)</f>
        <v>5000</v>
      </c>
      <c r="D58">
        <f>IF(Win!D58="","",Win!D58)</f>
        <v>601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Jimmy Stanger</v>
      </c>
      <c r="N58" t="str">
        <f>IF(FRL!B58="","",FRL!B58)</f>
        <v>0.22%</v>
      </c>
      <c r="O58">
        <f>IF(FRL!C58="","",FRL!C58)</f>
        <v>455</v>
      </c>
      <c r="P58">
        <f>IF(FRL!D58="","",FRL!D58)</f>
        <v>251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Joe Highsmith</v>
      </c>
      <c r="B59">
        <f>IF(Win!B59="","",VALUE(Win!B59))</f>
        <v>1.6000000000000001E-3</v>
      </c>
      <c r="C59">
        <f>IF(Win!C59="","",Win!C59)</f>
        <v>625</v>
      </c>
      <c r="D59">
        <f>IF(Win!D59="","",Win!D59)</f>
        <v>276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Joe Highsmith</v>
      </c>
      <c r="N59" t="str">
        <f>IF(FRL!B59="","",FRL!B59)</f>
        <v>0.61%</v>
      </c>
      <c r="O59">
        <f>IF(FRL!C59="","",FRL!C59)</f>
        <v>164</v>
      </c>
      <c r="P59">
        <f>IF(FRL!D59="","",FRL!D59)</f>
        <v>126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Joel Dahmen</v>
      </c>
      <c r="B60">
        <f>IF(Win!B60="","",VALUE(Win!B60))</f>
        <v>6.8999999999999999E-3</v>
      </c>
      <c r="C60">
        <f>IF(Win!C60="","",Win!C60)</f>
        <v>145</v>
      </c>
      <c r="D60">
        <f>IF(Win!D60="","",Win!D60)</f>
        <v>106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Joel Dahmen</v>
      </c>
      <c r="N60" t="str">
        <f>IF(FRL!B60="","",FRL!B60)</f>
        <v>1.13%</v>
      </c>
      <c r="O60">
        <f>IF(FRL!C60="","",FRL!C60)</f>
        <v>88</v>
      </c>
      <c r="P60">
        <f>IF(FRL!D60="","",FRL!D60)</f>
        <v>91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John Parry</v>
      </c>
      <c r="B61">
        <f>IF(Win!B61="","",VALUE(Win!B61))</f>
        <v>1.11E-2</v>
      </c>
      <c r="C61">
        <f>IF(Win!C61="","",Win!C61)</f>
        <v>90</v>
      </c>
      <c r="D61">
        <f>IF(Win!D61="","",Win!D61)</f>
        <v>71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John Parry</v>
      </c>
      <c r="N61" t="str">
        <f>IF(FRL!B61="","",FRL!B61)</f>
        <v>1.50%</v>
      </c>
      <c r="O61">
        <f>IF(FRL!C61="","",FRL!C61)</f>
        <v>67</v>
      </c>
      <c r="P61">
        <f>IF(FRL!D61="","",FRL!D61)</f>
        <v>101</v>
      </c>
      <c r="Q61" s="17">
        <f t="shared" si="3"/>
        <v>5.0000000000000001E-3</v>
      </c>
      <c r="R61">
        <f t="array" ref="R61">IF(Q61="","",RANK(Q61, $Q$2:$Q$241) + COUNTIFS($Q$2:$Q$241, Q61, $P$2:$P$241, "&lt;"&amp;P61) + COUNTIFS($Q$2:$Q$241, Q61, $P$2:$P$241, P61, $M$2:$M$241, "&lt;"&amp;M61))</f>
        <v>2</v>
      </c>
      <c r="S61">
        <f ca="1">IF(FRL!F61="","",FRL!F61)</f>
        <v>52</v>
      </c>
      <c r="T61" s="6">
        <f t="shared" ca="1" si="4"/>
        <v>-1</v>
      </c>
      <c r="U61" s="6">
        <f t="shared" ca="1" si="5"/>
        <v>-1</v>
      </c>
      <c r="V61" t="str">
        <f ca="1">IF(R61="","",FRL!H61)</f>
        <v>Spreadex: 100/1, 6pl, 1/5</v>
      </c>
    </row>
    <row r="62" spans="1:22" x14ac:dyDescent="0.35">
      <c r="A62" t="str">
        <f>IF(Win!A62="","",Win!A62)</f>
        <v>John VanDerLaan</v>
      </c>
      <c r="B62">
        <f>IF(Win!B62="","",VALUE(Win!B62))</f>
        <v>2.8999999999999998E-3</v>
      </c>
      <c r="C62">
        <f>IF(Win!C62="","",Win!C62)</f>
        <v>345</v>
      </c>
      <c r="D62">
        <f>IF(Win!D62="","",Win!D62)</f>
        <v>201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John VanDerLaan</v>
      </c>
      <c r="N62" t="str">
        <f>IF(FRL!B62="","",FRL!B62)</f>
        <v>0.75%</v>
      </c>
      <c r="O62">
        <f>IF(FRL!C62="","",FRL!C62)</f>
        <v>133</v>
      </c>
      <c r="P62">
        <f>IF(FRL!D62="","",FRL!D62)</f>
        <v>141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Johnny Keefer</v>
      </c>
      <c r="B63">
        <f>IF(Win!B63="","",VALUE(Win!B63))</f>
        <v>1.37E-2</v>
      </c>
      <c r="C63">
        <f>IF(Win!C63="","",Win!C63)</f>
        <v>73</v>
      </c>
      <c r="D63">
        <f>IF(Win!D63="","",Win!D63)</f>
        <v>51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Johnny Keefer</v>
      </c>
      <c r="N63" t="str">
        <f>IF(FRL!B63="","",FRL!B63)</f>
        <v>1.67%</v>
      </c>
      <c r="O63">
        <f>IF(FRL!C63="","",FRL!C63)</f>
        <v>60</v>
      </c>
      <c r="P63">
        <f>IF(FRL!D63="","",FRL!D63)</f>
        <v>56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Jordan Smith</v>
      </c>
      <c r="B64">
        <f>IF(Win!B64="","",VALUE(Win!B64))</f>
        <v>1.7999999999999999E-2</v>
      </c>
      <c r="C64">
        <f>IF(Win!C64="","",Win!C64)</f>
        <v>56</v>
      </c>
      <c r="D64">
        <f>IF(Win!D64="","",Win!D64)</f>
        <v>51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Jordan Smith</v>
      </c>
      <c r="N64" t="str">
        <f>IF(FRL!B64="","",FRL!B64)</f>
        <v>1.73%</v>
      </c>
      <c r="O64">
        <f>IF(FRL!C64="","",FRL!C64)</f>
        <v>58</v>
      </c>
      <c r="P64">
        <f>IF(FRL!D64="","",FRL!D64)</f>
        <v>61</v>
      </c>
      <c r="Q64" s="17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11</v>
      </c>
      <c r="S64">
        <f ca="1">IF(FRL!F64="","",FRL!F64)</f>
        <v>52</v>
      </c>
      <c r="T64" s="6" t="str">
        <f t="shared" ca="1" si="4"/>
        <v/>
      </c>
      <c r="U64" s="6">
        <f t="shared" ca="1" si="5"/>
        <v>-1</v>
      </c>
      <c r="V64" t="str">
        <f ca="1">IF(R64="","",FRL!H64)</f>
        <v>Bet365: 55/1, 5pl, 1/4</v>
      </c>
    </row>
    <row r="65" spans="1:22" x14ac:dyDescent="0.35">
      <c r="A65" t="str">
        <f>IF(Win!A65="","",Win!A65)</f>
        <v>Justin Hicks</v>
      </c>
      <c r="B65">
        <f>IF(Win!B65="","",VALUE(Win!B65))</f>
        <v>0</v>
      </c>
      <c r="C65">
        <f>IF(Win!C65="","",Win!C65)</f>
        <v>10000</v>
      </c>
      <c r="D65">
        <f>IF(Win!D65="","",Win!D65)</f>
        <v>5001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Justin Hicks</v>
      </c>
      <c r="N65" t="str">
        <f>IF(FRL!B65="","",FRL!B65)</f>
        <v>0.02%</v>
      </c>
      <c r="O65">
        <f>IF(FRL!C65="","",FRL!C65)</f>
        <v>5000</v>
      </c>
      <c r="P65">
        <f>IF(FRL!D65="","",FRL!D65)</f>
        <v>501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98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Justin Lower</v>
      </c>
      <c r="B66">
        <f>IF(Win!B66="","",VALUE(Win!B66))</f>
        <v>2.2000000000000001E-3</v>
      </c>
      <c r="C66">
        <f>IF(Win!C66="","",Win!C66)</f>
        <v>455</v>
      </c>
      <c r="D66">
        <f>IF(Win!D66="","",Win!D66)</f>
        <v>251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Justin Lower</v>
      </c>
      <c r="N66" t="str">
        <f>IF(FRL!B66="","",FRL!B66)</f>
        <v>0.26%</v>
      </c>
      <c r="O66">
        <f>IF(FRL!C66="","",FRL!C66)</f>
        <v>385</v>
      </c>
      <c r="P66">
        <f>IF(FRL!D66="","",FRL!D66)</f>
        <v>151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108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Karl Vilips</v>
      </c>
      <c r="B67">
        <f>IF(Win!B67="","",VALUE(Win!B67))</f>
        <v>5.1999999999999998E-3</v>
      </c>
      <c r="C67">
        <f>IF(Win!C67="","",Win!C67)</f>
        <v>192</v>
      </c>
      <c r="D67">
        <f>IF(Win!D67="","",Win!D67)</f>
        <v>151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Karl Vilips</v>
      </c>
      <c r="N67" t="str">
        <f>IF(FRL!B67="","",FRL!B67)</f>
        <v>0.95%</v>
      </c>
      <c r="O67">
        <f>IF(FRL!C67="","",FRL!C67)</f>
        <v>105</v>
      </c>
      <c r="P67">
        <f>IF(FRL!D67="","",FRL!D67)</f>
        <v>101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20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Keita Nakajima</v>
      </c>
      <c r="B68">
        <f>IF(Win!B68="","",VALUE(Win!B68))</f>
        <v>5.1999999999999998E-3</v>
      </c>
      <c r="C68">
        <f>IF(Win!C68="","",Win!C68)</f>
        <v>192</v>
      </c>
      <c r="D68">
        <f>IF(Win!D68="","",Win!D68)</f>
        <v>151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Keita Nakajima</v>
      </c>
      <c r="N68" t="str">
        <f>IF(FRL!B68="","",FRL!B68)</f>
        <v>0.96%</v>
      </c>
      <c r="O68">
        <f>IF(FRL!C68="","",FRL!C68)</f>
        <v>104</v>
      </c>
      <c r="P68">
        <f>IF(FRL!D68="","",FRL!D68)</f>
        <v>101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Keith Mitchell</v>
      </c>
      <c r="B69">
        <f>IF(Win!B69="","",VALUE(Win!B69))</f>
        <v>2.3800000000000002E-2</v>
      </c>
      <c r="C69">
        <f>IF(Win!C69="","",Win!C69)</f>
        <v>42</v>
      </c>
      <c r="D69">
        <f>IF(Win!D69="","",Win!D69)</f>
        <v>31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Keith Mitchell</v>
      </c>
      <c r="N69" t="str">
        <f>IF(FRL!B69="","",FRL!B69)</f>
        <v>1.99%</v>
      </c>
      <c r="O69">
        <f>IF(FRL!C69="","",FRL!C69)</f>
        <v>50</v>
      </c>
      <c r="P69">
        <f>IF(FRL!D69="","",FRL!D69)</f>
        <v>46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Kensei Hirata</v>
      </c>
      <c r="B70">
        <f>IF(Win!B70="","",VALUE(Win!B70))</f>
        <v>2E-3</v>
      </c>
      <c r="C70">
        <f>IF(Win!C70="","",Win!C70)</f>
        <v>500</v>
      </c>
      <c r="D70">
        <f>IF(Win!D70="","",Win!D70)</f>
        <v>301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Kensei Hirata</v>
      </c>
      <c r="N70" t="str">
        <f>IF(FRL!B70="","",FRL!B70)</f>
        <v>0.65%</v>
      </c>
      <c r="O70">
        <f>IF(FRL!C70="","",FRL!C70)</f>
        <v>154</v>
      </c>
      <c r="P70">
        <f>IF(FRL!D70="","",FRL!D70)</f>
        <v>176</v>
      </c>
      <c r="Q70" s="17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19</v>
      </c>
      <c r="S70">
        <f ca="1">IF(FRL!F70="","",FRL!F70)</f>
        <v>108</v>
      </c>
      <c r="T70" s="6" t="str">
        <f t="shared" ca="1" si="10"/>
        <v/>
      </c>
      <c r="U70" s="6">
        <f t="shared" ca="1" si="11"/>
        <v>-1</v>
      </c>
      <c r="V70" t="str">
        <f ca="1">IF(R70="","",FRL!H70)</f>
        <v>Spreadex: 175/1, 6pl, 1/5</v>
      </c>
    </row>
    <row r="71" spans="1:22" x14ac:dyDescent="0.35">
      <c r="A71" t="str">
        <f>IF(Win!A71="","",Win!A71)</f>
        <v>Kevin Roy</v>
      </c>
      <c r="B71">
        <f>IF(Win!B71="","",VALUE(Win!B71))</f>
        <v>8.6999999999999994E-3</v>
      </c>
      <c r="C71">
        <f>IF(Win!C71="","",Win!C71)</f>
        <v>115</v>
      </c>
      <c r="D71">
        <f>IF(Win!D71="","",Win!D71)</f>
        <v>91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Kevin Roy</v>
      </c>
      <c r="N71" t="str">
        <f>IF(FRL!B71="","",FRL!B71)</f>
        <v>0.52%</v>
      </c>
      <c r="O71">
        <f>IF(FRL!C71="","",FRL!C71)</f>
        <v>192</v>
      </c>
      <c r="P71">
        <f>IF(FRL!D71="","",FRL!D71)</f>
        <v>91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Kevin Streelman</v>
      </c>
      <c r="B72">
        <f>IF(Win!B72="","",VALUE(Win!B72))</f>
        <v>8.9999999999999998E-4</v>
      </c>
      <c r="C72">
        <f>IF(Win!C72="","",Win!C72)</f>
        <v>1111</v>
      </c>
      <c r="D72">
        <f>IF(Win!D72="","",Win!D72)</f>
        <v>601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Kevin Streelman</v>
      </c>
      <c r="N72" t="str">
        <f>IF(FRL!B72="","",FRL!B72)</f>
        <v>0.46%</v>
      </c>
      <c r="O72">
        <f>IF(FRL!C72="","",FRL!C72)</f>
        <v>217</v>
      </c>
      <c r="P72">
        <f>IF(FRL!D72="","",FRL!D72)</f>
        <v>251</v>
      </c>
      <c r="Q72" s="17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21</v>
      </c>
      <c r="S72">
        <f ca="1">IF(FRL!F72="","",FRL!F72)</f>
        <v>20</v>
      </c>
      <c r="T72" s="6" t="str">
        <f t="shared" ca="1" si="10"/>
        <v/>
      </c>
      <c r="U72" s="6">
        <f t="shared" ca="1" si="11"/>
        <v>-1</v>
      </c>
      <c r="V72" t="str">
        <f ca="1">IF(R72="","",FRL!H72)</f>
        <v>Unibet: 250/1, 5pl, 1/4</v>
      </c>
    </row>
    <row r="73" spans="1:22" x14ac:dyDescent="0.35">
      <c r="A73" t="str">
        <f>IF(Win!A73="","",Win!A73)</f>
        <v>Kevin Yu</v>
      </c>
      <c r="B73">
        <f>IF(Win!B73="","",VALUE(Win!B73))</f>
        <v>1.09E-2</v>
      </c>
      <c r="C73">
        <f>IF(Win!C73="","",Win!C73)</f>
        <v>92</v>
      </c>
      <c r="D73">
        <f>IF(Win!D73="","",Win!D73)</f>
        <v>81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Kevin Yu</v>
      </c>
      <c r="N73" t="str">
        <f>IF(FRL!B73="","",FRL!B73)</f>
        <v>1.42%</v>
      </c>
      <c r="O73">
        <f>IF(FRL!C73="","",FRL!C73)</f>
        <v>70</v>
      </c>
      <c r="P73">
        <f>IF(FRL!D73="","",FRL!D73)</f>
        <v>71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Kris Ventura</v>
      </c>
      <c r="B74">
        <f>IF(Win!B74="","",VALUE(Win!B74))</f>
        <v>9.1999999999999998E-3</v>
      </c>
      <c r="C74">
        <f>IF(Win!C74="","",Win!C74)</f>
        <v>109</v>
      </c>
      <c r="D74">
        <f>IF(Win!D74="","",Win!D74)</f>
        <v>81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Kris Ventura</v>
      </c>
      <c r="N74" t="str">
        <f>IF(FRL!B74="","",FRL!B74)</f>
        <v>0.47%</v>
      </c>
      <c r="O74">
        <f>IF(FRL!C74="","",FRL!C74)</f>
        <v>213</v>
      </c>
      <c r="P74">
        <f>IF(FRL!D74="","",FRL!D74)</f>
        <v>91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Kristoffer Reitan</v>
      </c>
      <c r="B75">
        <f>IF(Win!B75="","",VALUE(Win!B75))</f>
        <v>6.6E-3</v>
      </c>
      <c r="C75">
        <f>IF(Win!C75="","",Win!C75)</f>
        <v>152</v>
      </c>
      <c r="D75">
        <f>IF(Win!D75="","",Win!D75)</f>
        <v>51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Kristoffer Reitan</v>
      </c>
      <c r="N75" t="str">
        <f>IF(FRL!B75="","",FRL!B75)</f>
        <v>0.40%</v>
      </c>
      <c r="O75">
        <f>IF(FRL!C75="","",FRL!C75)</f>
        <v>250</v>
      </c>
      <c r="P75">
        <f>IF(FRL!D75="","",FRL!D75)</f>
        <v>67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Kyoung-Hoon Lee</v>
      </c>
      <c r="B76">
        <f>IF(Win!B76="","",VALUE(Win!B76))</f>
        <v>4.0000000000000002E-4</v>
      </c>
      <c r="C76">
        <f>IF(Win!C76="","",Win!C76)</f>
        <v>2500</v>
      </c>
      <c r="D76">
        <f>IF(Win!D76="","",Win!D76)</f>
        <v>351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Kyoung-Hoon Lee</v>
      </c>
      <c r="N76" t="str">
        <f>IF(FRL!B76="","",FRL!B76)</f>
        <v>0.35%</v>
      </c>
      <c r="O76">
        <f>IF(FRL!C76="","",FRL!C76)</f>
        <v>286</v>
      </c>
      <c r="P76">
        <f>IF(FRL!D76="","",FRL!D76)</f>
        <v>181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Lanto Griffin</v>
      </c>
      <c r="B77">
        <f>IF(Win!B77="","",VALUE(Win!B77))</f>
        <v>2.5000000000000001E-3</v>
      </c>
      <c r="C77">
        <f>IF(Win!C77="","",Win!C77)</f>
        <v>400</v>
      </c>
      <c r="D77">
        <f>IF(Win!D77="","",Win!D77)</f>
        <v>226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Lanto Griffin</v>
      </c>
      <c r="N77" t="str">
        <f>IF(FRL!B77="","",FRL!B77)</f>
        <v>0.25%</v>
      </c>
      <c r="O77">
        <f>IF(FRL!C77="","",FRL!C77)</f>
        <v>400</v>
      </c>
      <c r="P77">
        <f>IF(FRL!D77="","",FRL!D77)</f>
        <v>141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Lee Hodges</v>
      </c>
      <c r="B78">
        <f>IF(Win!B78="","",VALUE(Win!B78))</f>
        <v>8.2000000000000007E-3</v>
      </c>
      <c r="C78">
        <f>IF(Win!C78="","",Win!C78)</f>
        <v>122</v>
      </c>
      <c r="D78">
        <f>IF(Win!D78="","",Win!D78)</f>
        <v>91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Lee Hodges</v>
      </c>
      <c r="N78" t="str">
        <f>IF(FRL!B78="","",FRL!B78)</f>
        <v>1.19%</v>
      </c>
      <c r="O78">
        <f>IF(FRL!C78="","",FRL!C78)</f>
        <v>84</v>
      </c>
      <c r="P78">
        <f>IF(FRL!D78="","",FRL!D78)</f>
        <v>81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Luke Clanton</v>
      </c>
      <c r="B79">
        <f>IF(Win!B79="","",VALUE(Win!B79))</f>
        <v>4.3E-3</v>
      </c>
      <c r="C79">
        <f>IF(Win!C79="","",Win!C79)</f>
        <v>233</v>
      </c>
      <c r="D79">
        <f>IF(Win!D79="","",Win!D79)</f>
        <v>126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Luke Clanton</v>
      </c>
      <c r="N79" t="str">
        <f>IF(FRL!B79="","",FRL!B79)</f>
        <v>1.00%</v>
      </c>
      <c r="O79">
        <f>IF(FRL!C79="","",FRL!C79)</f>
        <v>100</v>
      </c>
      <c r="P79">
        <f>IF(FRL!D79="","",FRL!D79)</f>
        <v>126</v>
      </c>
      <c r="Q79" s="17">
        <f t="shared" si="9"/>
        <v>2E-3</v>
      </c>
      <c r="R79">
        <f t="array" ref="R79">IF(Q79="","",RANK(Q79, $Q$2:$Q$241) + COUNTIFS($Q$2:$Q$241, Q79, $P$2:$P$241, "&lt;"&amp;P79) + COUNTIFS($Q$2:$Q$241, Q79, $P$2:$P$241, P79, $M$2:$M$241, "&lt;"&amp;M79))</f>
        <v>8</v>
      </c>
      <c r="S79">
        <f ca="1">IF(FRL!F79="","",FRL!F79)</f>
        <v>82</v>
      </c>
      <c r="T79" s="6" t="str">
        <f t="shared" ca="1" si="10"/>
        <v/>
      </c>
      <c r="U79" s="6">
        <f t="shared" ca="1" si="11"/>
        <v>-1</v>
      </c>
      <c r="V79" t="str">
        <f ca="1">IF(R79="","",FRL!H79)</f>
        <v>Spreadex: 125/1, 6pl, 1/5</v>
      </c>
    </row>
    <row r="80" spans="1:22" x14ac:dyDescent="0.35">
      <c r="A80" t="str">
        <f>IF(Win!A80="","",Win!A80)</f>
        <v>Mac Meissner</v>
      </c>
      <c r="B80">
        <f>IF(Win!B80="","",VALUE(Win!B80))</f>
        <v>1.41E-2</v>
      </c>
      <c r="C80">
        <f>IF(Win!C80="","",Win!C80)</f>
        <v>71</v>
      </c>
      <c r="D80">
        <f>IF(Win!D80="","",Win!D80)</f>
        <v>51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Mac Meissner</v>
      </c>
      <c r="N80" t="str">
        <f>IF(FRL!B80="","",FRL!B80)</f>
        <v>1.72%</v>
      </c>
      <c r="O80">
        <f>IF(FRL!C80="","",FRL!C80)</f>
        <v>58</v>
      </c>
      <c r="P80">
        <f>IF(FRL!D80="","",FRL!D80)</f>
        <v>61</v>
      </c>
      <c r="Q80" s="17">
        <f t="shared" si="9"/>
        <v>1E-3</v>
      </c>
      <c r="R80">
        <f t="array" ref="R80">IF(Q80="","",RANK(Q80, $Q$2:$Q$241) + COUNTIFS($Q$2:$Q$241, Q80, $P$2:$P$241, "&lt;"&amp;P80) + COUNTIFS($Q$2:$Q$241, Q80, $P$2:$P$241, P80, $M$2:$M$241, "&lt;"&amp;M80))</f>
        <v>12</v>
      </c>
      <c r="S80">
        <f ca="1">IF(FRL!F80="","",FRL!F80)</f>
        <v>82</v>
      </c>
      <c r="T80" s="6" t="str">
        <f t="shared" ca="1" si="10"/>
        <v/>
      </c>
      <c r="U80" s="6">
        <f t="shared" ca="1" si="11"/>
        <v>-1</v>
      </c>
      <c r="V80" t="str">
        <f ca="1">IF(R80="","",FRL!H80)</f>
        <v>William Hill: 60/1, 5pl, 1/4</v>
      </c>
    </row>
    <row r="81" spans="1:22" x14ac:dyDescent="0.35">
      <c r="A81" t="str">
        <f>IF(Win!A81="","",Win!A81)</f>
        <v>Mackenzie Hughes</v>
      </c>
      <c r="B81">
        <f>IF(Win!B81="","",VALUE(Win!B81))</f>
        <v>1.3299999999999999E-2</v>
      </c>
      <c r="C81">
        <f>IF(Win!C81="","",Win!C81)</f>
        <v>75</v>
      </c>
      <c r="D81">
        <f>IF(Win!D81="","",Win!D81)</f>
        <v>61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Mackenzie Hughes</v>
      </c>
      <c r="N81" t="str">
        <f>IF(FRL!B81="","",FRL!B81)</f>
        <v>0.68%</v>
      </c>
      <c r="O81">
        <f>IF(FRL!C81="","",FRL!C81)</f>
        <v>147</v>
      </c>
      <c r="P81">
        <f>IF(FRL!D81="","",FRL!D81)</f>
        <v>71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108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Marcelo Rozo</v>
      </c>
      <c r="B82">
        <f>IF(Win!B82="","",VALUE(Win!B82))</f>
        <v>5.9999999999999995E-4</v>
      </c>
      <c r="C82">
        <f>IF(Win!C82="","",Win!C82)</f>
        <v>1667</v>
      </c>
      <c r="D82">
        <f>IF(Win!D82="","",Win!D82)</f>
        <v>1001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Marcelo Rozo</v>
      </c>
      <c r="N82" t="str">
        <f>IF(FRL!B82="","",FRL!B82)</f>
        <v>0.13%</v>
      </c>
      <c r="O82">
        <f>IF(FRL!C82="","",FRL!C82)</f>
        <v>769</v>
      </c>
      <c r="P82">
        <f>IF(FRL!D82="","",FRL!D82)</f>
        <v>301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Mark Hubbard</v>
      </c>
      <c r="B83">
        <f>IF(Win!B83="","",VALUE(Win!B83))</f>
        <v>4.4999999999999997E-3</v>
      </c>
      <c r="C83">
        <f>IF(Win!C83="","",Win!C83)</f>
        <v>222</v>
      </c>
      <c r="D83">
        <f>IF(Win!D83="","",Win!D83)</f>
        <v>176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Mark Hubbard</v>
      </c>
      <c r="N83" t="str">
        <f>IF(FRL!B83="","",FRL!B83)</f>
        <v>0.35%</v>
      </c>
      <c r="O83">
        <f>IF(FRL!C83="","",FRL!C83)</f>
        <v>286</v>
      </c>
      <c r="P83">
        <f>IF(FRL!D83="","",FRL!D83)</f>
        <v>126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Matt Kuchar</v>
      </c>
      <c r="B84">
        <f>IF(Win!B84="","",VALUE(Win!B84))</f>
        <v>1.0999999999999999E-2</v>
      </c>
      <c r="C84">
        <f>IF(Win!C84="","",Win!C84)</f>
        <v>91</v>
      </c>
      <c r="D84">
        <f>IF(Win!D84="","",Win!D84)</f>
        <v>151</v>
      </c>
      <c r="E84" s="17">
        <f t="shared" si="6"/>
        <v>4.0000000000000001E-3</v>
      </c>
      <c r="F84">
        <f t="array" ref="F84">IF(E84="","",RANK(E84, $E$2:$E$241) + COUNTIFS($E$2:$E$241, E84, $D$2:$D$241, "&lt;"&amp;D84) + COUNTIFS($E$2:$E$241, E84, $D$2:$D$241, D84, $A$2:$A$241, "&lt;"&amp;A84))</f>
        <v>3</v>
      </c>
      <c r="G84">
        <f ca="1">IF(Win!F84="","",Win!F84)</f>
        <v>81</v>
      </c>
      <c r="H84" s="6">
        <f t="shared" ca="1" si="7"/>
        <v>-2</v>
      </c>
      <c r="I84" s="6">
        <f t="shared" ca="1" si="8"/>
        <v>-2</v>
      </c>
      <c r="J84" t="str">
        <f ca="1">IF(F84="","",Win!H84)</f>
        <v>Skybet: 100/1, 12pl, 1/5</v>
      </c>
      <c r="M84" t="str">
        <f>IF(FRL!A84="","",FRL!A84)</f>
        <v>Matt Kuchar</v>
      </c>
      <c r="N84" t="str">
        <f>IF(FRL!B84="","",FRL!B84)</f>
        <v>0.57%</v>
      </c>
      <c r="O84">
        <f>IF(FRL!C84="","",FRL!C84)</f>
        <v>175</v>
      </c>
      <c r="P84">
        <f>IF(FRL!D84="","",FRL!D84)</f>
        <v>111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Matt Wallace</v>
      </c>
      <c r="B85">
        <f>IF(Win!B85="","",VALUE(Win!B85))</f>
        <v>1.2800000000000001E-2</v>
      </c>
      <c r="C85">
        <f>IF(Win!C85="","",Win!C85)</f>
        <v>78</v>
      </c>
      <c r="D85">
        <f>IF(Win!D85="","",Win!D85)</f>
        <v>67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40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Matt Wallace</v>
      </c>
      <c r="N85" t="str">
        <f>IF(FRL!B85="","",FRL!B85)</f>
        <v>1.51%</v>
      </c>
      <c r="O85">
        <f>IF(FRL!C85="","",FRL!C85)</f>
        <v>66</v>
      </c>
      <c r="P85">
        <f>IF(FRL!D85="","",FRL!D85)</f>
        <v>67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82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Matthieu Pavon</v>
      </c>
      <c r="B86">
        <f>IF(Win!B86="","",VALUE(Win!B86))</f>
        <v>4.4999999999999997E-3</v>
      </c>
      <c r="C86">
        <f>IF(Win!C86="","",Win!C86)</f>
        <v>222</v>
      </c>
      <c r="D86">
        <f>IF(Win!D86="","",Win!D86)</f>
        <v>226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Matthieu Pavon</v>
      </c>
      <c r="N86" t="str">
        <f>IF(FRL!B86="","",FRL!B86)</f>
        <v>0.94%</v>
      </c>
      <c r="O86">
        <f>IF(FRL!C86="","",FRL!C86)</f>
        <v>106</v>
      </c>
      <c r="P86">
        <f>IF(FRL!D86="","",FRL!D86)</f>
        <v>126</v>
      </c>
      <c r="Q86" s="17">
        <f t="shared" si="9"/>
        <v>1E-3</v>
      </c>
      <c r="R86">
        <f t="array" ref="R86">IF(Q86="","",RANK(Q86, $Q$2:$Q$241) + COUNTIFS($Q$2:$Q$241, Q86, $P$2:$P$241, "&lt;"&amp;P86) + COUNTIFS($Q$2:$Q$241, Q86, $P$2:$P$241, P86, $M$2:$M$241, "&lt;"&amp;M86))</f>
        <v>17</v>
      </c>
      <c r="S86">
        <f ca="1">IF(FRL!F86="","",FRL!F86)</f>
        <v>52</v>
      </c>
      <c r="T86" s="6" t="str">
        <f t="shared" ca="1" si="10"/>
        <v/>
      </c>
      <c r="U86" s="6">
        <f t="shared" ca="1" si="11"/>
        <v>-1</v>
      </c>
      <c r="V86" t="str">
        <f ca="1">IF(R86="","",FRL!H86)</f>
        <v>Unibet: 125/1, 5pl, 1/4</v>
      </c>
    </row>
    <row r="87" spans="1:22" x14ac:dyDescent="0.35">
      <c r="A87" t="str">
        <f>IF(Win!A87="","",Win!A87)</f>
        <v>Matti Schmid</v>
      </c>
      <c r="B87">
        <f>IF(Win!B87="","",VALUE(Win!B87))</f>
        <v>6.7999999999999996E-3</v>
      </c>
      <c r="C87">
        <f>IF(Win!C87="","",Win!C87)</f>
        <v>147</v>
      </c>
      <c r="D87">
        <f>IF(Win!D87="","",Win!D87)</f>
        <v>126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Matti Schmid</v>
      </c>
      <c r="N87" t="str">
        <f>IF(FRL!B87="","",FRL!B87)</f>
        <v>0.45%</v>
      </c>
      <c r="O87">
        <f>IF(FRL!C87="","",FRL!C87)</f>
        <v>222</v>
      </c>
      <c r="P87">
        <f>IF(FRL!D87="","",FRL!D87)</f>
        <v>111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Max Homa</v>
      </c>
      <c r="B88">
        <f>IF(Win!B88="","",VALUE(Win!B88))</f>
        <v>1.9E-2</v>
      </c>
      <c r="C88">
        <f>IF(Win!C88="","",Win!C88)</f>
        <v>53</v>
      </c>
      <c r="D88">
        <f>IF(Win!D88="","",Win!D88)</f>
        <v>56</v>
      </c>
      <c r="E88" s="17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4</v>
      </c>
      <c r="G88">
        <f ca="1">IF(Win!F88="","",Win!F88)</f>
        <v>13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Skybet: 35/1, 12pl, 1/5</v>
      </c>
      <c r="M88" t="str">
        <f>IF(FRL!A88="","",FRL!A88)</f>
        <v>Max Homa</v>
      </c>
      <c r="N88" t="str">
        <f>IF(FRL!B88="","",FRL!B88)</f>
        <v>0.71%</v>
      </c>
      <c r="O88">
        <f>IF(FRL!C88="","",FRL!C88)</f>
        <v>141</v>
      </c>
      <c r="P88">
        <f>IF(FRL!D88="","",FRL!D88)</f>
        <v>67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Max McGreevy</v>
      </c>
      <c r="B89">
        <f>IF(Win!B89="","",VALUE(Win!B89))</f>
        <v>1.6199999999999999E-2</v>
      </c>
      <c r="C89">
        <f>IF(Win!C89="","",Win!C89)</f>
        <v>62</v>
      </c>
      <c r="D89">
        <f>IF(Win!D89="","",Win!D89)</f>
        <v>41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Max McGreevy</v>
      </c>
      <c r="N89" t="str">
        <f>IF(FRL!B89="","",FRL!B89)</f>
        <v>1.70%</v>
      </c>
      <c r="O89">
        <f>IF(FRL!C89="","",FRL!C89)</f>
        <v>59</v>
      </c>
      <c r="P89">
        <f>IF(FRL!D89="","",FRL!D89)</f>
        <v>56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Michael Brennan</v>
      </c>
      <c r="B90">
        <f>IF(Win!B90="","",VALUE(Win!B90))</f>
        <v>6.8999999999999999E-3</v>
      </c>
      <c r="C90">
        <f>IF(Win!C90="","",Win!C90)</f>
        <v>145</v>
      </c>
      <c r="D90">
        <f>IF(Win!D90="","",Win!D90)</f>
        <v>61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Michael Brennan</v>
      </c>
      <c r="N90" t="str">
        <f>IF(FRL!B90="","",FRL!B90)</f>
        <v>0.45%</v>
      </c>
      <c r="O90">
        <f>IF(FRL!C90="","",FRL!C90)</f>
        <v>222</v>
      </c>
      <c r="P90">
        <f>IF(FRL!D90="","",FRL!D90)</f>
        <v>71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Michael Thorbjornsen</v>
      </c>
      <c r="B91">
        <f>IF(Win!B91="","",VALUE(Win!B91))</f>
        <v>1.8499999999999999E-2</v>
      </c>
      <c r="C91">
        <f>IF(Win!C91="","",Win!C91)</f>
        <v>54</v>
      </c>
      <c r="D91">
        <f>IF(Win!D91="","",Win!D91)</f>
        <v>26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Michael Thorbjornsen</v>
      </c>
      <c r="N91" t="str">
        <f>IF(FRL!B91="","",FRL!B91)</f>
        <v>0.71%</v>
      </c>
      <c r="O91">
        <f>IF(FRL!C91="","",FRL!C91)</f>
        <v>141</v>
      </c>
      <c r="P91">
        <f>IF(FRL!D91="","",FRL!D91)</f>
        <v>51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Neal Shipley</v>
      </c>
      <c r="B92">
        <f>IF(Win!B92="","",VALUE(Win!B92))</f>
        <v>3.0000000000000001E-3</v>
      </c>
      <c r="C92">
        <f>IF(Win!C92="","",Win!C92)</f>
        <v>333</v>
      </c>
      <c r="D92">
        <f>IF(Win!D92="","",Win!D92)</f>
        <v>201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Neal Shipley</v>
      </c>
      <c r="N92" t="str">
        <f>IF(FRL!B92="","",FRL!B92)</f>
        <v>0.74%</v>
      </c>
      <c r="O92">
        <f>IF(FRL!C92="","",FRL!C92)</f>
        <v>135</v>
      </c>
      <c r="P92">
        <f>IF(FRL!D92="","",FRL!D92)</f>
        <v>111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Nick Dunlap</v>
      </c>
      <c r="B93">
        <f>IF(Win!B93="","",VALUE(Win!B93))</f>
        <v>8.0000000000000004E-4</v>
      </c>
      <c r="C93">
        <f>IF(Win!C93="","",Win!C93)</f>
        <v>1250</v>
      </c>
      <c r="D93">
        <f>IF(Win!D93="","",Win!D93)</f>
        <v>276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Nick Dunlap</v>
      </c>
      <c r="N93" t="str">
        <f>IF(FRL!B93="","",FRL!B93)</f>
        <v>0.41%</v>
      </c>
      <c r="O93">
        <f>IF(FRL!C93="","",FRL!C93)</f>
        <v>244</v>
      </c>
      <c r="P93">
        <f>IF(FRL!D93="","",FRL!D93)</f>
        <v>126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Nico Echavarria</v>
      </c>
      <c r="B94">
        <f>IF(Win!B94="","",VALUE(Win!B94))</f>
        <v>1.01E-2</v>
      </c>
      <c r="C94">
        <f>IF(Win!C94="","",Win!C94)</f>
        <v>99</v>
      </c>
      <c r="D94">
        <f>IF(Win!D94="","",Win!D94)</f>
        <v>61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Nico Echavarria</v>
      </c>
      <c r="N94" t="str">
        <f>IF(FRL!B94="","",FRL!B94)</f>
        <v>1.38%</v>
      </c>
      <c r="O94">
        <f>IF(FRL!C94="","",FRL!C94)</f>
        <v>72</v>
      </c>
      <c r="P94">
        <f>IF(FRL!D94="","",FRL!D94)</f>
        <v>61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Nicolai Hojgaard</v>
      </c>
      <c r="B95">
        <f>IF(Win!B95="","",VALUE(Win!B95))</f>
        <v>2.46E-2</v>
      </c>
      <c r="C95">
        <f>IF(Win!C95="","",Win!C95)</f>
        <v>41</v>
      </c>
      <c r="D95">
        <f>IF(Win!D95="","",Win!D95)</f>
        <v>21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Nicolai Hojgaard</v>
      </c>
      <c r="N95" t="str">
        <f>IF(FRL!B95="","",FRL!B95)</f>
        <v>2.04%</v>
      </c>
      <c r="O95">
        <f>IF(FRL!C95="","",FRL!C95)</f>
        <v>49</v>
      </c>
      <c r="P95">
        <f>IF(FRL!D95="","",FRL!D95)</f>
        <v>36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35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Patrick Fishburn</v>
      </c>
      <c r="B96">
        <f>IF(Win!B96="","",VALUE(Win!B96))</f>
        <v>3.5000000000000001E-3</v>
      </c>
      <c r="C96">
        <f>IF(Win!C96="","",Win!C96)</f>
        <v>286</v>
      </c>
      <c r="D96">
        <f>IF(Win!D96="","",Win!D96)</f>
        <v>201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Patrick Fishburn</v>
      </c>
      <c r="N96" t="str">
        <f>IF(FRL!B96="","",FRL!B96)</f>
        <v>0.83%</v>
      </c>
      <c r="O96">
        <f>IF(FRL!C96="","",FRL!C96)</f>
        <v>120</v>
      </c>
      <c r="P96">
        <f>IF(FRL!D96="","",FRL!D96)</f>
        <v>126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82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Patton Kizzire</v>
      </c>
      <c r="B97">
        <f>IF(Win!B97="","",VALUE(Win!B97))</f>
        <v>1.8E-3</v>
      </c>
      <c r="C97">
        <f>IF(Win!C97="","",Win!C97)</f>
        <v>556</v>
      </c>
      <c r="D97">
        <f>IF(Win!D97="","",Win!D97)</f>
        <v>351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Patton Kizzire</v>
      </c>
      <c r="N97" t="str">
        <f>IF(FRL!B97="","",FRL!B97)</f>
        <v>0.23%</v>
      </c>
      <c r="O97">
        <f>IF(FRL!C97="","",FRL!C97)</f>
        <v>435</v>
      </c>
      <c r="P97">
        <f>IF(FRL!D97="","",FRL!D97)</f>
        <v>181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Paul Waring</v>
      </c>
      <c r="B98">
        <f>IF(Win!B98="","",VALUE(Win!B98))</f>
        <v>8.9999999999999998E-4</v>
      </c>
      <c r="C98">
        <f>IF(Win!C98="","",Win!C98)</f>
        <v>1111</v>
      </c>
      <c r="D98">
        <f>IF(Win!D98="","",Win!D98)</f>
        <v>601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Paul Waring</v>
      </c>
      <c r="N98" t="str">
        <f>IF(FRL!B98="","",FRL!B98)</f>
        <v>0.49%</v>
      </c>
      <c r="O98">
        <f>IF(FRL!C98="","",FRL!C98)</f>
        <v>204</v>
      </c>
      <c r="P98">
        <f>IF(FRL!D98="","",FRL!D98)</f>
        <v>251</v>
      </c>
      <c r="Q98" s="17">
        <f t="shared" si="9"/>
        <v>1E-3</v>
      </c>
      <c r="R98">
        <f t="array" ref="R98">IF(Q98="","",RANK(Q98, $Q$2:$Q$241) + COUNTIFS($Q$2:$Q$241, Q98, $P$2:$P$241, "&lt;"&amp;P98) + COUNTIFS($Q$2:$Q$241, Q98, $P$2:$P$241, P98, $M$2:$M$241, "&lt;"&amp;M98))</f>
        <v>22</v>
      </c>
      <c r="S98">
        <f ca="1">IF(FRL!F98="","",FRL!F98)</f>
        <v>68</v>
      </c>
      <c r="T98" s="6" t="str">
        <f t="shared" ca="1" si="10"/>
        <v/>
      </c>
      <c r="U98" s="6">
        <f t="shared" ca="1" si="11"/>
        <v>-1</v>
      </c>
      <c r="V98" t="str">
        <f ca="1">IF(R98="","",FRL!H98)</f>
        <v>Unibet: 250/1, 5pl, 1/4</v>
      </c>
    </row>
    <row r="99" spans="1:22" x14ac:dyDescent="0.35">
      <c r="A99" t="str">
        <f>IF(Win!A99="","",Win!A99)</f>
        <v>Peter Malnati</v>
      </c>
      <c r="B99">
        <f>IF(Win!B99="","",VALUE(Win!B99))</f>
        <v>8.9999999999999998E-4</v>
      </c>
      <c r="C99">
        <f>IF(Win!C99="","",Win!C99)</f>
        <v>1111</v>
      </c>
      <c r="D99">
        <f>IF(Win!D99="","",Win!D99)</f>
        <v>601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Peter Malnati</v>
      </c>
      <c r="N99" t="str">
        <f>IF(FRL!B99="","",FRL!B99)</f>
        <v>0.15%</v>
      </c>
      <c r="O99">
        <f>IF(FRL!C99="","",FRL!C99)</f>
        <v>667</v>
      </c>
      <c r="P99">
        <f>IF(FRL!D99="","",FRL!D99)</f>
        <v>251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Pontus Nyholm</v>
      </c>
      <c r="B100">
        <f>IF(Win!B100="","",VALUE(Win!B100))</f>
        <v>5.0000000000000001E-4</v>
      </c>
      <c r="C100">
        <f>IF(Win!C100="","",Win!C100)</f>
        <v>2000</v>
      </c>
      <c r="D100">
        <f>IF(Win!D100="","",Win!D100)</f>
        <v>751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Pontus Nyholm</v>
      </c>
      <c r="N100" t="str">
        <f>IF(FRL!B100="","",FRL!B100)</f>
        <v>0.11%</v>
      </c>
      <c r="O100">
        <f>IF(FRL!C100="","",FRL!C100)</f>
        <v>909</v>
      </c>
      <c r="P100">
        <f>IF(FRL!D100="","",FRL!D100)</f>
        <v>251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Rafael Campos</v>
      </c>
      <c r="B101">
        <f>IF(Win!B101="","",VALUE(Win!B101))</f>
        <v>8.9999999999999998E-4</v>
      </c>
      <c r="C101">
        <f>IF(Win!C101="","",Win!C101)</f>
        <v>1111</v>
      </c>
      <c r="D101">
        <f>IF(Win!D101="","",Win!D101)</f>
        <v>751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Rafael Campos</v>
      </c>
      <c r="N101" t="str">
        <f>IF(FRL!B101="","",FRL!B101)</f>
        <v>0.47%</v>
      </c>
      <c r="O101">
        <f>IF(FRL!C101="","",FRL!C101)</f>
        <v>213</v>
      </c>
      <c r="P101">
        <f>IF(FRL!D101="","",FRL!D101)</f>
        <v>251</v>
      </c>
      <c r="Q101" s="17">
        <f t="shared" si="9"/>
        <v>1E-3</v>
      </c>
      <c r="R101">
        <f t="array" ref="R101">IF(Q101="","",RANK(Q101, $Q$2:$Q$241) + COUNTIFS($Q$2:$Q$241, Q101, $P$2:$P$241, "&lt;"&amp;P101) + COUNTIFS($Q$2:$Q$241, Q101, $P$2:$P$241, P101, $M$2:$M$241, "&lt;"&amp;M101))</f>
        <v>23</v>
      </c>
      <c r="S101">
        <f ca="1">IF(FRL!F101="","",FRL!F101)</f>
        <v>117</v>
      </c>
      <c r="T101" s="6" t="str">
        <f t="shared" ca="1" si="10"/>
        <v/>
      </c>
      <c r="U101" s="6">
        <f t="shared" ca="1" si="11"/>
        <v>-1</v>
      </c>
      <c r="V101" t="str">
        <f ca="1">IF(R101="","",FRL!H101)</f>
        <v>Unibet: 250/1, 5pl, 1/4</v>
      </c>
    </row>
    <row r="102" spans="1:22" x14ac:dyDescent="0.35">
      <c r="A102" t="str">
        <f>IF(Win!A102="","",Win!A102)</f>
        <v>Rasmus Hojgaard</v>
      </c>
      <c r="B102">
        <f>IF(Win!B102="","",VALUE(Win!B102))</f>
        <v>2.5000000000000001E-2</v>
      </c>
      <c r="C102">
        <f>IF(Win!C102="","",Win!C102)</f>
        <v>40</v>
      </c>
      <c r="D102">
        <f>IF(Win!D102="","",Win!D102)</f>
        <v>23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Rasmus Hojgaard</v>
      </c>
      <c r="N102" t="str">
        <f>IF(FRL!B102="","",FRL!B102)</f>
        <v>0.87%</v>
      </c>
      <c r="O102">
        <f>IF(FRL!C102="","",FRL!C102)</f>
        <v>115</v>
      </c>
      <c r="P102">
        <f>IF(FRL!D102="","",FRL!D102)</f>
        <v>46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Rasmus Neergaard-Petersen</v>
      </c>
      <c r="B103">
        <f>IF(Win!B103="","",VALUE(Win!B103))</f>
        <v>1.7999999999999999E-2</v>
      </c>
      <c r="C103">
        <f>IF(Win!C103="","",Win!C103)</f>
        <v>56</v>
      </c>
      <c r="D103">
        <f>IF(Win!D103="","",Win!D103)</f>
        <v>36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Rasmus Neergaard-Petersen</v>
      </c>
      <c r="N103" t="str">
        <f>IF(FRL!B103="","",FRL!B103)</f>
        <v>1.80%</v>
      </c>
      <c r="O103">
        <f>IF(FRL!C103="","",FRL!C103)</f>
        <v>56</v>
      </c>
      <c r="P103">
        <f>IF(FRL!D103="","",FRL!D103)</f>
        <v>67</v>
      </c>
      <c r="Q103" s="17">
        <f t="shared" si="9"/>
        <v>3.0000000000000001E-3</v>
      </c>
      <c r="R103">
        <f t="array" ref="R103">IF(Q103="","",RANK(Q103, $Q$2:$Q$241) + COUNTIFS($Q$2:$Q$241, Q103, $P$2:$P$241, "&lt;"&amp;P103) + COUNTIFS($Q$2:$Q$241, Q103, $P$2:$P$241, P103, $M$2:$M$241, "&lt;"&amp;M103))</f>
        <v>3</v>
      </c>
      <c r="S103">
        <f ca="1">IF(FRL!F103="","",FRL!F103)</f>
        <v>35</v>
      </c>
      <c r="T103" s="6">
        <f t="shared" ca="1" si="10"/>
        <v>-1</v>
      </c>
      <c r="U103" s="6">
        <f t="shared" ca="1" si="11"/>
        <v>-1</v>
      </c>
      <c r="V103" t="str">
        <f ca="1">IF(R103="","",FRL!H103)</f>
        <v>Spreadex: 60/1, 6pl, 1/5</v>
      </c>
    </row>
    <row r="104" spans="1:22" x14ac:dyDescent="0.35">
      <c r="A104" t="str">
        <f>IF(Win!A104="","",Win!A104)</f>
        <v>Ricky Castillo</v>
      </c>
      <c r="B104">
        <f>IF(Win!B104="","",VALUE(Win!B104))</f>
        <v>9.9000000000000008E-3</v>
      </c>
      <c r="C104">
        <f>IF(Win!C104="","",Win!C104)</f>
        <v>101</v>
      </c>
      <c r="D104">
        <f>IF(Win!D104="","",Win!D104)</f>
        <v>67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Ricky Castillo</v>
      </c>
      <c r="N104" t="str">
        <f>IF(FRL!B104="","",FRL!B104)</f>
        <v>1.37%</v>
      </c>
      <c r="O104">
        <f>IF(FRL!C104="","",FRL!C104)</f>
        <v>73</v>
      </c>
      <c r="P104">
        <f>IF(FRL!D104="","",FRL!D104)</f>
        <v>67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Rico Hoey</v>
      </c>
      <c r="B105">
        <f>IF(Win!B105="","",VALUE(Win!B105))</f>
        <v>1.43E-2</v>
      </c>
      <c r="C105">
        <f>IF(Win!C105="","",Win!C105)</f>
        <v>70</v>
      </c>
      <c r="D105">
        <f>IF(Win!D105="","",Win!D105)</f>
        <v>51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Rico Hoey</v>
      </c>
      <c r="N105" t="str">
        <f>IF(FRL!B105="","",FRL!B105)</f>
        <v>1.64%</v>
      </c>
      <c r="O105">
        <f>IF(FRL!C105="","",FRL!C105)</f>
        <v>61</v>
      </c>
      <c r="P105">
        <f>IF(FRL!D105="","",FRL!D105)</f>
        <v>67</v>
      </c>
      <c r="Q105" s="17">
        <f t="shared" si="9"/>
        <v>1E-3</v>
      </c>
      <c r="R105">
        <f t="array" ref="R105">IF(Q105="","",RANK(Q105, $Q$2:$Q$241) + COUNTIFS($Q$2:$Q$241, Q105, $P$2:$P$241, "&lt;"&amp;P105) + COUNTIFS($Q$2:$Q$241, Q105, $P$2:$P$241, P105, $M$2:$M$241, "&lt;"&amp;M105))</f>
        <v>13</v>
      </c>
      <c r="S105">
        <f ca="1">IF(FRL!F105="","",FRL!F105)</f>
        <v>122</v>
      </c>
      <c r="T105" s="6" t="str">
        <f t="shared" ca="1" si="10"/>
        <v/>
      </c>
      <c r="U105" s="6">
        <f t="shared" ca="1" si="11"/>
        <v>-1</v>
      </c>
      <c r="V105" t="str">
        <f ca="1">IF(R105="","",FRL!H105)</f>
        <v>VirginBet: 66/1, 6pl, 1/5</v>
      </c>
    </row>
    <row r="106" spans="1:22" x14ac:dyDescent="0.35">
      <c r="A106" t="str">
        <f>IF(Win!A106="","",Win!A106)</f>
        <v>Ryan Gerard</v>
      </c>
      <c r="B106">
        <f>IF(Win!B106="","",VALUE(Win!B106))</f>
        <v>3.4299999999999997E-2</v>
      </c>
      <c r="C106">
        <f>IF(Win!C106="","",Win!C106)</f>
        <v>29</v>
      </c>
      <c r="D106">
        <f>IF(Win!D106="","",Win!D106)</f>
        <v>17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Ryan Gerard</v>
      </c>
      <c r="N106" t="str">
        <f>IF(FRL!B106="","",FRL!B106)</f>
        <v>1.05%</v>
      </c>
      <c r="O106">
        <f>IF(FRL!C106="","",FRL!C106)</f>
        <v>95</v>
      </c>
      <c r="P106">
        <f>IF(FRL!D106="","",FRL!D106)</f>
        <v>41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Sam Ryder</v>
      </c>
      <c r="B107">
        <f>IF(Win!B107="","",VALUE(Win!B107))</f>
        <v>7.4999999999999997E-3</v>
      </c>
      <c r="C107">
        <f>IF(Win!C107="","",Win!C107)</f>
        <v>133</v>
      </c>
      <c r="D107">
        <f>IF(Win!D107="","",Win!D107)</f>
        <v>111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Sam Ryder</v>
      </c>
      <c r="N107" t="str">
        <f>IF(FRL!B107="","",FRL!B107)</f>
        <v>1.14%</v>
      </c>
      <c r="O107">
        <f>IF(FRL!C107="","",FRL!C107)</f>
        <v>88</v>
      </c>
      <c r="P107">
        <f>IF(FRL!D107="","",FRL!D107)</f>
        <v>91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98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Sami Valimaki</v>
      </c>
      <c r="B108">
        <f>IF(Win!B108="","",VALUE(Win!B108))</f>
        <v>1.89E-2</v>
      </c>
      <c r="C108">
        <f>IF(Win!C108="","",Win!C108)</f>
        <v>53</v>
      </c>
      <c r="D108">
        <f>IF(Win!D108="","",Win!D108)</f>
        <v>56</v>
      </c>
      <c r="E108" s="17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5</v>
      </c>
      <c r="G108">
        <f ca="1">IF(Win!F108="","",Win!F108)</f>
        <v>117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Skybet: 40/1, 12pl, 1/5</v>
      </c>
      <c r="M108" t="str">
        <f>IF(FRL!A108="","",FRL!A108)</f>
        <v>Sami Valimaki</v>
      </c>
      <c r="N108" t="str">
        <f>IF(FRL!B108="","",FRL!B108)</f>
        <v>0.80%</v>
      </c>
      <c r="O108">
        <f>IF(FRL!C108="","",FRL!C108)</f>
        <v>125</v>
      </c>
      <c r="P108">
        <f>IF(FRL!D108="","",FRL!D108)</f>
        <v>67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Seamus Power</v>
      </c>
      <c r="B109">
        <f>IF(Win!B109="","",VALUE(Win!B109))</f>
        <v>1.41E-2</v>
      </c>
      <c r="C109">
        <f>IF(Win!C109="","",Win!C109)</f>
        <v>71</v>
      </c>
      <c r="D109">
        <f>IF(Win!D109="","",Win!D109)</f>
        <v>67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Seamus Power</v>
      </c>
      <c r="N109" t="str">
        <f>IF(FRL!B109="","",FRL!B109)</f>
        <v>0.64%</v>
      </c>
      <c r="O109">
        <f>IF(FRL!C109="","",FRL!C109)</f>
        <v>156</v>
      </c>
      <c r="P109">
        <f>IF(FRL!D109="","",FRL!D109)</f>
        <v>86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Seonghyeon Kim</v>
      </c>
      <c r="B110">
        <f>IF(Win!B110="","",VALUE(Win!B110))</f>
        <v>6.1999999999999998E-3</v>
      </c>
      <c r="C110">
        <f>IF(Win!C110="","",Win!C110)</f>
        <v>161</v>
      </c>
      <c r="D110">
        <f>IF(Win!D110="","",Win!D110)</f>
        <v>101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Seonghyeon Kim</v>
      </c>
      <c r="N110" t="str">
        <f>IF(FRL!B110="","",FRL!B110)</f>
        <v>1.07%</v>
      </c>
      <c r="O110">
        <f>IF(FRL!C110="","",FRL!C110)</f>
        <v>93</v>
      </c>
      <c r="P110">
        <f>IF(FRL!D110="","",FRL!D110)</f>
        <v>91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98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Shane Lowry</v>
      </c>
      <c r="B111">
        <f>IF(Win!B111="","",VALUE(Win!B111))</f>
        <v>6.3299999999999995E-2</v>
      </c>
      <c r="C111">
        <f>IF(Win!C111="","",Win!C111)</f>
        <v>16</v>
      </c>
      <c r="D111">
        <f>IF(Win!D111="","",Win!D111)</f>
        <v>17</v>
      </c>
      <c r="E111" s="17">
        <f t="shared" si="6"/>
        <v>5.0000000000000001E-3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1</v>
      </c>
      <c r="G111">
        <f ca="1">IF(Win!F111="","",Win!F111)</f>
        <v>2</v>
      </c>
      <c r="H111" s="6">
        <f t="shared" ca="1" si="7"/>
        <v>1.7999999999999998</v>
      </c>
      <c r="I111" s="6">
        <f t="shared" ca="1" si="8"/>
        <v>1.7999999999999998</v>
      </c>
      <c r="J111" t="str">
        <f ca="1">IF(F111="","",Win!H111)</f>
        <v>Ladbrokes: 14/1, 10pl, 1/5</v>
      </c>
      <c r="M111" t="str">
        <f>IF(FRL!A111="","",FRL!A111)</f>
        <v>Shane Lowry</v>
      </c>
      <c r="N111" t="str">
        <f>IF(FRL!B111="","",FRL!B111)</f>
        <v>3.39%</v>
      </c>
      <c r="O111">
        <f>IF(FRL!C111="","",FRL!C111)</f>
        <v>29</v>
      </c>
      <c r="P111">
        <f>IF(FRL!D111="","",FRL!D111)</f>
        <v>36</v>
      </c>
      <c r="Q111" s="17">
        <f t="shared" si="9"/>
        <v>6.0000000000000001E-3</v>
      </c>
      <c r="R111">
        <f t="array" ref="R111">IF(Q111="","",RANK(Q111, $Q$2:$Q$241) + COUNTIFS($Q$2:$Q$241, Q111, $P$2:$P$241, "&lt;"&amp;P111) + COUNTIFS($Q$2:$Q$241, Q111, $P$2:$P$241, P111, $M$2:$M$241, "&lt;"&amp;M111))</f>
        <v>1</v>
      </c>
      <c r="S111">
        <f ca="1">IF(FRL!F111="","",FRL!F111)</f>
        <v>35</v>
      </c>
      <c r="T111" s="6">
        <f t="shared" ca="1" si="10"/>
        <v>-1</v>
      </c>
      <c r="U111" s="6">
        <f t="shared" ca="1" si="11"/>
        <v>-1</v>
      </c>
      <c r="V111" t="str">
        <f ca="1">IF(R111="","",FRL!H111)</f>
        <v>Skybet: 33/1, 5pl, 1/4</v>
      </c>
    </row>
    <row r="112" spans="1:22" x14ac:dyDescent="0.35">
      <c r="A112" t="str">
        <f>IF(Win!A112="","",Win!A112)</f>
        <v>Stephan Jaeger</v>
      </c>
      <c r="B112">
        <f>IF(Win!B112="","",VALUE(Win!B112))</f>
        <v>1.5100000000000001E-2</v>
      </c>
      <c r="C112">
        <f>IF(Win!C112="","",Win!C112)</f>
        <v>66</v>
      </c>
      <c r="D112">
        <f>IF(Win!D112="","",Win!D112)</f>
        <v>61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Stephan Jaeger</v>
      </c>
      <c r="N112" t="str">
        <f>IF(FRL!B112="","",FRL!B112)</f>
        <v>1.66%</v>
      </c>
      <c r="O112">
        <f>IF(FRL!C112="","",FRL!C112)</f>
        <v>60</v>
      </c>
      <c r="P112">
        <f>IF(FRL!D112="","",FRL!D112)</f>
        <v>61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Steven Fisk</v>
      </c>
      <c r="B113">
        <f>IF(Win!B113="","",VALUE(Win!B113))</f>
        <v>8.8000000000000005E-3</v>
      </c>
      <c r="C113">
        <f>IF(Win!C113="","",Win!C113)</f>
        <v>114</v>
      </c>
      <c r="D113">
        <f>IF(Win!D113="","",Win!D113)</f>
        <v>101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Steven Fisk</v>
      </c>
      <c r="N113" t="str">
        <f>IF(FRL!B113="","",FRL!B113)</f>
        <v>1.30%</v>
      </c>
      <c r="O113">
        <f>IF(FRL!C113="","",FRL!C113)</f>
        <v>77</v>
      </c>
      <c r="P113">
        <f>IF(FRL!D113="","",FRL!D113)</f>
        <v>81</v>
      </c>
      <c r="Q113" s="17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14</v>
      </c>
      <c r="S113">
        <f ca="1">IF(FRL!F113="","",FRL!F113)</f>
        <v>20</v>
      </c>
      <c r="T113" s="6" t="str">
        <f t="shared" ca="1" si="10"/>
        <v/>
      </c>
      <c r="U113" s="6">
        <f t="shared" ca="1" si="11"/>
        <v>-1</v>
      </c>
      <c r="V113" t="str">
        <f ca="1">IF(R113="","",FRL!H113)</f>
        <v>Ladbrokes: 80/1, 7pl, 1/5</v>
      </c>
    </row>
    <row r="114" spans="1:22" x14ac:dyDescent="0.35">
      <c r="A114" t="str">
        <f>IF(Win!A114="","",Win!A114)</f>
        <v>Sudarshan Yellamaraju</v>
      </c>
      <c r="B114">
        <f>IF(Win!B114="","",VALUE(Win!B114))</f>
        <v>3.2000000000000002E-3</v>
      </c>
      <c r="C114">
        <f>IF(Win!C114="","",Win!C114)</f>
        <v>313</v>
      </c>
      <c r="D114">
        <f>IF(Win!D114="","",Win!D114)</f>
        <v>201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Sudarshan Yellamaraju</v>
      </c>
      <c r="N114" t="str">
        <f>IF(FRL!B114="","",FRL!B114)</f>
        <v>0.80%</v>
      </c>
      <c r="O114">
        <f>IF(FRL!C114="","",FRL!C114)</f>
        <v>125</v>
      </c>
      <c r="P114">
        <f>IF(FRL!D114="","",FRL!D114)</f>
        <v>111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Takumi Kanaya</v>
      </c>
      <c r="B115">
        <f>IF(Win!B115="","",VALUE(Win!B115))</f>
        <v>7.3000000000000001E-3</v>
      </c>
      <c r="C115">
        <f>IF(Win!C115="","",Win!C115)</f>
        <v>137</v>
      </c>
      <c r="D115">
        <f>IF(Win!D115="","",Win!D115)</f>
        <v>126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Takumi Kanaya</v>
      </c>
      <c r="N115" t="str">
        <f>IF(FRL!B115="","",FRL!B115)</f>
        <v>0.45%</v>
      </c>
      <c r="O115">
        <f>IF(FRL!C115="","",FRL!C115)</f>
        <v>222</v>
      </c>
      <c r="P115">
        <f>IF(FRL!D115="","",FRL!D115)</f>
        <v>126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Taylor Moore</v>
      </c>
      <c r="B116">
        <f>IF(Win!B116="","",VALUE(Win!B116))</f>
        <v>6.7999999999999996E-3</v>
      </c>
      <c r="C116">
        <f>IF(Win!C116="","",Win!C116)</f>
        <v>147</v>
      </c>
      <c r="D116">
        <f>IF(Win!D116="","",Win!D116)</f>
        <v>126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Taylor Moore</v>
      </c>
      <c r="N116" t="str">
        <f>IF(FRL!B116="","",FRL!B116)</f>
        <v>1.11%</v>
      </c>
      <c r="O116">
        <f>IF(FRL!C116="","",FRL!C116)</f>
        <v>90</v>
      </c>
      <c r="P116">
        <f>IF(FRL!D116="","",FRL!D116)</f>
        <v>91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Thorbjorn Olesen</v>
      </c>
      <c r="B117">
        <f>IF(Win!B117="","",VALUE(Win!B117))</f>
        <v>2.1000000000000001E-2</v>
      </c>
      <c r="C117">
        <f>IF(Win!C117="","",Win!C117)</f>
        <v>48</v>
      </c>
      <c r="D117">
        <f>IF(Win!D117="","",Win!D117)</f>
        <v>46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Thorbjorn Olesen</v>
      </c>
      <c r="N117" t="str">
        <f>IF(FRL!B117="","",FRL!B117)</f>
        <v>0.78%</v>
      </c>
      <c r="O117">
        <f>IF(FRL!C117="","",FRL!C117)</f>
        <v>128</v>
      </c>
      <c r="P117">
        <f>IF(FRL!D117="","",FRL!D117)</f>
        <v>71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Tom Kim</v>
      </c>
      <c r="B118">
        <f>IF(Win!B118="","",VALUE(Win!B118))</f>
        <v>1.43E-2</v>
      </c>
      <c r="C118">
        <f>IF(Win!C118="","",Win!C118)</f>
        <v>70</v>
      </c>
      <c r="D118">
        <f>IF(Win!D118="","",Win!D118)</f>
        <v>61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Tom Kim</v>
      </c>
      <c r="N118" t="str">
        <f>IF(FRL!B118="","",FRL!B118)</f>
        <v>0.59%</v>
      </c>
      <c r="O118">
        <f>IF(FRL!C118="","",FRL!C118)</f>
        <v>169</v>
      </c>
      <c r="P118">
        <f>IF(FRL!D118="","",FRL!D118)</f>
        <v>86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108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Vince Whaley</v>
      </c>
      <c r="B119">
        <f>IF(Win!B119="","",VALUE(Win!B119))</f>
        <v>8.0999999999999996E-3</v>
      </c>
      <c r="C119">
        <f>IF(Win!C119="","",Win!C119)</f>
        <v>123</v>
      </c>
      <c r="D119">
        <f>IF(Win!D119="","",Win!D119)</f>
        <v>86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Vince Whaley</v>
      </c>
      <c r="N119" t="str">
        <f>IF(FRL!B119="","",FRL!B119)</f>
        <v>1.27%</v>
      </c>
      <c r="O119">
        <f>IF(FRL!C119="","",FRL!C119)</f>
        <v>79</v>
      </c>
      <c r="P119">
        <f>IF(FRL!D119="","",FRL!D119)</f>
        <v>81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35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Webb Simpson</v>
      </c>
      <c r="B120">
        <f>IF(Win!B120="","",VALUE(Win!B120))</f>
        <v>3.3E-3</v>
      </c>
      <c r="C120">
        <f>IF(Win!C120="","",Win!C120)</f>
        <v>303</v>
      </c>
      <c r="D120">
        <f>IF(Win!D120="","",Win!D120)</f>
        <v>176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Webb Simpson</v>
      </c>
      <c r="N120" t="str">
        <f>IF(FRL!B120="","",FRL!B120)</f>
        <v>0.83%</v>
      </c>
      <c r="O120">
        <f>IF(FRL!C120="","",FRL!C120)</f>
        <v>120</v>
      </c>
      <c r="P120">
        <f>IF(FRL!D120="","",FRL!D120)</f>
        <v>101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Will Zalatoris</v>
      </c>
      <c r="B121">
        <f>IF(Win!B121="","",VALUE(Win!B121))</f>
        <v>1.7100000000000001E-2</v>
      </c>
      <c r="C121">
        <f>IF(Win!C121="","",Win!C121)</f>
        <v>58</v>
      </c>
      <c r="D121">
        <f>IF(Win!D121="","",Win!D121)</f>
        <v>41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Will Zalatoris</v>
      </c>
      <c r="N121" t="str">
        <f>IF(FRL!B121="","",FRL!B121)</f>
        <v>0.68%</v>
      </c>
      <c r="O121">
        <f>IF(FRL!C121="","",FRL!C121)</f>
        <v>147</v>
      </c>
      <c r="P121">
        <f>IF(FRL!D121="","",FRL!D121)</f>
        <v>61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William Mouw</v>
      </c>
      <c r="B122">
        <f>IF(Win!B122="","",VALUE(Win!B122))</f>
        <v>3.3E-3</v>
      </c>
      <c r="C122">
        <f>IF(Win!C122="","",Win!C122)</f>
        <v>303</v>
      </c>
      <c r="D122">
        <f>IF(Win!D122="","",Win!D122)</f>
        <v>176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William Mouw</v>
      </c>
      <c r="N122" t="str">
        <f>IF(FRL!B122="","",FRL!B122)</f>
        <v>0.30%</v>
      </c>
      <c r="O122">
        <f>IF(FRL!C122="","",FRL!C122)</f>
        <v>333</v>
      </c>
      <c r="P122">
        <f>IF(FRL!D122="","",FRL!D122)</f>
        <v>126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Zach Bauchou</v>
      </c>
      <c r="B123">
        <f>IF(Win!B123="","",VALUE(Win!B123))</f>
        <v>3.7000000000000002E-3</v>
      </c>
      <c r="C123">
        <f>IF(Win!C123="","",Win!C123)</f>
        <v>270</v>
      </c>
      <c r="D123">
        <f>IF(Win!D123="","",Win!D123)</f>
        <v>176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23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Zach Bauchou</v>
      </c>
      <c r="N123" t="str">
        <f>IF(FRL!B123="","",FRL!B123)</f>
        <v>0.91%</v>
      </c>
      <c r="O123">
        <f>IF(FRL!C123="","",FRL!C123)</f>
        <v>110</v>
      </c>
      <c r="P123">
        <f>IF(FRL!D123="","",FRL!D123)</f>
        <v>126</v>
      </c>
      <c r="Q123" s="17">
        <f t="shared" si="9"/>
        <v>1E-3</v>
      </c>
      <c r="R123">
        <f t="array" ref="R123">IF(Q123="","",RANK(Q123, $Q$2:$Q$241) + COUNTIFS($Q$2:$Q$241, Q123, $P$2:$P$241, "&lt;"&amp;P123) + COUNTIFS($Q$2:$Q$241, Q123, $P$2:$P$241, P123, $M$2:$M$241, "&lt;"&amp;M123))</f>
        <v>18</v>
      </c>
      <c r="S123">
        <f ca="1">IF(FRL!F123="","",FRL!F123)</f>
        <v>35</v>
      </c>
      <c r="T123" s="6" t="str">
        <f t="shared" ca="1" si="10"/>
        <v/>
      </c>
      <c r="U123" s="6">
        <f t="shared" ca="1" si="11"/>
        <v>-1</v>
      </c>
      <c r="V123" t="str">
        <f ca="1">IF(R123="","",FRL!H123)</f>
        <v>Unibet: 125/1, 5pl, 1/4</v>
      </c>
    </row>
    <row r="124" spans="1:22" x14ac:dyDescent="0.35">
      <c r="A124" t="str">
        <f>IF(Win!A124="","",Win!A124)</f>
        <v>Zecheng Dou</v>
      </c>
      <c r="B124">
        <f>IF(Win!B124="","",VALUE(Win!B124))</f>
        <v>6.6E-3</v>
      </c>
      <c r="C124">
        <f>IF(Win!C124="","",Win!C124)</f>
        <v>152</v>
      </c>
      <c r="D124">
        <f>IF(Win!D124="","",Win!D124)</f>
        <v>111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Zecheng Dou</v>
      </c>
      <c r="N124" t="str">
        <f>IF(FRL!B124="","",FRL!B124)</f>
        <v>1.13%</v>
      </c>
      <c r="O124">
        <f>IF(FRL!C124="","",FRL!C124)</f>
        <v>88</v>
      </c>
      <c r="P124">
        <f>IF(FRL!D124="","",FRL!D124)</f>
        <v>91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232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233</v>
      </c>
      <c r="C2">
        <v>143</v>
      </c>
      <c r="D2">
        <v>151</v>
      </c>
      <c r="E2" s="16" t="s">
        <v>24</v>
      </c>
      <c r="F2">
        <f ca="1">IFERROR(IF(A2="","",OFFSET(Results!$Z$1,MATCH(A2,Results!$A:$A,0)-1,0)),"")</f>
        <v>52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4" t="s">
        <v>234</v>
      </c>
      <c r="C3">
        <v>51</v>
      </c>
      <c r="D3">
        <v>56</v>
      </c>
      <c r="E3" s="16" t="s">
        <v>57</v>
      </c>
      <c r="F3">
        <f ca="1">IFERROR(IF(A3="","",OFFSET(Results!$Z$1,MATCH(A3,Results!$A:$A,0)-1,0)),"")</f>
        <v>9</v>
      </c>
      <c r="G3" s="6">
        <f t="shared" ca="1" si="0"/>
        <v>-0.2</v>
      </c>
      <c r="H3" t="str">
        <f ca="1">IF(E3="","",OFFSET([2]PGA!$AL$1,MATCH(A3,[2]PGA!$E$1:$E$500,0)-1,0))</f>
        <v>Betfred: 50/1, 5pl, 1/4</v>
      </c>
    </row>
    <row r="4" spans="1:8" x14ac:dyDescent="0.35">
      <c r="A4" t="s">
        <v>26</v>
      </c>
      <c r="B4" s="14" t="s">
        <v>235</v>
      </c>
      <c r="C4">
        <v>909</v>
      </c>
      <c r="D4">
        <v>251</v>
      </c>
      <c r="E4" s="16" t="s">
        <v>24</v>
      </c>
      <c r="F4">
        <f ca="1">IFERROR(IF(A4="","",OFFSET(Results!$Z$1,MATCH(A4,Results!$A:$A,0)-1,0)),"")</f>
        <v>82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28</v>
      </c>
      <c r="B5" s="14" t="s">
        <v>236</v>
      </c>
      <c r="C5">
        <v>100</v>
      </c>
      <c r="D5">
        <v>101</v>
      </c>
      <c r="E5" s="16" t="s">
        <v>24</v>
      </c>
      <c r="F5">
        <f ca="1">IFERROR(IF(A5="","",OFFSET(Results!$Z$1,MATCH(A5,Results!$A:$A,0)-1,0)),"")</f>
        <v>52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29</v>
      </c>
      <c r="B6" s="14" t="s">
        <v>237</v>
      </c>
      <c r="C6">
        <v>435</v>
      </c>
      <c r="D6">
        <v>176</v>
      </c>
      <c r="E6" s="16" t="s">
        <v>24</v>
      </c>
      <c r="F6">
        <f ca="1">IFERROR(IF(A6="","",OFFSET(Results!$Z$1,MATCH(A6,Results!$A:$A,0)-1,0)),"")</f>
        <v>20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31</v>
      </c>
      <c r="B7" s="14" t="s">
        <v>238</v>
      </c>
      <c r="C7">
        <v>127</v>
      </c>
      <c r="D7">
        <v>111</v>
      </c>
      <c r="E7" s="16" t="s">
        <v>24</v>
      </c>
      <c r="F7">
        <f ca="1">IFERROR(IF(A7="","",OFFSET(Results!$Z$1,MATCH(A7,Results!$A:$A,0)-1,0)),"")</f>
        <v>68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33</v>
      </c>
      <c r="B8" s="14" t="s">
        <v>239</v>
      </c>
      <c r="C8">
        <v>111</v>
      </c>
      <c r="D8">
        <v>91</v>
      </c>
      <c r="E8" s="16" t="s">
        <v>24</v>
      </c>
      <c r="F8">
        <f ca="1">IFERROR(IF(A8="","",OFFSET(Results!$Z$1,MATCH(A8,Results!$A:$A,0)-1,0)),"")</f>
        <v>52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35</v>
      </c>
      <c r="B9" s="14" t="s">
        <v>240</v>
      </c>
      <c r="C9">
        <v>103</v>
      </c>
      <c r="D9">
        <v>101</v>
      </c>
      <c r="E9" s="16" t="s">
        <v>24</v>
      </c>
      <c r="F9">
        <f ca="1">IFERROR(IF(A9="","",OFFSET(Results!$Z$1,MATCH(A9,Results!$A:$A,0)-1,0)),"")</f>
        <v>20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36</v>
      </c>
      <c r="B10" s="14" t="s">
        <v>241</v>
      </c>
      <c r="C10">
        <v>385</v>
      </c>
      <c r="D10">
        <v>251</v>
      </c>
      <c r="E10" s="16" t="s">
        <v>24</v>
      </c>
      <c r="F10">
        <f ca="1">IFERROR(IF(A10="","",OFFSET(Results!$Z$1,MATCH(A10,Results!$A:$A,0)-1,0)),"")</f>
        <v>117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38</v>
      </c>
      <c r="B11" s="14" t="s">
        <v>242</v>
      </c>
      <c r="C11">
        <v>141</v>
      </c>
      <c r="D11">
        <v>67</v>
      </c>
      <c r="E11" s="16" t="s">
        <v>24</v>
      </c>
      <c r="F11">
        <f ca="1">IFERROR(IF(A11="","",OFFSET(Results!$Z$1,MATCH(A11,Results!$A:$A,0)-1,0)),"")</f>
        <v>68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39</v>
      </c>
      <c r="B12" s="14" t="s">
        <v>55</v>
      </c>
      <c r="C12">
        <v>179</v>
      </c>
      <c r="D12">
        <v>111</v>
      </c>
      <c r="E12" s="16" t="s">
        <v>24</v>
      </c>
      <c r="F12">
        <f ca="1">IFERROR(IF(A12="","",OFFSET(Results!$Z$1,MATCH(A12,Results!$A:$A,0)-1,0)),"")</f>
        <v>82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40</v>
      </c>
      <c r="B13" s="14" t="s">
        <v>243</v>
      </c>
      <c r="C13">
        <v>84</v>
      </c>
      <c r="D13">
        <v>71</v>
      </c>
      <c r="E13" s="16" t="s">
        <v>24</v>
      </c>
      <c r="F13">
        <f ca="1">IFERROR(IF(A13="","",OFFSET(Results!$Z$1,MATCH(A13,Results!$A:$A,0)-1,0)),"")</f>
        <v>52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42</v>
      </c>
      <c r="B14" s="14" t="s">
        <v>204</v>
      </c>
      <c r="C14">
        <v>130</v>
      </c>
      <c r="D14">
        <v>101</v>
      </c>
      <c r="E14" s="16" t="s">
        <v>24</v>
      </c>
      <c r="F14">
        <f ca="1">IFERROR(IF(A14="","",OFFSET(Results!$Z$1,MATCH(A14,Results!$A:$A,0)-1,0)),"")</f>
        <v>1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44</v>
      </c>
      <c r="B15" s="14" t="s">
        <v>244</v>
      </c>
      <c r="C15">
        <v>105</v>
      </c>
      <c r="D15">
        <v>101</v>
      </c>
      <c r="E15" s="16" t="s">
        <v>24</v>
      </c>
      <c r="F15">
        <f ca="1">IFERROR(IF(A15="","",OFFSET(Results!$Z$1,MATCH(A15,Results!$A:$A,0)-1,0)),"")</f>
        <v>9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45</v>
      </c>
      <c r="B16" s="14" t="s">
        <v>245</v>
      </c>
      <c r="C16">
        <v>68</v>
      </c>
      <c r="D16">
        <v>81</v>
      </c>
      <c r="E16" s="16" t="s">
        <v>57</v>
      </c>
      <c r="F16">
        <f ca="1">IFERROR(IF(A16="","",OFFSET(Results!$Z$1,MATCH(A16,Results!$A:$A,0)-1,0)),"")</f>
        <v>20</v>
      </c>
      <c r="G16" s="6">
        <f t="shared" ca="1" si="0"/>
        <v>-0.2</v>
      </c>
      <c r="H16" t="str">
        <f ca="1">IF(E16="","",OFFSET([2]PGA!$AL$1,MATCH(A16,[2]PGA!$E$1:$E$500,0)-1,0))</f>
        <v>QuinnBet: 80/1, 5pl, 1/4</v>
      </c>
    </row>
    <row r="17" spans="1:8" x14ac:dyDescent="0.35">
      <c r="A17" t="s">
        <v>47</v>
      </c>
      <c r="B17" s="14" t="s">
        <v>246</v>
      </c>
      <c r="C17">
        <v>119</v>
      </c>
      <c r="D17">
        <v>91</v>
      </c>
      <c r="E17" s="16" t="s">
        <v>24</v>
      </c>
      <c r="F17">
        <f ca="1">IFERROR(IF(A17="","",OFFSET(Results!$Z$1,MATCH(A17,Results!$A:$A,0)-1,0)),"")</f>
        <v>108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183</v>
      </c>
      <c r="B18" s="14" t="s">
        <v>195</v>
      </c>
      <c r="C18">
        <v>370</v>
      </c>
      <c r="D18">
        <v>176</v>
      </c>
      <c r="E18" s="16" t="s">
        <v>24</v>
      </c>
      <c r="F18">
        <f ca="1">IFERROR(IF(A18="","",OFFSET(Results!$Z$1,MATCH(A18,Results!$A:$A,0)-1,0)),"")</f>
        <v>68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48</v>
      </c>
      <c r="B19" s="14" t="s">
        <v>32</v>
      </c>
      <c r="C19">
        <v>455</v>
      </c>
      <c r="D19">
        <v>401</v>
      </c>
      <c r="E19" s="16" t="s">
        <v>24</v>
      </c>
      <c r="F19">
        <f ca="1">IFERROR(IF(A19="","",OFFSET(Results!$Z$1,MATCH(A19,Results!$A:$A,0)-1,0)),"")</f>
        <v>117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49</v>
      </c>
      <c r="B20" s="14" t="s">
        <v>195</v>
      </c>
      <c r="C20">
        <v>370</v>
      </c>
      <c r="D20">
        <v>176</v>
      </c>
      <c r="E20" s="16" t="s">
        <v>24</v>
      </c>
      <c r="F20">
        <f ca="1">IFERROR(IF(A20="","",OFFSET(Results!$Z$1,MATCH(A20,Results!$A:$A,0)-1,0)),"")</f>
        <v>82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50</v>
      </c>
      <c r="B21" s="14" t="s">
        <v>55</v>
      </c>
      <c r="C21">
        <v>179</v>
      </c>
      <c r="D21">
        <v>51</v>
      </c>
      <c r="E21" s="16" t="s">
        <v>24</v>
      </c>
      <c r="F21">
        <f ca="1">IFERROR(IF(A21="","",OFFSET(Results!$Z$1,MATCH(A21,Results!$A:$A,0)-1,0)),"")</f>
        <v>98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51</v>
      </c>
      <c r="B22" s="14" t="s">
        <v>108</v>
      </c>
      <c r="C22">
        <v>625</v>
      </c>
      <c r="D22">
        <v>251</v>
      </c>
      <c r="E22" s="16" t="s">
        <v>24</v>
      </c>
      <c r="F22">
        <f ca="1">IFERROR(IF(A22="","",OFFSET(Results!$Z$1,MATCH(A22,Results!$A:$A,0)-1,0)),"")</f>
        <v>68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53</v>
      </c>
      <c r="B23" s="14" t="s">
        <v>188</v>
      </c>
      <c r="C23">
        <v>238</v>
      </c>
      <c r="D23">
        <v>251</v>
      </c>
      <c r="E23" s="16" t="s">
        <v>24</v>
      </c>
      <c r="F23">
        <f ca="1">IFERROR(IF(A23="","",OFFSET(Results!$Z$1,MATCH(A23,Results!$A:$A,0)-1,0)),"")</f>
        <v>35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186</v>
      </c>
      <c r="B24" s="14" t="s">
        <v>247</v>
      </c>
      <c r="C24">
        <v>256</v>
      </c>
      <c r="D24">
        <v>141</v>
      </c>
      <c r="E24" s="16" t="s">
        <v>24</v>
      </c>
      <c r="F24">
        <f ca="1">IFERROR(IF(A24="","",OFFSET(Results!$Z$1,MATCH(A24,Results!$A:$A,0)-1,0)),"")</f>
        <v>35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54</v>
      </c>
      <c r="B25" s="14" t="s">
        <v>201</v>
      </c>
      <c r="C25">
        <v>86</v>
      </c>
      <c r="D25">
        <v>101</v>
      </c>
      <c r="E25" s="16" t="s">
        <v>57</v>
      </c>
      <c r="F25">
        <f ca="1">IFERROR(IF(A25="","",OFFSET(Results!$Z$1,MATCH(A25,Results!$A:$A,0)-1,0)),"")</f>
        <v>9</v>
      </c>
      <c r="G25" s="6">
        <f t="shared" ca="1" si="0"/>
        <v>-0.2</v>
      </c>
      <c r="H25" t="str">
        <f ca="1">IF(E25="","",OFFSET([2]PGA!$AL$1,MATCH(A25,[2]PGA!$E$1:$E$500,0)-1,0))</f>
        <v>Skybet: 100/1, 5pl, 1/4</v>
      </c>
    </row>
    <row r="26" spans="1:8" x14ac:dyDescent="0.35">
      <c r="A26" t="s">
        <v>187</v>
      </c>
      <c r="B26" s="14" t="s">
        <v>240</v>
      </c>
      <c r="C26">
        <v>103</v>
      </c>
      <c r="D26">
        <v>126</v>
      </c>
      <c r="E26" s="16" t="s">
        <v>57</v>
      </c>
      <c r="F26">
        <f ca="1">IFERROR(IF(A26="","",OFFSET(Results!$Z$1,MATCH(A26,Results!$A:$A,0)-1,0)),"")</f>
        <v>20</v>
      </c>
      <c r="G26" s="6">
        <f t="shared" ca="1" si="0"/>
        <v>-0.2</v>
      </c>
      <c r="H26" t="str">
        <f ca="1">IF(E26="","",OFFSET([2]PGA!$AL$1,MATCH(A26,[2]PGA!$E$1:$E$500,0)-1,0))</f>
        <v>Spreadex: 125/1, 6pl, 1/5</v>
      </c>
    </row>
    <row r="27" spans="1:8" x14ac:dyDescent="0.35">
      <c r="A27" t="s">
        <v>56</v>
      </c>
      <c r="B27" s="14" t="s">
        <v>169</v>
      </c>
      <c r="C27">
        <v>139</v>
      </c>
      <c r="D27">
        <v>101</v>
      </c>
      <c r="E27" s="16" t="s">
        <v>24</v>
      </c>
      <c r="F27">
        <f ca="1">IFERROR(IF(A27="","",OFFSET(Results!$Z$1,MATCH(A27,Results!$A:$A,0)-1,0)),"")</f>
        <v>20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58</v>
      </c>
      <c r="B28" s="14" t="s">
        <v>247</v>
      </c>
      <c r="C28">
        <v>256</v>
      </c>
      <c r="D28">
        <v>126</v>
      </c>
      <c r="E28" s="16" t="s">
        <v>24</v>
      </c>
      <c r="F28">
        <f ca="1">IFERROR(IF(A28="","",OFFSET(Results!$Z$1,MATCH(A28,Results!$A:$A,0)-1,0)),"")</f>
        <v>98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59</v>
      </c>
      <c r="B29" s="14" t="s">
        <v>192</v>
      </c>
      <c r="C29">
        <v>714</v>
      </c>
      <c r="D29">
        <v>251</v>
      </c>
      <c r="E29" s="16" t="s">
        <v>24</v>
      </c>
      <c r="F29">
        <f ca="1">IFERROR(IF(A29="","",OFFSET(Results!$Z$1,MATCH(A29,Results!$A:$A,0)-1,0)),"")</f>
        <v>82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60</v>
      </c>
      <c r="B30" s="14" t="s">
        <v>248</v>
      </c>
      <c r="C30">
        <v>56</v>
      </c>
      <c r="D30">
        <v>61</v>
      </c>
      <c r="E30" s="16" t="s">
        <v>63</v>
      </c>
      <c r="F30">
        <f ca="1">IFERROR(IF(A30="","",OFFSET(Results!$Z$1,MATCH(A30,Results!$A:$A,0)-1,0)),"")</f>
        <v>35</v>
      </c>
      <c r="G30" s="6">
        <f t="shared" ca="1" si="0"/>
        <v>-0.1</v>
      </c>
      <c r="H30" t="str">
        <f ca="1">IF(E30="","",OFFSET([2]PGA!$AL$1,MATCH(A30,[2]PGA!$E$1:$E$500,0)-1,0))</f>
        <v>Bet365: 55/1, 5pl, 1/4</v>
      </c>
    </row>
    <row r="31" spans="1:8" x14ac:dyDescent="0.35">
      <c r="A31" t="s">
        <v>61</v>
      </c>
      <c r="B31" s="14" t="s">
        <v>249</v>
      </c>
      <c r="C31">
        <v>120</v>
      </c>
      <c r="D31">
        <v>67</v>
      </c>
      <c r="E31" s="16" t="s">
        <v>24</v>
      </c>
      <c r="F31">
        <f ca="1">IFERROR(IF(A31="","",OFFSET(Results!$Z$1,MATCH(A31,Results!$A:$A,0)-1,0)),"")</f>
        <v>52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62</v>
      </c>
      <c r="B32" s="14" t="s">
        <v>250</v>
      </c>
      <c r="C32">
        <v>189</v>
      </c>
      <c r="D32">
        <v>151</v>
      </c>
      <c r="E32" s="16" t="s">
        <v>24</v>
      </c>
      <c r="F32">
        <f ca="1">IFERROR(IF(A32="","",OFFSET(Results!$Z$1,MATCH(A32,Results!$A:$A,0)-1,0)),"")</f>
        <v>108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64</v>
      </c>
      <c r="B33" s="14" t="s">
        <v>251</v>
      </c>
      <c r="C33">
        <v>118</v>
      </c>
      <c r="D33">
        <v>61</v>
      </c>
      <c r="E33" s="16" t="s">
        <v>24</v>
      </c>
      <c r="F33">
        <f ca="1">IFERROR(IF(A33="","",OFFSET(Results!$Z$1,MATCH(A33,Results!$A:$A,0)-1,0)),"")</f>
        <v>3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65</v>
      </c>
      <c r="B34" s="14" t="s">
        <v>156</v>
      </c>
      <c r="C34">
        <v>200</v>
      </c>
      <c r="D34">
        <v>101</v>
      </c>
      <c r="E34" s="16" t="s">
        <v>24</v>
      </c>
      <c r="F34">
        <f ca="1">IFERROR(IF(A34="","",OFFSET(Results!$Z$1,MATCH(A34,Results!$A:$A,0)-1,0)),"")</f>
        <v>20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66</v>
      </c>
      <c r="B35" s="14" t="s">
        <v>23</v>
      </c>
      <c r="C35">
        <v>588</v>
      </c>
      <c r="D35">
        <v>251</v>
      </c>
      <c r="E35" s="16" t="s">
        <v>24</v>
      </c>
      <c r="F35">
        <f ca="1">IFERROR(IF(A35="","",OFFSET(Results!$Z$1,MATCH(A35,Results!$A:$A,0)-1,0)),"")</f>
        <v>68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67</v>
      </c>
      <c r="B36" s="14" t="s">
        <v>252</v>
      </c>
      <c r="C36">
        <v>175</v>
      </c>
      <c r="D36">
        <v>301</v>
      </c>
      <c r="E36" s="16" t="s">
        <v>57</v>
      </c>
      <c r="F36">
        <f ca="1">IFERROR(IF(A36="","",OFFSET(Results!$Z$1,MATCH(A36,Results!$A:$A,0)-1,0)),"")</f>
        <v>52</v>
      </c>
      <c r="G36" s="6">
        <f t="shared" ca="1" si="1"/>
        <v>-0.2</v>
      </c>
      <c r="H36" t="str">
        <f ca="1">IF(E36="","",OFFSET([2]PGA!$AL$1,MATCH(A36,[2]PGA!$E$1:$E$500,0)-1,0))</f>
        <v>Unibet: 300/1, 5pl, 1/4</v>
      </c>
    </row>
    <row r="37" spans="1:8" x14ac:dyDescent="0.35">
      <c r="A37" t="s">
        <v>68</v>
      </c>
      <c r="B37" s="14" t="s">
        <v>240</v>
      </c>
      <c r="C37">
        <v>103</v>
      </c>
      <c r="D37">
        <v>81</v>
      </c>
      <c r="E37" s="16" t="s">
        <v>24</v>
      </c>
      <c r="F37">
        <f ca="1">IFERROR(IF(A37="","",OFFSET(Results!$Z$1,MATCH(A37,Results!$A:$A,0)-1,0)),"")</f>
        <v>68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69</v>
      </c>
      <c r="B38" s="14" t="s">
        <v>222</v>
      </c>
      <c r="C38">
        <v>286</v>
      </c>
      <c r="D38">
        <v>126</v>
      </c>
      <c r="E38" s="16" t="s">
        <v>24</v>
      </c>
      <c r="F38">
        <f ca="1">IFERROR(IF(A38="","",OFFSET(Results!$Z$1,MATCH(A38,Results!$A:$A,0)-1,0)),"")</f>
        <v>35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70</v>
      </c>
      <c r="B39" s="14" t="s">
        <v>253</v>
      </c>
      <c r="C39">
        <v>667</v>
      </c>
      <c r="D39">
        <v>251</v>
      </c>
      <c r="E39" s="16" t="s">
        <v>24</v>
      </c>
      <c r="F39">
        <f ca="1">IFERROR(IF(A39="","",OFFSET(Results!$Z$1,MATCH(A39,Results!$A:$A,0)-1,0)),"")</f>
        <v>82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71</v>
      </c>
      <c r="B40" s="14" t="s">
        <v>204</v>
      </c>
      <c r="C40">
        <v>130</v>
      </c>
      <c r="D40">
        <v>111</v>
      </c>
      <c r="E40" s="16" t="s">
        <v>24</v>
      </c>
      <c r="F40">
        <f ca="1">IFERROR(IF(A40="","",OFFSET(Results!$Z$1,MATCH(A40,Results!$A:$A,0)-1,0)),"")</f>
        <v>98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72</v>
      </c>
      <c r="B41" s="14" t="s">
        <v>196</v>
      </c>
      <c r="C41">
        <v>57</v>
      </c>
      <c r="D41">
        <v>56</v>
      </c>
      <c r="E41" s="16" t="s">
        <v>24</v>
      </c>
      <c r="F41">
        <f ca="1">IFERROR(IF(A41="","",OFFSET(Results!$Z$1,MATCH(A41,Results!$A:$A,0)-1,0)),"")</f>
        <v>35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73</v>
      </c>
      <c r="B42" s="14" t="s">
        <v>254</v>
      </c>
      <c r="C42">
        <v>74</v>
      </c>
      <c r="D42">
        <v>71</v>
      </c>
      <c r="E42" s="16" t="s">
        <v>24</v>
      </c>
      <c r="F42">
        <f ca="1">IFERROR(IF(A42="","",OFFSET(Results!$Z$1,MATCH(A42,Results!$A:$A,0)-1,0)),"")</f>
        <v>68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74</v>
      </c>
      <c r="B43" s="14" t="s">
        <v>87</v>
      </c>
      <c r="C43">
        <v>263</v>
      </c>
      <c r="D43">
        <v>111</v>
      </c>
      <c r="E43" s="16" t="s">
        <v>24</v>
      </c>
      <c r="F43">
        <f ca="1">IFERROR(IF(A43="","",OFFSET(Results!$Z$1,MATCH(A43,Results!$A:$A,0)-1,0)),"")</f>
        <v>82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76</v>
      </c>
      <c r="B44" s="14" t="s">
        <v>94</v>
      </c>
      <c r="C44">
        <v>161</v>
      </c>
      <c r="D44">
        <v>101</v>
      </c>
      <c r="E44" s="16" t="s">
        <v>24</v>
      </c>
      <c r="F44">
        <f ca="1">IFERROR(IF(A44="","",OFFSET(Results!$Z$1,MATCH(A44,Results!$A:$A,0)-1,0)),"")</f>
        <v>52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77</v>
      </c>
      <c r="B45" s="14" t="s">
        <v>255</v>
      </c>
      <c r="C45">
        <v>196</v>
      </c>
      <c r="D45">
        <v>86</v>
      </c>
      <c r="E45" s="16" t="s">
        <v>24</v>
      </c>
      <c r="F45">
        <f ca="1">IFERROR(IF(A45="","",OFFSET(Results!$Z$1,MATCH(A45,Results!$A:$A,0)-1,0)),"")</f>
        <v>52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78</v>
      </c>
      <c r="B46" s="14" t="s">
        <v>195</v>
      </c>
      <c r="C46">
        <v>370</v>
      </c>
      <c r="D46">
        <v>126</v>
      </c>
      <c r="E46" s="16" t="s">
        <v>24</v>
      </c>
      <c r="F46">
        <f ca="1">IFERROR(IF(A46="","",OFFSET(Results!$Z$1,MATCH(A46,Results!$A:$A,0)-1,0)),"")</f>
        <v>68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200</v>
      </c>
      <c r="B47" s="14" t="s">
        <v>222</v>
      </c>
      <c r="C47">
        <v>286</v>
      </c>
      <c r="D47">
        <v>201</v>
      </c>
      <c r="E47" s="16" t="s">
        <v>24</v>
      </c>
      <c r="F47">
        <f ca="1">IFERROR(IF(A47="","",OFFSET(Results!$Z$1,MATCH(A47,Results!$A:$A,0)-1,0)),"")</f>
        <v>108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79</v>
      </c>
      <c r="B48" s="14" t="s">
        <v>224</v>
      </c>
      <c r="C48">
        <v>70</v>
      </c>
      <c r="D48">
        <v>71</v>
      </c>
      <c r="E48" s="16" t="s">
        <v>24</v>
      </c>
      <c r="F48">
        <f ca="1">IFERROR(IF(A48="","",OFFSET(Results!$Z$1,MATCH(A48,Results!$A:$A,0)-1,0)),"")</f>
        <v>52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80</v>
      </c>
      <c r="B49" s="14" t="s">
        <v>194</v>
      </c>
      <c r="C49">
        <v>227</v>
      </c>
      <c r="D49">
        <v>101</v>
      </c>
      <c r="E49" s="16" t="s">
        <v>24</v>
      </c>
      <c r="F49">
        <f ca="1">IFERROR(IF(A49="","",OFFSET(Results!$Z$1,MATCH(A49,Results!$A:$A,0)-1,0)),"")</f>
        <v>68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81</v>
      </c>
      <c r="B50" s="14" t="s">
        <v>247</v>
      </c>
      <c r="C50">
        <v>256</v>
      </c>
      <c r="D50">
        <v>301</v>
      </c>
      <c r="E50" s="16" t="s">
        <v>63</v>
      </c>
      <c r="F50">
        <f ca="1">IFERROR(IF(A50="","",OFFSET(Results!$Z$1,MATCH(A50,Results!$A:$A,0)-1,0)),"")</f>
        <v>35</v>
      </c>
      <c r="G50" s="6">
        <f t="shared" ca="1" si="1"/>
        <v>-0.1</v>
      </c>
      <c r="H50" t="str">
        <f ca="1">IF(E50="","",OFFSET([2]PGA!$AL$1,MATCH(A50,[2]PGA!$E$1:$E$500,0)-1,0))</f>
        <v>Unibet: 300/1, 5pl, 1/4</v>
      </c>
    </row>
    <row r="51" spans="1:8" x14ac:dyDescent="0.35">
      <c r="A51" t="s">
        <v>82</v>
      </c>
      <c r="B51" s="14" t="s">
        <v>256</v>
      </c>
      <c r="C51">
        <v>172</v>
      </c>
      <c r="D51">
        <v>181</v>
      </c>
      <c r="E51" s="16" t="s">
        <v>24</v>
      </c>
      <c r="F51">
        <f ca="1">IFERROR(IF(A51="","",OFFSET(Results!$Z$1,MATCH(A51,Results!$A:$A,0)-1,0)),"")</f>
        <v>9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84</v>
      </c>
      <c r="B52" s="14" t="s">
        <v>252</v>
      </c>
      <c r="C52">
        <v>175</v>
      </c>
      <c r="D52">
        <v>61</v>
      </c>
      <c r="E52" s="16" t="s">
        <v>24</v>
      </c>
      <c r="F52">
        <f ca="1">IFERROR(IF(A52="","",OFFSET(Results!$Z$1,MATCH(A52,Results!$A:$A,0)-1,0)),"")</f>
        <v>52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202</v>
      </c>
      <c r="B53" s="14" t="s">
        <v>55</v>
      </c>
      <c r="C53">
        <v>179</v>
      </c>
      <c r="D53">
        <v>181</v>
      </c>
      <c r="E53" s="16" t="s">
        <v>24</v>
      </c>
      <c r="F53">
        <f ca="1">IFERROR(IF(A53="","",OFFSET(Results!$Z$1,MATCH(A53,Results!$A:$A,0)-1,0)),"")</f>
        <v>98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86</v>
      </c>
      <c r="B54" s="14" t="s">
        <v>257</v>
      </c>
      <c r="C54">
        <v>110</v>
      </c>
      <c r="D54">
        <v>126</v>
      </c>
      <c r="E54" s="16" t="s">
        <v>63</v>
      </c>
      <c r="F54">
        <f ca="1">IFERROR(IF(A54="","",OFFSET(Results!$Z$1,MATCH(A54,Results!$A:$A,0)-1,0)),"")</f>
        <v>117</v>
      </c>
      <c r="G54" s="6">
        <f t="shared" ca="1" si="1"/>
        <v>-0.1</v>
      </c>
      <c r="H54" t="str">
        <f ca="1">IF(E54="","",OFFSET([2]PGA!$AL$1,MATCH(A54,[2]PGA!$E$1:$E$500,0)-1,0))</f>
        <v>Spreadex: 125/1, 6pl, 1/5</v>
      </c>
    </row>
    <row r="55" spans="1:8" x14ac:dyDescent="0.35">
      <c r="A55" t="s">
        <v>203</v>
      </c>
      <c r="B55" s="14" t="s">
        <v>257</v>
      </c>
      <c r="C55">
        <v>110</v>
      </c>
      <c r="D55">
        <v>101</v>
      </c>
      <c r="E55" s="16" t="s">
        <v>24</v>
      </c>
      <c r="F55">
        <f ca="1">IFERROR(IF(A55="","",OFFSET(Results!$Z$1,MATCH(A55,Results!$A:$A,0)-1,0)),"")</f>
        <v>3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88</v>
      </c>
      <c r="B56" s="14" t="s">
        <v>258</v>
      </c>
      <c r="C56">
        <v>213</v>
      </c>
      <c r="D56">
        <v>251</v>
      </c>
      <c r="E56" s="16" t="s">
        <v>63</v>
      </c>
      <c r="F56">
        <f ca="1">IFERROR(IF(A56="","",OFFSET(Results!$Z$1,MATCH(A56,Results!$A:$A,0)-1,0)),"")</f>
        <v>98</v>
      </c>
      <c r="G56" s="6">
        <f t="shared" ca="1" si="1"/>
        <v>-0.1</v>
      </c>
      <c r="H56" t="str">
        <f ca="1">IF(E56="","",OFFSET([2]PGA!$AL$1,MATCH(A56,[2]PGA!$E$1:$E$500,0)-1,0))</f>
        <v>Unibet: 250/1, 5pl, 1/4</v>
      </c>
    </row>
    <row r="57" spans="1:8" x14ac:dyDescent="0.35">
      <c r="A57" t="s">
        <v>89</v>
      </c>
      <c r="B57" s="14" t="s">
        <v>259</v>
      </c>
      <c r="C57">
        <v>87</v>
      </c>
      <c r="D57">
        <v>91</v>
      </c>
      <c r="E57" s="16" t="s">
        <v>63</v>
      </c>
      <c r="F57">
        <f ca="1">IFERROR(IF(A57="","",OFFSET(Results!$Z$1,MATCH(A57,Results!$A:$A,0)-1,0)),"")</f>
        <v>35</v>
      </c>
      <c r="G57" s="6">
        <f t="shared" ca="1" si="1"/>
        <v>-0.1</v>
      </c>
      <c r="H57" t="str">
        <f ca="1">IF(E57="","",OFFSET([2]PGA!$AL$1,MATCH(A57,[2]PGA!$E$1:$E$500,0)-1,0))</f>
        <v>Spreadex: 90/1, 6pl, 1/5</v>
      </c>
    </row>
    <row r="58" spans="1:8" x14ac:dyDescent="0.35">
      <c r="A58" t="s">
        <v>91</v>
      </c>
      <c r="B58" s="14" t="s">
        <v>32</v>
      </c>
      <c r="C58">
        <v>455</v>
      </c>
      <c r="D58">
        <v>251</v>
      </c>
      <c r="E58" s="16" t="s">
        <v>24</v>
      </c>
      <c r="F58">
        <f ca="1">IFERROR(IF(A58="","",OFFSET(Results!$Z$1,MATCH(A58,Results!$A:$A,0)-1,0)),"")</f>
        <v>20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92</v>
      </c>
      <c r="B59" s="14" t="s">
        <v>90</v>
      </c>
      <c r="C59">
        <v>164</v>
      </c>
      <c r="D59">
        <v>126</v>
      </c>
      <c r="E59" s="16" t="s">
        <v>24</v>
      </c>
      <c r="F59">
        <f ca="1">IFERROR(IF(A59="","",OFFSET(Results!$Z$1,MATCH(A59,Results!$A:$A,0)-1,0)),"")</f>
        <v>35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93</v>
      </c>
      <c r="B60" s="14" t="s">
        <v>180</v>
      </c>
      <c r="C60">
        <v>88</v>
      </c>
      <c r="D60">
        <v>91</v>
      </c>
      <c r="E60" s="16" t="s">
        <v>24</v>
      </c>
      <c r="F60">
        <f ca="1">IFERROR(IF(A60="","",OFFSET(Results!$Z$1,MATCH(A60,Results!$A:$A,0)-1,0)),"")</f>
        <v>9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95</v>
      </c>
      <c r="B61" s="14" t="s">
        <v>260</v>
      </c>
      <c r="C61">
        <v>67</v>
      </c>
      <c r="D61">
        <v>101</v>
      </c>
      <c r="E61" s="16" t="s">
        <v>156</v>
      </c>
      <c r="F61">
        <f ca="1">IFERROR(IF(A61="","",OFFSET(Results!$Z$1,MATCH(A61,Results!$A:$A,0)-1,0)),"")</f>
        <v>52</v>
      </c>
      <c r="G61" s="6">
        <f t="shared" ca="1" si="1"/>
        <v>-0.5</v>
      </c>
      <c r="H61" t="str">
        <f ca="1">IF(E61="","",OFFSET([2]PGA!$AL$1,MATCH(A61,[2]PGA!$E$1:$E$500,0)-1,0))</f>
        <v>Spreadex: 100/1, 6pl, 1/5</v>
      </c>
    </row>
    <row r="62" spans="1:8" x14ac:dyDescent="0.35">
      <c r="A62" t="s">
        <v>96</v>
      </c>
      <c r="B62" s="14" t="s">
        <v>160</v>
      </c>
      <c r="C62">
        <v>133</v>
      </c>
      <c r="D62">
        <v>141</v>
      </c>
      <c r="E62" s="16" t="s">
        <v>24</v>
      </c>
      <c r="F62">
        <f ca="1">IFERROR(IF(A62="","",OFFSET(Results!$Z$1,MATCH(A62,Results!$A:$A,0)-1,0)),"")</f>
        <v>108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97</v>
      </c>
      <c r="B63" s="14" t="s">
        <v>261</v>
      </c>
      <c r="C63">
        <v>60</v>
      </c>
      <c r="D63">
        <v>56</v>
      </c>
      <c r="E63" s="16" t="s">
        <v>24</v>
      </c>
      <c r="F63">
        <f ca="1">IFERROR(IF(A63="","",OFFSET(Results!$Z$1,MATCH(A63,Results!$A:$A,0)-1,0)),"")</f>
        <v>35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99</v>
      </c>
      <c r="B64" s="14" t="s">
        <v>262</v>
      </c>
      <c r="C64">
        <v>58</v>
      </c>
      <c r="D64">
        <v>61</v>
      </c>
      <c r="E64" s="16" t="s">
        <v>63</v>
      </c>
      <c r="F64">
        <f ca="1">IFERROR(IF(A64="","",OFFSET(Results!$Z$1,MATCH(A64,Results!$A:$A,0)-1,0)),"")</f>
        <v>52</v>
      </c>
      <c r="G64" s="6">
        <f t="shared" ca="1" si="1"/>
        <v>-0.1</v>
      </c>
      <c r="H64" t="str">
        <f ca="1">IF(E64="","",OFFSET([2]PGA!$AL$1,MATCH(A64,[2]PGA!$E$1:$E$500,0)-1,0))</f>
        <v>Bet365: 55/1, 5pl, 1/4</v>
      </c>
    </row>
    <row r="65" spans="1:8" x14ac:dyDescent="0.35">
      <c r="A65" t="s">
        <v>100</v>
      </c>
      <c r="B65" s="14" t="s">
        <v>37</v>
      </c>
      <c r="C65">
        <v>5000</v>
      </c>
      <c r="D65">
        <v>501</v>
      </c>
      <c r="E65" s="16" t="s">
        <v>24</v>
      </c>
      <c r="F65">
        <f ca="1">IFERROR(IF(A65="","",OFFSET(Results!$Z$1,MATCH(A65,Results!$A:$A,0)-1,0)),"")</f>
        <v>98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102</v>
      </c>
      <c r="B66" s="14" t="s">
        <v>241</v>
      </c>
      <c r="C66">
        <v>385</v>
      </c>
      <c r="D66">
        <v>151</v>
      </c>
      <c r="E66" s="16" t="s">
        <v>24</v>
      </c>
      <c r="F66">
        <f ca="1">IFERROR(IF(A66="","",OFFSET(Results!$Z$1,MATCH(A66,Results!$A:$A,0)-1,0)),"")</f>
        <v>108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103</v>
      </c>
      <c r="B67" s="14" t="s">
        <v>244</v>
      </c>
      <c r="C67">
        <v>105</v>
      </c>
      <c r="D67">
        <v>101</v>
      </c>
      <c r="E67" s="16" t="s">
        <v>24</v>
      </c>
      <c r="F67">
        <f ca="1">IFERROR(IF(A67="","",OFFSET(Results!$Z$1,MATCH(A67,Results!$A:$A,0)-1,0)),"")</f>
        <v>20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104</v>
      </c>
      <c r="B68" s="14" t="s">
        <v>263</v>
      </c>
      <c r="C68">
        <v>104</v>
      </c>
      <c r="D68">
        <v>101</v>
      </c>
      <c r="E68" s="16" t="s">
        <v>24</v>
      </c>
      <c r="F68">
        <f ca="1">IFERROR(IF(A68="","",OFFSET(Results!$Z$1,MATCH(A68,Results!$A:$A,0)-1,0)),"")</f>
        <v>82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106</v>
      </c>
      <c r="B69" s="14" t="s">
        <v>264</v>
      </c>
      <c r="C69">
        <v>50</v>
      </c>
      <c r="D69">
        <v>46</v>
      </c>
      <c r="E69" s="16" t="s">
        <v>24</v>
      </c>
      <c r="F69">
        <f ca="1">IFERROR(IF(A69="","",OFFSET(Results!$Z$1,MATCH(A69,Results!$A:$A,0)-1,0)),"")</f>
        <v>9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107</v>
      </c>
      <c r="B70" s="14" t="s">
        <v>265</v>
      </c>
      <c r="C70">
        <v>154</v>
      </c>
      <c r="D70">
        <v>176</v>
      </c>
      <c r="E70" s="16" t="s">
        <v>63</v>
      </c>
      <c r="F70">
        <f ca="1">IFERROR(IF(A70="","",OFFSET(Results!$Z$1,MATCH(A70,Results!$A:$A,0)-1,0)),"")</f>
        <v>108</v>
      </c>
      <c r="G70" s="6">
        <f t="shared" ca="1" si="2"/>
        <v>-0.1</v>
      </c>
      <c r="H70" t="str">
        <f ca="1">IF(E70="","",OFFSET([2]PGA!$AL$1,MATCH(A70,[2]PGA!$E$1:$E$500,0)-1,0))</f>
        <v>Spreadex: 175/1, 6pl, 1/5</v>
      </c>
    </row>
    <row r="71" spans="1:8" x14ac:dyDescent="0.35">
      <c r="A71" t="s">
        <v>109</v>
      </c>
      <c r="B71" s="14" t="s">
        <v>75</v>
      </c>
      <c r="C71">
        <v>192</v>
      </c>
      <c r="D71">
        <v>91</v>
      </c>
      <c r="E71" s="16" t="s">
        <v>24</v>
      </c>
      <c r="F71">
        <f ca="1">IFERROR(IF(A71="","",OFFSET(Results!$Z$1,MATCH(A71,Results!$A:$A,0)-1,0)),"")</f>
        <v>3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111</v>
      </c>
      <c r="B72" s="14" t="s">
        <v>266</v>
      </c>
      <c r="C72">
        <v>217</v>
      </c>
      <c r="D72">
        <v>251</v>
      </c>
      <c r="E72" s="16" t="s">
        <v>63</v>
      </c>
      <c r="F72">
        <f ca="1">IFERROR(IF(A72="","",OFFSET(Results!$Z$1,MATCH(A72,Results!$A:$A,0)-1,0)),"")</f>
        <v>20</v>
      </c>
      <c r="G72" s="6">
        <f t="shared" ca="1" si="2"/>
        <v>-0.1</v>
      </c>
      <c r="H72" t="str">
        <f ca="1">IF(E72="","",OFFSET([2]PGA!$AL$1,MATCH(A72,[2]PGA!$E$1:$E$500,0)-1,0))</f>
        <v>Unibet: 250/1, 5pl, 1/4</v>
      </c>
    </row>
    <row r="73" spans="1:8" x14ac:dyDescent="0.35">
      <c r="A73" t="s">
        <v>112</v>
      </c>
      <c r="B73" s="14" t="s">
        <v>267</v>
      </c>
      <c r="C73">
        <v>70</v>
      </c>
      <c r="D73">
        <v>71</v>
      </c>
      <c r="E73" s="16" t="s">
        <v>24</v>
      </c>
      <c r="F73">
        <f ca="1">IFERROR(IF(A73="","",OFFSET(Results!$Z$1,MATCH(A73,Results!$A:$A,0)-1,0)),"")</f>
        <v>9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113</v>
      </c>
      <c r="B74" s="14" t="s">
        <v>258</v>
      </c>
      <c r="C74">
        <v>213</v>
      </c>
      <c r="D74">
        <v>91</v>
      </c>
      <c r="E74" s="16" t="s">
        <v>24</v>
      </c>
      <c r="F74">
        <f ca="1">IFERROR(IF(A74="","",OFFSET(Results!$Z$1,MATCH(A74,Results!$A:$A,0)-1,0)),"")</f>
        <v>52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114</v>
      </c>
      <c r="B75" s="14" t="s">
        <v>34</v>
      </c>
      <c r="C75">
        <v>250</v>
      </c>
      <c r="D75">
        <v>67</v>
      </c>
      <c r="E75" s="16" t="s">
        <v>24</v>
      </c>
      <c r="F75">
        <f ca="1">IFERROR(IF(A75="","",OFFSET(Results!$Z$1,MATCH(A75,Results!$A:$A,0)-1,0)),"")</f>
        <v>3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115</v>
      </c>
      <c r="B76" s="14" t="s">
        <v>222</v>
      </c>
      <c r="C76">
        <v>286</v>
      </c>
      <c r="D76">
        <v>181</v>
      </c>
      <c r="E76" s="16" t="s">
        <v>24</v>
      </c>
      <c r="F76">
        <f ca="1">IFERROR(IF(A76="","",OFFSET(Results!$Z$1,MATCH(A76,Results!$A:$A,0)-1,0)),"")</f>
        <v>108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211</v>
      </c>
      <c r="B77" s="14" t="s">
        <v>189</v>
      </c>
      <c r="C77">
        <v>400</v>
      </c>
      <c r="D77">
        <v>141</v>
      </c>
      <c r="E77" s="16" t="s">
        <v>24</v>
      </c>
      <c r="F77">
        <f ca="1">IFERROR(IF(A77="","",OFFSET(Results!$Z$1,MATCH(A77,Results!$A:$A,0)-1,0)),"")</f>
        <v>68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116</v>
      </c>
      <c r="B78" s="14" t="s">
        <v>243</v>
      </c>
      <c r="C78">
        <v>84</v>
      </c>
      <c r="D78">
        <v>81</v>
      </c>
      <c r="E78" s="16" t="s">
        <v>24</v>
      </c>
      <c r="F78">
        <f ca="1">IFERROR(IF(A78="","",OFFSET(Results!$Z$1,MATCH(A78,Results!$A:$A,0)-1,0)),"")</f>
        <v>20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117</v>
      </c>
      <c r="B79" s="14" t="s">
        <v>236</v>
      </c>
      <c r="C79">
        <v>100</v>
      </c>
      <c r="D79">
        <v>126</v>
      </c>
      <c r="E79" s="16" t="s">
        <v>57</v>
      </c>
      <c r="F79">
        <f ca="1">IFERROR(IF(A79="","",OFFSET(Results!$Z$1,MATCH(A79,Results!$A:$A,0)-1,0)),"")</f>
        <v>82</v>
      </c>
      <c r="G79" s="6">
        <f t="shared" ca="1" si="2"/>
        <v>-0.2</v>
      </c>
      <c r="H79" t="str">
        <f ca="1">IF(E79="","",OFFSET([2]PGA!$AL$1,MATCH(A79,[2]PGA!$E$1:$E$500,0)-1,0))</f>
        <v>Spreadex: 125/1, 6pl, 1/5</v>
      </c>
    </row>
    <row r="80" spans="1:8" x14ac:dyDescent="0.35">
      <c r="A80" t="s">
        <v>119</v>
      </c>
      <c r="B80" s="14" t="s">
        <v>268</v>
      </c>
      <c r="C80">
        <v>58</v>
      </c>
      <c r="D80">
        <v>61</v>
      </c>
      <c r="E80" s="16" t="s">
        <v>63</v>
      </c>
      <c r="F80">
        <f ca="1">IFERROR(IF(A80="","",OFFSET(Results!$Z$1,MATCH(A80,Results!$A:$A,0)-1,0)),"")</f>
        <v>82</v>
      </c>
      <c r="G80" s="6">
        <f t="shared" ca="1" si="2"/>
        <v>-0.1</v>
      </c>
      <c r="H80" t="str">
        <f ca="1">IF(E80="","",OFFSET([2]PGA!$AL$1,MATCH(A80,[2]PGA!$E$1:$E$500,0)-1,0))</f>
        <v>William Hill: 60/1, 5pl, 1/4</v>
      </c>
    </row>
    <row r="81" spans="1:8" x14ac:dyDescent="0.35">
      <c r="A81" t="s">
        <v>120</v>
      </c>
      <c r="B81" s="14" t="s">
        <v>215</v>
      </c>
      <c r="C81">
        <v>147</v>
      </c>
      <c r="D81">
        <v>71</v>
      </c>
      <c r="E81" s="16" t="s">
        <v>24</v>
      </c>
      <c r="F81">
        <f ca="1">IFERROR(IF(A81="","",OFFSET(Results!$Z$1,MATCH(A81,Results!$A:$A,0)-1,0)),"")</f>
        <v>108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122</v>
      </c>
      <c r="B82" s="14" t="s">
        <v>83</v>
      </c>
      <c r="C82">
        <v>769</v>
      </c>
      <c r="D82">
        <v>301</v>
      </c>
      <c r="E82" s="16" t="s">
        <v>24</v>
      </c>
      <c r="F82">
        <f ca="1">IFERROR(IF(A82="","",OFFSET(Results!$Z$1,MATCH(A82,Results!$A:$A,0)-1,0)),"")</f>
        <v>117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124</v>
      </c>
      <c r="B83" s="14" t="s">
        <v>222</v>
      </c>
      <c r="C83">
        <v>286</v>
      </c>
      <c r="D83">
        <v>126</v>
      </c>
      <c r="E83" s="16" t="s">
        <v>24</v>
      </c>
      <c r="F83">
        <f ca="1">IFERROR(IF(A83="","",OFFSET(Results!$Z$1,MATCH(A83,Results!$A:$A,0)-1,0)),"")</f>
        <v>20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125</v>
      </c>
      <c r="B84" s="14" t="s">
        <v>252</v>
      </c>
      <c r="C84">
        <v>175</v>
      </c>
      <c r="D84">
        <v>111</v>
      </c>
      <c r="E84" s="16" t="s">
        <v>24</v>
      </c>
      <c r="F84">
        <f ca="1">IFERROR(IF(A84="","",OFFSET(Results!$Z$1,MATCH(A84,Results!$A:$A,0)-1,0)),"")</f>
        <v>68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126</v>
      </c>
      <c r="B85" s="14" t="s">
        <v>227</v>
      </c>
      <c r="C85">
        <v>66</v>
      </c>
      <c r="D85">
        <v>67</v>
      </c>
      <c r="E85" s="16" t="s">
        <v>24</v>
      </c>
      <c r="F85">
        <f ca="1">IFERROR(IF(A85="","",OFFSET(Results!$Z$1,MATCH(A85,Results!$A:$A,0)-1,0)),"")</f>
        <v>82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127</v>
      </c>
      <c r="B86" s="14" t="s">
        <v>269</v>
      </c>
      <c r="C86">
        <v>106</v>
      </c>
      <c r="D86">
        <v>126</v>
      </c>
      <c r="E86" s="16" t="s">
        <v>63</v>
      </c>
      <c r="F86">
        <f ca="1">IFERROR(IF(A86="","",OFFSET(Results!$Z$1,MATCH(A86,Results!$A:$A,0)-1,0)),"")</f>
        <v>52</v>
      </c>
      <c r="G86" s="6">
        <f t="shared" ca="1" si="2"/>
        <v>-0.1</v>
      </c>
      <c r="H86" t="str">
        <f ca="1">IF(E86="","",OFFSET([2]PGA!$AL$1,MATCH(A86,[2]PGA!$E$1:$E$500,0)-1,0))</f>
        <v>Unibet: 125/1, 5pl, 1/4</v>
      </c>
    </row>
    <row r="87" spans="1:8" x14ac:dyDescent="0.35">
      <c r="A87" t="s">
        <v>128</v>
      </c>
      <c r="B87" s="14" t="s">
        <v>214</v>
      </c>
      <c r="C87">
        <v>222</v>
      </c>
      <c r="D87">
        <v>111</v>
      </c>
      <c r="E87" s="16" t="s">
        <v>24</v>
      </c>
      <c r="F87">
        <f ca="1">IFERROR(IF(A87="","",OFFSET(Results!$Z$1,MATCH(A87,Results!$A:$A,0)-1,0)),"")</f>
        <v>20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129</v>
      </c>
      <c r="B88" s="14" t="s">
        <v>242</v>
      </c>
      <c r="C88">
        <v>141</v>
      </c>
      <c r="D88">
        <v>67</v>
      </c>
      <c r="E88" s="16" t="s">
        <v>24</v>
      </c>
      <c r="F88">
        <f ca="1">IFERROR(IF(A88="","",OFFSET(Results!$Z$1,MATCH(A88,Results!$A:$A,0)-1,0)),"")</f>
        <v>82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130</v>
      </c>
      <c r="B89" s="14" t="s">
        <v>190</v>
      </c>
      <c r="C89">
        <v>59</v>
      </c>
      <c r="D89">
        <v>56</v>
      </c>
      <c r="E89" s="16" t="s">
        <v>24</v>
      </c>
      <c r="F89">
        <f ca="1">IFERROR(IF(A89="","",OFFSET(Results!$Z$1,MATCH(A89,Results!$A:$A,0)-1,0)),"")</f>
        <v>9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131</v>
      </c>
      <c r="B90" s="14" t="s">
        <v>214</v>
      </c>
      <c r="C90">
        <v>222</v>
      </c>
      <c r="D90">
        <v>71</v>
      </c>
      <c r="E90" s="16" t="s">
        <v>24</v>
      </c>
      <c r="F90">
        <f ca="1">IFERROR(IF(A90="","",OFFSET(Results!$Z$1,MATCH(A90,Results!$A:$A,0)-1,0)),"")</f>
        <v>9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132</v>
      </c>
      <c r="B91" s="14" t="s">
        <v>242</v>
      </c>
      <c r="C91">
        <v>141</v>
      </c>
      <c r="D91">
        <v>51</v>
      </c>
      <c r="E91" s="16" t="s">
        <v>24</v>
      </c>
      <c r="F91">
        <f ca="1">IFERROR(IF(A91="","",OFFSET(Results!$Z$1,MATCH(A91,Results!$A:$A,0)-1,0)),"")</f>
        <v>68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133</v>
      </c>
      <c r="B92" s="14" t="s">
        <v>270</v>
      </c>
      <c r="C92">
        <v>135</v>
      </c>
      <c r="D92">
        <v>111</v>
      </c>
      <c r="E92" s="16" t="s">
        <v>24</v>
      </c>
      <c r="F92">
        <f ca="1">IFERROR(IF(A92="","",OFFSET(Results!$Z$1,MATCH(A92,Results!$A:$A,0)-1,0)),"")</f>
        <v>35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134</v>
      </c>
      <c r="B93" s="14" t="s">
        <v>271</v>
      </c>
      <c r="C93">
        <v>244</v>
      </c>
      <c r="D93">
        <v>126</v>
      </c>
      <c r="E93" s="16" t="s">
        <v>24</v>
      </c>
      <c r="F93">
        <f ca="1">IFERROR(IF(A93="","",OFFSET(Results!$Z$1,MATCH(A93,Results!$A:$A,0)-1,0)),"")</f>
        <v>98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136</v>
      </c>
      <c r="B94" s="14" t="s">
        <v>272</v>
      </c>
      <c r="C94">
        <v>72</v>
      </c>
      <c r="D94">
        <v>61</v>
      </c>
      <c r="E94" s="16" t="s">
        <v>24</v>
      </c>
      <c r="F94">
        <f ca="1">IFERROR(IF(A94="","",OFFSET(Results!$Z$1,MATCH(A94,Results!$A:$A,0)-1,0)),"")</f>
        <v>2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137</v>
      </c>
      <c r="B95" s="14" t="s">
        <v>273</v>
      </c>
      <c r="C95">
        <v>49</v>
      </c>
      <c r="D95">
        <v>36</v>
      </c>
      <c r="E95" s="16" t="s">
        <v>24</v>
      </c>
      <c r="F95">
        <f ca="1">IFERROR(IF(A95="","",OFFSET(Results!$Z$1,MATCH(A95,Results!$A:$A,0)-1,0)),"")</f>
        <v>35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139</v>
      </c>
      <c r="B96" s="14" t="s">
        <v>249</v>
      </c>
      <c r="C96">
        <v>120</v>
      </c>
      <c r="D96">
        <v>126</v>
      </c>
      <c r="E96" s="16" t="s">
        <v>24</v>
      </c>
      <c r="F96">
        <f ca="1">IFERROR(IF(A96="","",OFFSET(Results!$Z$1,MATCH(A96,Results!$A:$A,0)-1,0)),"")</f>
        <v>82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140</v>
      </c>
      <c r="B97" s="14" t="s">
        <v>237</v>
      </c>
      <c r="C97">
        <v>435</v>
      </c>
      <c r="D97">
        <v>181</v>
      </c>
      <c r="E97" s="16" t="s">
        <v>24</v>
      </c>
      <c r="F97">
        <f ca="1">IFERROR(IF(A97="","",OFFSET(Results!$Z$1,MATCH(A97,Results!$A:$A,0)-1,0)),"")</f>
        <v>35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141</v>
      </c>
      <c r="B98" s="14" t="s">
        <v>274</v>
      </c>
      <c r="C98">
        <v>204</v>
      </c>
      <c r="D98">
        <v>251</v>
      </c>
      <c r="E98" s="16" t="s">
        <v>63</v>
      </c>
      <c r="F98">
        <f ca="1">IFERROR(IF(A98="","",OFFSET(Results!$Z$1,MATCH(A98,Results!$A:$A,0)-1,0)),"")</f>
        <v>68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-0.1</v>
      </c>
      <c r="H98" t="str">
        <f ca="1">IF(E98="","",OFFSET([2]PGA!$AL$1,MATCH(A98,[2]PGA!$E$1:$E$500,0)-1,0))</f>
        <v>Unibet: 250/1, 5pl, 1/4</v>
      </c>
    </row>
    <row r="99" spans="1:8" x14ac:dyDescent="0.35">
      <c r="A99" t="s">
        <v>142</v>
      </c>
      <c r="B99" s="14" t="s">
        <v>253</v>
      </c>
      <c r="C99">
        <v>667</v>
      </c>
      <c r="D99">
        <v>251</v>
      </c>
      <c r="E99" s="16" t="s">
        <v>24</v>
      </c>
      <c r="F99">
        <f ca="1">IFERROR(IF(A99="","",OFFSET(Results!$Z$1,MATCH(A99,Results!$A:$A,0)-1,0)),"")</f>
        <v>98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143</v>
      </c>
      <c r="B100" s="14" t="s">
        <v>235</v>
      </c>
      <c r="C100">
        <v>909</v>
      </c>
      <c r="D100">
        <v>251</v>
      </c>
      <c r="E100" s="16" t="s">
        <v>24</v>
      </c>
      <c r="F100">
        <f ca="1">IFERROR(IF(A100="","",OFFSET(Results!$Z$1,MATCH(A100,Results!$A:$A,0)-1,0)),"")</f>
        <v>3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144</v>
      </c>
      <c r="B101" s="14" t="s">
        <v>258</v>
      </c>
      <c r="C101">
        <v>213</v>
      </c>
      <c r="D101">
        <v>251</v>
      </c>
      <c r="E101" s="16" t="s">
        <v>63</v>
      </c>
      <c r="F101">
        <f ca="1">IFERROR(IF(A101="","",OFFSET(Results!$Z$1,MATCH(A101,Results!$A:$A,0)-1,0)),"")</f>
        <v>117</v>
      </c>
      <c r="G101" s="6">
        <f t="shared" ca="1" si="3"/>
        <v>-0.1</v>
      </c>
      <c r="H101" t="str">
        <f ca="1">IF(E101="","",OFFSET([2]PGA!$AL$1,MATCH(A101,[2]PGA!$E$1:$E$500,0)-1,0))</f>
        <v>Unibet: 250/1, 5pl, 1/4</v>
      </c>
    </row>
    <row r="102" spans="1:8" x14ac:dyDescent="0.35">
      <c r="A102" t="s">
        <v>145</v>
      </c>
      <c r="B102" s="14" t="s">
        <v>148</v>
      </c>
      <c r="C102">
        <v>115</v>
      </c>
      <c r="D102">
        <v>46</v>
      </c>
      <c r="E102" s="16" t="s">
        <v>24</v>
      </c>
      <c r="F102">
        <f ca="1">IFERROR(IF(A102="","",OFFSET(Results!$Z$1,MATCH(A102,Results!$A:$A,0)-1,0)),"")</f>
        <v>20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146</v>
      </c>
      <c r="B103" s="14" t="s">
        <v>208</v>
      </c>
      <c r="C103">
        <v>56</v>
      </c>
      <c r="D103">
        <v>67</v>
      </c>
      <c r="E103" s="16" t="s">
        <v>219</v>
      </c>
      <c r="F103">
        <f ca="1">IFERROR(IF(A103="","",OFFSET(Results!$Z$1,MATCH(A103,Results!$A:$A,0)-1,0)),"")</f>
        <v>35</v>
      </c>
      <c r="G103" s="6">
        <f t="shared" ca="1" si="3"/>
        <v>-0.3</v>
      </c>
      <c r="H103" t="str">
        <f ca="1">IF(E103="","",OFFSET([2]PGA!$AL$1,MATCH(A103,[2]PGA!$E$1:$E$500,0)-1,0))</f>
        <v>Spreadex: 60/1, 6pl, 1/5</v>
      </c>
    </row>
    <row r="104" spans="1:8" x14ac:dyDescent="0.35">
      <c r="A104" t="s">
        <v>147</v>
      </c>
      <c r="B104" s="14" t="s">
        <v>207</v>
      </c>
      <c r="C104">
        <v>73</v>
      </c>
      <c r="D104">
        <v>67</v>
      </c>
      <c r="E104" s="16" t="s">
        <v>24</v>
      </c>
      <c r="F104">
        <f ca="1">IFERROR(IF(A104="","",OFFSET(Results!$Z$1,MATCH(A104,Results!$A:$A,0)-1,0)),"")</f>
        <v>20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149</v>
      </c>
      <c r="B105" s="14" t="s">
        <v>275</v>
      </c>
      <c r="C105">
        <v>61</v>
      </c>
      <c r="D105">
        <v>67</v>
      </c>
      <c r="E105" s="16" t="s">
        <v>63</v>
      </c>
      <c r="F105">
        <f ca="1">IFERROR(IF(A105="","",OFFSET(Results!$Z$1,MATCH(A105,Results!$A:$A,0)-1,0)),"")</f>
        <v>122</v>
      </c>
      <c r="G105" s="6">
        <f t="shared" ca="1" si="3"/>
        <v>-0.1</v>
      </c>
      <c r="H105" t="str">
        <f ca="1">IF(E105="","",OFFSET([2]PGA!$AL$1,MATCH(A105,[2]PGA!$E$1:$E$500,0)-1,0))</f>
        <v>VirginBet: 66/1, 6pl, 1/5</v>
      </c>
    </row>
    <row r="106" spans="1:8" x14ac:dyDescent="0.35">
      <c r="A106" t="s">
        <v>151</v>
      </c>
      <c r="B106" s="14" t="s">
        <v>276</v>
      </c>
      <c r="C106">
        <v>95</v>
      </c>
      <c r="D106">
        <v>41</v>
      </c>
      <c r="E106" s="16" t="s">
        <v>24</v>
      </c>
      <c r="F106">
        <f ca="1">IFERROR(IF(A106="","",OFFSET(Results!$Z$1,MATCH(A106,Results!$A:$A,0)-1,0)),"")</f>
        <v>82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152</v>
      </c>
      <c r="B107" s="14" t="s">
        <v>277</v>
      </c>
      <c r="C107">
        <v>88</v>
      </c>
      <c r="D107">
        <v>91</v>
      </c>
      <c r="E107" s="16" t="s">
        <v>24</v>
      </c>
      <c r="F107">
        <f ca="1">IFERROR(IF(A107="","",OFFSET(Results!$Z$1,MATCH(A107,Results!$A:$A,0)-1,0)),"")</f>
        <v>98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153</v>
      </c>
      <c r="B108" s="14" t="s">
        <v>278</v>
      </c>
      <c r="C108">
        <v>125</v>
      </c>
      <c r="D108">
        <v>67</v>
      </c>
      <c r="E108" s="16" t="s">
        <v>24</v>
      </c>
      <c r="F108">
        <f ca="1">IFERROR(IF(A108="","",OFFSET(Results!$Z$1,MATCH(A108,Results!$A:$A,0)-1,0)),"")</f>
        <v>123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154</v>
      </c>
      <c r="B109" s="14" t="s">
        <v>279</v>
      </c>
      <c r="C109">
        <v>156</v>
      </c>
      <c r="D109">
        <v>86</v>
      </c>
      <c r="E109" s="16" t="s">
        <v>24</v>
      </c>
      <c r="F109">
        <f ca="1">IFERROR(IF(A109="","",OFFSET(Results!$Z$1,MATCH(A109,Results!$A:$A,0)-1,0)),"")</f>
        <v>52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155</v>
      </c>
      <c r="B110" s="14" t="s">
        <v>185</v>
      </c>
      <c r="C110">
        <v>93</v>
      </c>
      <c r="D110">
        <v>91</v>
      </c>
      <c r="E110" s="16" t="s">
        <v>24</v>
      </c>
      <c r="F110">
        <f ca="1">IFERROR(IF(A110="","",OFFSET(Results!$Z$1,MATCH(A110,Results!$A:$A,0)-1,0)),"")</f>
        <v>98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157</v>
      </c>
      <c r="B111" s="14" t="s">
        <v>280</v>
      </c>
      <c r="C111">
        <v>29</v>
      </c>
      <c r="D111">
        <v>36</v>
      </c>
      <c r="E111" s="16" t="s">
        <v>281</v>
      </c>
      <c r="F111">
        <f ca="1">IFERROR(IF(A111="","",OFFSET(Results!$Z$1,MATCH(A111,Results!$A:$A,0)-1,0)),"")</f>
        <v>35</v>
      </c>
      <c r="G111" s="6">
        <f t="shared" ca="1" si="3"/>
        <v>-0.6</v>
      </c>
      <c r="H111" t="str">
        <f ca="1">IF(E111="","",OFFSET([2]PGA!$AL$1,MATCH(A111,[2]PGA!$E$1:$E$500,0)-1,0))</f>
        <v>Skybet: 33/1, 5pl, 1/4</v>
      </c>
    </row>
    <row r="112" spans="1:8" x14ac:dyDescent="0.35">
      <c r="A112" t="s">
        <v>158</v>
      </c>
      <c r="B112" s="14" t="s">
        <v>282</v>
      </c>
      <c r="C112">
        <v>60</v>
      </c>
      <c r="D112">
        <v>61</v>
      </c>
      <c r="E112" s="16" t="s">
        <v>24</v>
      </c>
      <c r="F112">
        <f ca="1">IFERROR(IF(A112="","",OFFSET(Results!$Z$1,MATCH(A112,Results!$A:$A,0)-1,0)),"")</f>
        <v>52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159</v>
      </c>
      <c r="B113" s="14" t="s">
        <v>283</v>
      </c>
      <c r="C113">
        <v>77</v>
      </c>
      <c r="D113">
        <v>81</v>
      </c>
      <c r="E113" s="16" t="s">
        <v>63</v>
      </c>
      <c r="F113">
        <f ca="1">IFERROR(IF(A113="","",OFFSET(Results!$Z$1,MATCH(A113,Results!$A:$A,0)-1,0)),"")</f>
        <v>20</v>
      </c>
      <c r="G113" s="6">
        <f t="shared" ca="1" si="3"/>
        <v>-0.1</v>
      </c>
      <c r="H113" t="str">
        <f ca="1">IF(E113="","",OFFSET([2]PGA!$AL$1,MATCH(A113,[2]PGA!$E$1:$E$500,0)-1,0))</f>
        <v>Ladbrokes: 80/1, 7pl, 1/5</v>
      </c>
    </row>
    <row r="114" spans="1:8" x14ac:dyDescent="0.35">
      <c r="A114" t="s">
        <v>161</v>
      </c>
      <c r="B114" s="14" t="s">
        <v>278</v>
      </c>
      <c r="C114">
        <v>125</v>
      </c>
      <c r="D114">
        <v>111</v>
      </c>
      <c r="E114" s="16" t="s">
        <v>24</v>
      </c>
      <c r="F114">
        <f ca="1">IFERROR(IF(A114="","",OFFSET(Results!$Z$1,MATCH(A114,Results!$A:$A,0)-1,0)),"")</f>
        <v>9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162</v>
      </c>
      <c r="B115" s="14" t="s">
        <v>214</v>
      </c>
      <c r="C115">
        <v>222</v>
      </c>
      <c r="D115">
        <v>126</v>
      </c>
      <c r="E115" s="16" t="s">
        <v>24</v>
      </c>
      <c r="F115">
        <f ca="1">IFERROR(IF(A115="","",OFFSET(Results!$Z$1,MATCH(A115,Results!$A:$A,0)-1,0)),"")</f>
        <v>82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163</v>
      </c>
      <c r="B116" s="14" t="s">
        <v>206</v>
      </c>
      <c r="C116">
        <v>90</v>
      </c>
      <c r="D116">
        <v>91</v>
      </c>
      <c r="E116" s="16" t="s">
        <v>24</v>
      </c>
      <c r="F116">
        <f ca="1">IFERROR(IF(A116="","",OFFSET(Results!$Z$1,MATCH(A116,Results!$A:$A,0)-1,0)),"")</f>
        <v>3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165</v>
      </c>
      <c r="B117" s="14" t="s">
        <v>284</v>
      </c>
      <c r="C117">
        <v>128</v>
      </c>
      <c r="D117">
        <v>71</v>
      </c>
      <c r="E117" s="16" t="s">
        <v>24</v>
      </c>
      <c r="F117">
        <f ca="1">IFERROR(IF(A117="","",OFFSET(Results!$Z$1,MATCH(A117,Results!$A:$A,0)-1,0)),"")</f>
        <v>35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167</v>
      </c>
      <c r="B118" s="14" t="s">
        <v>285</v>
      </c>
      <c r="C118">
        <v>169</v>
      </c>
      <c r="D118">
        <v>86</v>
      </c>
      <c r="E118" s="16" t="s">
        <v>24</v>
      </c>
      <c r="F118">
        <f ca="1">IFERROR(IF(A118="","",OFFSET(Results!$Z$1,MATCH(A118,Results!$A:$A,0)-1,0)),"")</f>
        <v>108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168</v>
      </c>
      <c r="B119" s="14" t="s">
        <v>286</v>
      </c>
      <c r="C119">
        <v>79</v>
      </c>
      <c r="D119">
        <v>81</v>
      </c>
      <c r="E119" s="16" t="s">
        <v>24</v>
      </c>
      <c r="F119">
        <f ca="1">IFERROR(IF(A119="","",OFFSET(Results!$Z$1,MATCH(A119,Results!$A:$A,0)-1,0)),"")</f>
        <v>35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170</v>
      </c>
      <c r="B120" s="14" t="s">
        <v>249</v>
      </c>
      <c r="C120">
        <v>120</v>
      </c>
      <c r="D120">
        <v>101</v>
      </c>
      <c r="E120" s="16" t="s">
        <v>24</v>
      </c>
      <c r="F120">
        <f ca="1">IFERROR(IF(A120="","",OFFSET(Results!$Z$1,MATCH(A120,Results!$A:$A,0)-1,0)),"")</f>
        <v>82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171</v>
      </c>
      <c r="B121" s="14" t="s">
        <v>215</v>
      </c>
      <c r="C121">
        <v>147</v>
      </c>
      <c r="D121">
        <v>61</v>
      </c>
      <c r="E121" s="16" t="s">
        <v>24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173</v>
      </c>
      <c r="B122" s="14" t="s">
        <v>219</v>
      </c>
      <c r="C122">
        <v>333</v>
      </c>
      <c r="D122">
        <v>126</v>
      </c>
      <c r="E122" s="16" t="s">
        <v>24</v>
      </c>
      <c r="F122">
        <f ca="1">IFERROR(IF(A122="","",OFFSET(Results!$Z$1,MATCH(A122,Results!$A:$A,0)-1,0)),"")</f>
        <v>9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174</v>
      </c>
      <c r="B123" s="14" t="s">
        <v>257</v>
      </c>
      <c r="C123">
        <v>110</v>
      </c>
      <c r="D123">
        <v>126</v>
      </c>
      <c r="E123" s="16" t="s">
        <v>63</v>
      </c>
      <c r="F123">
        <f ca="1">IFERROR(IF(A123="","",OFFSET(Results!$Z$1,MATCH(A123,Results!$A:$A,0)-1,0)),"")</f>
        <v>35</v>
      </c>
      <c r="G123" s="6">
        <f t="shared" ca="1" si="3"/>
        <v>-0.1</v>
      </c>
      <c r="H123" t="str">
        <f ca="1">IF(E123="","",OFFSET([2]PGA!$AL$1,MATCH(A123,[2]PGA!$E$1:$E$500,0)-1,0))</f>
        <v>Unibet: 125/1, 5pl, 1/4</v>
      </c>
    </row>
    <row r="124" spans="1:8" x14ac:dyDescent="0.35">
      <c r="A124" t="s">
        <v>176</v>
      </c>
      <c r="B124" s="14" t="s">
        <v>180</v>
      </c>
      <c r="C124">
        <v>88</v>
      </c>
      <c r="D124">
        <v>91</v>
      </c>
      <c r="E124" s="16" t="s">
        <v>24</v>
      </c>
      <c r="F124">
        <f ca="1">IFERROR(IF(A124="","",OFFSET(Results!$Z$1,MATCH(A124,Results!$A:$A,0)-1,0)),"")</f>
        <v>68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24</v>
      </c>
      <c r="B125" s="14" t="s">
        <v>24</v>
      </c>
      <c r="C125" t="s">
        <v>24</v>
      </c>
      <c r="D125" t="s">
        <v>24</v>
      </c>
      <c r="E125" s="16" t="s">
        <v>24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24</v>
      </c>
      <c r="B126" s="14" t="s">
        <v>24</v>
      </c>
      <c r="C126" t="s">
        <v>24</v>
      </c>
      <c r="D126" t="s">
        <v>24</v>
      </c>
      <c r="E126" s="16" t="s">
        <v>24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24</v>
      </c>
      <c r="B127" s="14" t="s">
        <v>24</v>
      </c>
      <c r="C127" t="s">
        <v>24</v>
      </c>
      <c r="D127" t="s">
        <v>24</v>
      </c>
      <c r="E127" s="16" t="s">
        <v>24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24</v>
      </c>
      <c r="B128" s="14" t="s">
        <v>24</v>
      </c>
      <c r="C128" t="s">
        <v>24</v>
      </c>
      <c r="D128" t="s">
        <v>24</v>
      </c>
      <c r="E128" s="16" t="s">
        <v>24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24</v>
      </c>
      <c r="B129" s="14" t="s">
        <v>24</v>
      </c>
      <c r="C129" t="s">
        <v>24</v>
      </c>
      <c r="D129" t="s">
        <v>24</v>
      </c>
      <c r="E129" s="16" t="s">
        <v>24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24</v>
      </c>
      <c r="B130" s="14" t="s">
        <v>24</v>
      </c>
      <c r="C130" t="s">
        <v>24</v>
      </c>
      <c r="D130" t="s">
        <v>24</v>
      </c>
      <c r="E130" s="16" t="s">
        <v>24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24</v>
      </c>
      <c r="B131" s="14" t="s">
        <v>24</v>
      </c>
      <c r="C131" t="s">
        <v>24</v>
      </c>
      <c r="D131" t="s">
        <v>24</v>
      </c>
      <c r="E131" s="16" t="s">
        <v>24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24</v>
      </c>
      <c r="B132" s="14" t="s">
        <v>24</v>
      </c>
      <c r="C132" t="s">
        <v>24</v>
      </c>
      <c r="D132" t="s">
        <v>24</v>
      </c>
      <c r="E132" s="16" t="s">
        <v>24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24</v>
      </c>
      <c r="B133" s="14" t="s">
        <v>24</v>
      </c>
      <c r="C133" t="s">
        <v>24</v>
      </c>
      <c r="D133" t="s">
        <v>24</v>
      </c>
      <c r="E133" s="16" t="s">
        <v>24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24</v>
      </c>
      <c r="B134" s="14" t="s">
        <v>24</v>
      </c>
      <c r="C134" t="s">
        <v>24</v>
      </c>
      <c r="D134" t="s">
        <v>24</v>
      </c>
      <c r="E134" s="16" t="s">
        <v>24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24</v>
      </c>
      <c r="B135" s="14" t="s">
        <v>24</v>
      </c>
      <c r="C135" t="s">
        <v>24</v>
      </c>
      <c r="D135" t="s">
        <v>24</v>
      </c>
      <c r="E135" s="16" t="s">
        <v>24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24</v>
      </c>
      <c r="B136" s="14" t="s">
        <v>24</v>
      </c>
      <c r="C136" t="s">
        <v>24</v>
      </c>
      <c r="D136" t="s">
        <v>24</v>
      </c>
      <c r="E136" s="16" t="s">
        <v>24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24</v>
      </c>
      <c r="B137" s="14" t="s">
        <v>24</v>
      </c>
      <c r="C137" t="s">
        <v>24</v>
      </c>
      <c r="D137" t="s">
        <v>24</v>
      </c>
      <c r="E137" s="16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24</v>
      </c>
      <c r="B138" s="14" t="s">
        <v>24</v>
      </c>
      <c r="C138" t="s">
        <v>24</v>
      </c>
      <c r="D138" t="s">
        <v>24</v>
      </c>
      <c r="E138" s="16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24</v>
      </c>
      <c r="B139" s="14" t="s">
        <v>24</v>
      </c>
      <c r="C139" t="s">
        <v>24</v>
      </c>
      <c r="D139" t="s">
        <v>24</v>
      </c>
      <c r="E139" s="16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24</v>
      </c>
      <c r="B140" s="14" t="s">
        <v>24</v>
      </c>
      <c r="C140" t="s">
        <v>24</v>
      </c>
      <c r="D140" t="s">
        <v>24</v>
      </c>
      <c r="E140" s="16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24</v>
      </c>
      <c r="B141" s="14" t="s">
        <v>24</v>
      </c>
      <c r="C141" t="s">
        <v>24</v>
      </c>
      <c r="D141" t="s">
        <v>24</v>
      </c>
      <c r="E141" s="16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24</v>
      </c>
      <c r="B142" s="14" t="s">
        <v>24</v>
      </c>
      <c r="C142" t="s">
        <v>24</v>
      </c>
      <c r="D142" t="s">
        <v>24</v>
      </c>
      <c r="E142" s="16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24</v>
      </c>
      <c r="B143" s="14" t="s">
        <v>24</v>
      </c>
      <c r="C143" t="s">
        <v>24</v>
      </c>
      <c r="D143" t="s">
        <v>24</v>
      </c>
      <c r="E143" s="16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24</v>
      </c>
      <c r="B144" s="14" t="s">
        <v>24</v>
      </c>
      <c r="C144" t="s">
        <v>24</v>
      </c>
      <c r="D144" t="s">
        <v>24</v>
      </c>
      <c r="E144" s="16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24</v>
      </c>
      <c r="B145" s="14" t="s">
        <v>24</v>
      </c>
      <c r="C145" t="s">
        <v>24</v>
      </c>
      <c r="D145" t="s">
        <v>24</v>
      </c>
      <c r="E145" s="16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24</v>
      </c>
      <c r="B146" s="14" t="s">
        <v>24</v>
      </c>
      <c r="C146" t="s">
        <v>24</v>
      </c>
      <c r="D146" t="s">
        <v>24</v>
      </c>
      <c r="E146" s="16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24</v>
      </c>
      <c r="B147" s="14" t="s">
        <v>24</v>
      </c>
      <c r="C147" t="s">
        <v>24</v>
      </c>
      <c r="D147" t="s">
        <v>24</v>
      </c>
      <c r="E147" s="16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24</v>
      </c>
      <c r="B148" s="14" t="s">
        <v>24</v>
      </c>
      <c r="C148" t="s">
        <v>24</v>
      </c>
      <c r="D148" t="s">
        <v>24</v>
      </c>
      <c r="E148" s="16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Shane Lowry</v>
      </c>
      <c r="B2" s="14" t="str">
        <f ca="1">IFERROR(OFFSET(Win!B$1,MATCH(1,Picks!F:F,0)-1,0),"")</f>
        <v>6.33%</v>
      </c>
      <c r="C2" s="15">
        <f ca="1">IFERROR(OFFSET(Win!C$1,MATCH(1,Picks!F:F,0)-1,0),"")</f>
        <v>16</v>
      </c>
      <c r="D2" s="15">
        <f ca="1">IFERROR(OFFSET(Win!D$1,MATCH(1,Picks!F:F,0)-1,0),"")</f>
        <v>17</v>
      </c>
      <c r="E2" s="16" t="str">
        <f ca="1">IFERROR(OFFSET(Win!E$1,MATCH(1,Picks!F:F,0)-1,0),"")</f>
        <v>0.50%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1.7999999999999998</v>
      </c>
      <c r="H2" t="str">
        <f ca="1">IFERROR(OFFSET(Win!H$1,MATCH(1,Picks!F:F,0)-1,0),"")</f>
        <v>Ladbrokes: 14/1, 10pl, 1/5</v>
      </c>
    </row>
    <row r="3" spans="1:8" x14ac:dyDescent="0.35">
      <c r="A3" t="str">
        <f ca="1">CONCATENATE("WIN: ",IFERROR(OFFSET(Picks!A$1,MATCH(2,Picks!F:F,0)-1,0),""))</f>
        <v>WIN: Andrew Putnam</v>
      </c>
      <c r="B3" s="14" t="str">
        <f ca="1">IFERROR(OFFSET(Win!B$1,MATCH(2,Picks!F:F,0)-1,0),"")</f>
        <v>1.13%</v>
      </c>
      <c r="C3" s="15">
        <f ca="1">IFERROR(OFFSET(Win!C$1,MATCH(2,Picks!F:F,0)-1,0),"")</f>
        <v>88</v>
      </c>
      <c r="D3" s="15">
        <f ca="1">IFERROR(OFFSET(Win!D$1,MATCH(2,Picks!F:F,0)-1,0),"")</f>
        <v>141</v>
      </c>
      <c r="E3" s="16" t="str">
        <f ca="1">IFERROR(OFFSET(Win!E$1,MATCH(2,Picks!F:F,0)-1,0),"")</f>
        <v>0.40%</v>
      </c>
      <c r="F3">
        <f ca="1">IFERROR(OFFSET(Picks!G$1,MATCH(2,Picks!F:F,0)-1,0),"")</f>
        <v>94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140/1, 6pl, 1/5</v>
      </c>
    </row>
    <row r="4" spans="1:8" x14ac:dyDescent="0.35">
      <c r="A4" t="str">
        <f ca="1">CONCATENATE("WIN: ",IFERROR(OFFSET(Picks!A$1,MATCH(3,Picks!F:F,0)-1,0),""))</f>
        <v>WIN: Matt Kuchar</v>
      </c>
      <c r="B4" s="14" t="str">
        <f ca="1">IFERROR(OFFSET(Win!B$1,MATCH(3,Picks!F:F,0)-1,0),"")</f>
        <v>1.10%</v>
      </c>
      <c r="C4" s="15">
        <f ca="1">IFERROR(OFFSET(Win!C$1,MATCH(3,Picks!F:F,0)-1,0),"")</f>
        <v>91</v>
      </c>
      <c r="D4" s="15">
        <f ca="1">IFERROR(OFFSET(Win!D$1,MATCH(3,Picks!F:F,0)-1,0),"")</f>
        <v>151</v>
      </c>
      <c r="E4" s="16" t="str">
        <f ca="1">IFERROR(OFFSET(Win!E$1,MATCH(3,Picks!F:F,0)-1,0),"")</f>
        <v>0.40%</v>
      </c>
      <c r="F4">
        <f ca="1">IFERROR(OFFSET(Picks!G$1,MATCH(3,Picks!F:F,0)-1,0),"")</f>
        <v>81</v>
      </c>
      <c r="G4" s="6">
        <f ca="1">IFERROR(OFFSET(Picks!H$1,MATCH(3,Picks!F:F,0)-1,0),"")</f>
        <v>-2</v>
      </c>
      <c r="H4" t="str">
        <f ca="1">IFERROR(OFFSET(Win!H$1,MATCH(3,Picks!F:F,0)-1,0),"")</f>
        <v>Skybet: 100/1, 12pl, 1/5</v>
      </c>
    </row>
    <row r="5" spans="1:8" x14ac:dyDescent="0.35">
      <c r="A5" t="str">
        <f ca="1">CONCATENATE("FRL: ",IFERROR(OFFSET(Picks!M$1,MATCH(1,Picks!R:R,0)-1,0),""))</f>
        <v>FRL: Shane Lowry</v>
      </c>
      <c r="B5" s="14" t="str">
        <f ca="1">IFERROR(IF(OFFSET(FRL!B$1,MATCH(1,Picks!R:R,0)-1,0)=0,"",OFFSET(FRL!B$1,MATCH(1,Picks!R:R,0)-1,0)),"")</f>
        <v>3.39%</v>
      </c>
      <c r="C5" s="15">
        <f ca="1">IFERROR(IF(OFFSET(FRL!C$1,MATCH(1,Picks!R:R,0)-1,0)=0,"",OFFSET(FRL!C$1,MATCH(1,Picks!R:R,0)-1,0)),"")</f>
        <v>29</v>
      </c>
      <c r="D5" s="15">
        <f ca="1">IFERROR(IF(OFFSET(FRL!D$1,MATCH(1,Picks!R:R,0)-1,0)=0,"",OFFSET(FRL!D$1,MATCH(1,Picks!R:R,0)-1,0)),"")</f>
        <v>36</v>
      </c>
      <c r="E5" s="16" t="str">
        <f ca="1">IFERROR(IF(OFFSET(FRL!E$1,MATCH(1,Picks!R:R,0)-1,0)=0,"",OFFSET(FRL!E$1,MATCH(1,Picks!R:R,0)-1,0)),"")</f>
        <v>0.60%</v>
      </c>
      <c r="F5">
        <f ca="1">IFERROR(OFFSET(Picks!S$1,MATCH(1,Picks!R:R,0)-1,0),"")</f>
        <v>35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Skybet: 33/1, 5pl, 1/4</v>
      </c>
    </row>
    <row r="6" spans="1:8" x14ac:dyDescent="0.35">
      <c r="A6" t="str">
        <f ca="1">CONCATENATE("FRL: ",IFERROR(OFFSET(Picks!M$1,MATCH(2,Picks!R:R,0)-1,0),""))</f>
        <v>FRL: John Parry</v>
      </c>
      <c r="B6" s="14" t="str">
        <f ca="1">IFERROR(IF(OFFSET(FRL!B$1,MATCH(2,Picks!R:R,0)-1,0)=0,"",OFFSET(FRL!B$1,MATCH(2,Picks!R:R,0)-1,0)),"")</f>
        <v>1.50%</v>
      </c>
      <c r="C6" s="15">
        <f ca="1">IFERROR(IF(OFFSET(FRL!C$1,MATCH(2,Picks!R:R,0)-1,0)=0,"",OFFSET(FRL!C$1,MATCH(2,Picks!R:R,0)-1,0)),"")</f>
        <v>67</v>
      </c>
      <c r="D6" s="15">
        <f ca="1">IFERROR(IF(OFFSET(FRL!D$1,MATCH(2,Picks!R:R,0)-1,0)=0,"",OFFSET(FRL!D$1,MATCH(2,Picks!R:R,0)-1,0)),"")</f>
        <v>101</v>
      </c>
      <c r="E6" s="16" t="str">
        <f ca="1">IFERROR(IF(OFFSET(FRL!E$1,MATCH(2,Picks!R:R,0)-1,0)=0,"",OFFSET(FRL!E$1,MATCH(2,Picks!R:R,0)-1,0)),"")</f>
        <v>0.50%</v>
      </c>
      <c r="F6">
        <f ca="1">IFERROR(OFFSET(Picks!S$1,MATCH(2,Picks!R:R,0)-1,0),"")</f>
        <v>52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Spreadex: 100/1, 6pl, 1/5</v>
      </c>
    </row>
    <row r="7" spans="1:8" x14ac:dyDescent="0.35">
      <c r="A7" t="str">
        <f ca="1">CONCATENATE("FRL: ",IFERROR(OFFSET(Picks!M$1,MATCH(3,Picks!R:R,0)-1,0),""))</f>
        <v>FRL: Rasmus Neergaard-Petersen</v>
      </c>
      <c r="B7" s="14" t="str">
        <f ca="1">IFERROR(IF(OFFSET(FRL!B$1,MATCH(3,Picks!R:R,0)-1,0)=0,"",OFFSET(FRL!B$1,MATCH(3,Picks!R:R,0)-1,0)),"")</f>
        <v>1.80%</v>
      </c>
      <c r="C7" s="15">
        <f ca="1">IFERROR(IF(OFFSET(FRL!C$1,MATCH(3,Picks!R:R,0)-1,0)=0,"",OFFSET(FRL!C$1,MATCH(3,Picks!R:R,0)-1,0)),"")</f>
        <v>56</v>
      </c>
      <c r="D7" s="15">
        <f ca="1">IFERROR(IF(OFFSET(FRL!D$1,MATCH(3,Picks!R:R,0)-1,0)=0,"",OFFSET(FRL!D$1,MATCH(3,Picks!R:R,0)-1,0)),"")</f>
        <v>67</v>
      </c>
      <c r="E7" s="16" t="str">
        <f ca="1">IFERROR(IF(OFFSET(FRL!E$1,MATCH(3,Picks!R:R,0)-1,0)=0,"",OFFSET(FRL!E$1,MATCH(3,Picks!R:R,0)-1,0)),"")</f>
        <v>0.30%</v>
      </c>
      <c r="F7">
        <f ca="1">IFERROR(OFFSET(Picks!S1,MATCH(3,Picks!R:R,0)-1,0),"")</f>
        <v>35</v>
      </c>
      <c r="G7" s="6">
        <f ca="1">IF(F7="","",IFERROR(OFFSET(Picks!T$1,MATCH(3,Picks!R:R,0)-1,0),""))</f>
        <v>-1</v>
      </c>
      <c r="H7" t="str">
        <f ca="1">IFERROR(OFFSET(FRL!H$1,MATCH(3,Picks!R:R,0)-1,0),"")</f>
        <v>Spreadex: 60/1, 6pl, 1/5</v>
      </c>
    </row>
    <row r="8" spans="1:8" x14ac:dyDescent="0.35">
      <c r="A8" t="str">
        <f ca="1">CONCATENATE("FRL: ",IFERROR(OFFSET(Picks!M$1,MATCH(4,Picks!R:R,0)-1,0),""))</f>
        <v>FRL: Aaron Rai</v>
      </c>
      <c r="B8" s="14" t="str">
        <f ca="1">IFERROR(IF(OFFSET(FRL!B$1,MATCH(4,Picks!R:R,0)-1,0)=0,"",OFFSET(FRL!B$1,MATCH(4,Picks!R:R,0)-1,0)),"")</f>
        <v>1.98%</v>
      </c>
      <c r="C8" s="15">
        <f ca="1">IFERROR(IF(OFFSET(FRL!C$1,MATCH(4,Picks!R:R,0)-1,0)=0,"",OFFSET(FRL!C$1,MATCH(4,Picks!R:R,0)-1,0)),"")</f>
        <v>51</v>
      </c>
      <c r="D8" s="15">
        <f ca="1">IFERROR(IF(OFFSET(FRL!D$1,MATCH(4,Picks!R:R,0)-1,0)=0,"",OFFSET(FRL!D$1,MATCH(4,Picks!R:R,0)-1,0)),"")</f>
        <v>56</v>
      </c>
      <c r="E8" s="16" t="str">
        <f ca="1">IFERROR(IF(OFFSET(FRL!E$1,MATCH(4,Picks!R:R,0)-1,0)=0,"",OFFSET(FRL!E$1,MATCH(4,Picks!R:R,0)-1,0)),"")</f>
        <v>0.20%</v>
      </c>
      <c r="F8">
        <f ca="1">IFERROR(OFFSET(Picks!S2,MATCH(4,Picks!R:R,0)-1,0),"")</f>
        <v>82</v>
      </c>
      <c r="G8" s="6">
        <f ca="1">IF(F8="","",IFERROR(OFFSET(Picks!T$1,MATCH(4,Picks!R:R,0)-1,0),""))</f>
        <v>-1</v>
      </c>
      <c r="H8" t="str">
        <f ca="1">IFERROR(OFFSET(FRL!H$1,MATCH(4,Picks!R:R,0)-1,0),"")</f>
        <v>Betfred: 50/1, 5pl, 1/4</v>
      </c>
    </row>
    <row r="9" spans="1:8" x14ac:dyDescent="0.35">
      <c r="A9" t="str">
        <f ca="1">CONCATENATE("FRL: ",IFERROR(OFFSET(Picks!M$1,MATCH(5,Picks!R:R,0)-1,0),""))</f>
        <v>FRL: Billy Horschel</v>
      </c>
      <c r="B9" s="14" t="str">
        <f ca="1">IFERROR(IF(OFFSET(FRL!B$1,MATCH(5,Picks!R:R,0)-1,0)=0,"",OFFSET(FRL!B$1,MATCH(5,Picks!R:R,0)-1,0)),"")</f>
        <v>1.48%</v>
      </c>
      <c r="C9" s="15">
        <f ca="1">IFERROR(IF(OFFSET(FRL!C$1,MATCH(5,Picks!R:R,0)-1,0)=0,"",OFFSET(FRL!C$1,MATCH(5,Picks!R:R,0)-1,0)),"")</f>
        <v>68</v>
      </c>
      <c r="D9" s="15">
        <f ca="1">IFERROR(IF(OFFSET(FRL!D$1,MATCH(5,Picks!R:R,0)-1,0)=0,"",OFFSET(FRL!D$1,MATCH(5,Picks!R:R,0)-1,0)),"")</f>
        <v>81</v>
      </c>
      <c r="E9" s="16" t="str">
        <f ca="1">IFERROR(IF(OFFSET(FRL!E$1,MATCH(5,Picks!R:R,0)-1,0)=0,"",OFFSET(FRL!E$1,MATCH(5,Picks!R:R,0)-1,0)),"")</f>
        <v>0.20%</v>
      </c>
      <c r="F9">
        <f ca="1">IFERROR(OFFSET(Picks!S3,MATCH(5,Picks!R:R,0)-1,0),"")</f>
        <v>68</v>
      </c>
      <c r="G9" s="6">
        <f ca="1">IF(F9="","",IFERROR(OFFSET(Picks!T$1,MATCH(5,Picks!R:R,0)-1,0),""))</f>
        <v>-1</v>
      </c>
      <c r="H9" t="str">
        <f ca="1">IFERROR(OFFSET(FRL!H$1,MATCH(5,Picks!R:R,0)-1,0),"")</f>
        <v>QuinnBet: 80/1, 5pl, 1/4</v>
      </c>
    </row>
    <row r="10" spans="1:8" x14ac:dyDescent="0.35">
      <c r="A10" t="str">
        <f ca="1">CONCATENATE("FRL: ",IFERROR(OFFSET(Picks!M$1,MATCH(6,Picks!R:R,0)-1,0),""))</f>
        <v>FRL: Chad Ramey</v>
      </c>
      <c r="B10" s="14" t="str">
        <f ca="1">IFERROR(IF(OFFSET(FRL!B$1,MATCH(6,Picks!R:R,0)-1,0)=0,"",OFFSET(FRL!B$1,MATCH(6,Picks!R:R,0)-1,0)),"")</f>
        <v>1.16%</v>
      </c>
      <c r="C10" s="15">
        <f ca="1">IFERROR(IF(OFFSET(FRL!C$1,MATCH(6,Picks!R:R,0)-1,0)=0,"",OFFSET(FRL!C$1,MATCH(6,Picks!R:R,0)-1,0)),"")</f>
        <v>86</v>
      </c>
      <c r="D10" s="15">
        <f ca="1">IFERROR(IF(OFFSET(FRL!D$1,MATCH(6,Picks!R:R,0)-1,0)=0,"",OFFSET(FRL!D$1,MATCH(6,Picks!R:R,0)-1,0)),"")</f>
        <v>101</v>
      </c>
      <c r="E10" s="16" t="str">
        <f ca="1">IFERROR(IF(OFFSET(FRL!E$1,MATCH(6,Picks!R:R,0)-1,0)=0,"",OFFSET(FRL!E$1,MATCH(6,Picks!R:R,0)-1,0)),"")</f>
        <v>0.20%</v>
      </c>
      <c r="F10">
        <f ca="1">IFERROR(OFFSET(Picks!S4,MATCH(6,Picks!R:R,0)-1,0),"")</f>
        <v>98</v>
      </c>
      <c r="G10" s="6">
        <f ca="1">IF(F10="","",IFERROR(OFFSET(Picks!T$1,MATCH(6,Picks!R:R,0)-1,0),""))</f>
        <v>-1</v>
      </c>
      <c r="H10" t="str">
        <f ca="1">IFERROR(OFFSET(FRL!H$1,MATCH(6,Picks!R:R,0)-1,0),"")</f>
        <v>Skybet: 100/1,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2026-03-02T01:59:44Z</dcterms:modified>
</cp:coreProperties>
</file>