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7CEF021F-52B2-4EB5-B9F1-3E0D1FB8B581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FRL" sheetId="38" r:id="rId11"/>
    <sheet name="Picks" sheetId="39" state="hidden" r:id="rId12"/>
    <sheet name="T3Picks" sheetId="40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3" i="36" l="1"/>
  <c r="X13" i="36"/>
  <c r="W13" i="36"/>
  <c r="R13" i="36"/>
  <c r="Q13" i="36"/>
  <c r="P13" i="36"/>
  <c r="Y12" i="36"/>
  <c r="X12" i="36"/>
  <c r="W12" i="36"/>
  <c r="R12" i="36"/>
  <c r="Q12" i="36"/>
  <c r="P12" i="36"/>
  <c r="Y11" i="36"/>
  <c r="X11" i="36"/>
  <c r="W11" i="36"/>
  <c r="R11" i="36"/>
  <c r="Q11" i="36"/>
  <c r="P11" i="36"/>
  <c r="Y10" i="36"/>
  <c r="X10" i="36"/>
  <c r="W10" i="36"/>
  <c r="R10" i="36"/>
  <c r="Q10" i="36"/>
  <c r="P10" i="36"/>
  <c r="Y9" i="36"/>
  <c r="X9" i="36"/>
  <c r="W9" i="36"/>
  <c r="R9" i="36"/>
  <c r="Q9" i="36"/>
  <c r="P9" i="36"/>
  <c r="Y8" i="36"/>
  <c r="X8" i="36"/>
  <c r="W8" i="36"/>
  <c r="R8" i="36"/>
  <c r="P8" i="36"/>
  <c r="Y7" i="36"/>
  <c r="X7" i="36"/>
  <c r="W7" i="36"/>
  <c r="R7" i="36"/>
  <c r="P7" i="36"/>
  <c r="Y6" i="36"/>
  <c r="X6" i="36"/>
  <c r="W6" i="36"/>
  <c r="R6" i="36"/>
  <c r="P6" i="36"/>
  <c r="Y5" i="36"/>
  <c r="X5" i="36"/>
  <c r="W5" i="36"/>
  <c r="R5" i="36"/>
  <c r="P5" i="36"/>
  <c r="Y4" i="36"/>
  <c r="X4" i="36"/>
  <c r="W4" i="36"/>
  <c r="R4" i="36"/>
  <c r="P4" i="36"/>
  <c r="Y3" i="36"/>
  <c r="W3" i="36"/>
  <c r="R3" i="36"/>
  <c r="P3" i="36"/>
  <c r="Y2" i="36"/>
  <c r="W2" i="36"/>
  <c r="R2" i="36"/>
  <c r="P2" i="36"/>
  <c r="H7" i="40"/>
  <c r="F7" i="40"/>
  <c r="G7" i="40" s="1"/>
  <c r="E7" i="40"/>
  <c r="D7" i="40"/>
  <c r="C7" i="40"/>
  <c r="B7" i="40"/>
  <c r="A7" i="40"/>
  <c r="H6" i="40"/>
  <c r="E6" i="40"/>
  <c r="D6" i="40"/>
  <c r="C6" i="40"/>
  <c r="B6" i="40"/>
  <c r="A6" i="40"/>
  <c r="H5" i="40"/>
  <c r="E5" i="40"/>
  <c r="D5" i="40"/>
  <c r="C5" i="40"/>
  <c r="B5" i="40"/>
  <c r="A5" i="40"/>
  <c r="H4" i="40"/>
  <c r="E4" i="40"/>
  <c r="D4" i="40"/>
  <c r="C4" i="40"/>
  <c r="B4" i="40"/>
  <c r="A4" i="40"/>
  <c r="H3" i="40"/>
  <c r="E3" i="40"/>
  <c r="D3" i="40"/>
  <c r="C3" i="40"/>
  <c r="B3" i="40"/>
  <c r="A3" i="40"/>
  <c r="H2" i="40"/>
  <c r="E2" i="40"/>
  <c r="D2" i="40"/>
  <c r="C2" i="40"/>
  <c r="B2" i="40"/>
  <c r="A2" i="40"/>
  <c r="V38" i="39"/>
  <c r="V50" i="39"/>
  <c r="V86" i="39"/>
  <c r="V125" i="39"/>
  <c r="V134" i="39"/>
  <c r="V137" i="39"/>
  <c r="V158" i="39"/>
  <c r="V161" i="39"/>
  <c r="V181" i="39"/>
  <c r="V185" i="39"/>
  <c r="V193" i="39"/>
  <c r="V205" i="39"/>
  <c r="J3" i="39"/>
  <c r="J4" i="39"/>
  <c r="J5" i="39"/>
  <c r="J6" i="39"/>
  <c r="J7" i="39"/>
  <c r="J8" i="39"/>
  <c r="J9" i="39"/>
  <c r="J10" i="39"/>
  <c r="J11" i="39"/>
  <c r="J12" i="39"/>
  <c r="J13" i="39"/>
  <c r="J14" i="39"/>
  <c r="J15" i="39"/>
  <c r="J16" i="39"/>
  <c r="J17" i="39"/>
  <c r="J18" i="39"/>
  <c r="J19" i="39"/>
  <c r="J20" i="39"/>
  <c r="J21" i="39"/>
  <c r="J22" i="39"/>
  <c r="J23" i="39"/>
  <c r="J24" i="39"/>
  <c r="J25" i="39"/>
  <c r="J26" i="39"/>
  <c r="J27" i="39"/>
  <c r="J28" i="39"/>
  <c r="J29" i="39"/>
  <c r="J30" i="39"/>
  <c r="J31" i="39"/>
  <c r="J32" i="39"/>
  <c r="J33" i="39"/>
  <c r="J34" i="39"/>
  <c r="J35" i="39"/>
  <c r="J36" i="39"/>
  <c r="J37" i="39"/>
  <c r="J38" i="39"/>
  <c r="J39" i="39"/>
  <c r="J40" i="39"/>
  <c r="J41" i="39"/>
  <c r="J42" i="39"/>
  <c r="J43" i="39"/>
  <c r="J44" i="39"/>
  <c r="J45" i="39"/>
  <c r="J46" i="39"/>
  <c r="J47" i="39"/>
  <c r="J48" i="39"/>
  <c r="J49" i="39"/>
  <c r="J50" i="39"/>
  <c r="J51" i="39"/>
  <c r="J52" i="39"/>
  <c r="J53" i="39"/>
  <c r="J54" i="39"/>
  <c r="J55" i="39"/>
  <c r="J56" i="39"/>
  <c r="J57" i="39"/>
  <c r="J58" i="39"/>
  <c r="J59" i="39"/>
  <c r="J60" i="39"/>
  <c r="J61" i="39"/>
  <c r="J62" i="39"/>
  <c r="J63" i="39"/>
  <c r="J64" i="39"/>
  <c r="J65" i="39"/>
  <c r="J66" i="39"/>
  <c r="J67" i="39"/>
  <c r="J68" i="39"/>
  <c r="J69" i="39"/>
  <c r="J70" i="39"/>
  <c r="J71" i="39"/>
  <c r="J72" i="39"/>
  <c r="J73" i="39"/>
  <c r="J74" i="39"/>
  <c r="J75" i="39"/>
  <c r="J76" i="39"/>
  <c r="J77" i="39"/>
  <c r="J78" i="39"/>
  <c r="J79" i="39"/>
  <c r="J80" i="39"/>
  <c r="J81" i="39"/>
  <c r="J82" i="39"/>
  <c r="J83" i="39"/>
  <c r="J84" i="39"/>
  <c r="J85" i="39"/>
  <c r="J86" i="39"/>
  <c r="J87" i="39"/>
  <c r="J88" i="39"/>
  <c r="J89" i="39"/>
  <c r="J90" i="39"/>
  <c r="J91" i="39"/>
  <c r="J92" i="39"/>
  <c r="J93" i="39"/>
  <c r="J94" i="39"/>
  <c r="J95" i="39"/>
  <c r="J96" i="39"/>
  <c r="J97" i="39"/>
  <c r="J98" i="39"/>
  <c r="J99" i="39"/>
  <c r="J100" i="39"/>
  <c r="J101" i="39"/>
  <c r="J102" i="39"/>
  <c r="J103" i="39"/>
  <c r="J104" i="39"/>
  <c r="J105" i="39"/>
  <c r="J106" i="39"/>
  <c r="J107" i="39"/>
  <c r="J108" i="39"/>
  <c r="J109" i="39"/>
  <c r="J110" i="39"/>
  <c r="J111" i="39"/>
  <c r="J112" i="39"/>
  <c r="J113" i="39"/>
  <c r="J114" i="39"/>
  <c r="J115" i="39"/>
  <c r="J116" i="39"/>
  <c r="J117" i="39"/>
  <c r="J118" i="39"/>
  <c r="J119" i="39"/>
  <c r="J120" i="39"/>
  <c r="J121" i="39"/>
  <c r="J122" i="39"/>
  <c r="J123" i="39"/>
  <c r="J124" i="39"/>
  <c r="J125" i="39"/>
  <c r="J126" i="39"/>
  <c r="J127" i="39"/>
  <c r="J128" i="39"/>
  <c r="J129" i="39"/>
  <c r="J130" i="39"/>
  <c r="J131" i="39"/>
  <c r="J132" i="39"/>
  <c r="J133" i="39"/>
  <c r="J134" i="39"/>
  <c r="J135" i="39"/>
  <c r="J136" i="39"/>
  <c r="J137" i="39"/>
  <c r="J138" i="39"/>
  <c r="J139" i="39"/>
  <c r="J140" i="39"/>
  <c r="J141" i="39"/>
  <c r="J142" i="39"/>
  <c r="J143" i="39"/>
  <c r="J144" i="39"/>
  <c r="J145" i="39"/>
  <c r="J146" i="39"/>
  <c r="J147" i="39"/>
  <c r="J148" i="39"/>
  <c r="J149" i="39"/>
  <c r="J150" i="39"/>
  <c r="J151" i="39"/>
  <c r="J152" i="39"/>
  <c r="J153" i="39"/>
  <c r="J154" i="39"/>
  <c r="J155" i="39"/>
  <c r="J156" i="39"/>
  <c r="J157" i="39"/>
  <c r="J158" i="39"/>
  <c r="J159" i="39"/>
  <c r="J160" i="39"/>
  <c r="J161" i="39"/>
  <c r="J162" i="39"/>
  <c r="J163" i="39"/>
  <c r="J164" i="39"/>
  <c r="J165" i="39"/>
  <c r="J166" i="39"/>
  <c r="J167" i="39"/>
  <c r="J168" i="39"/>
  <c r="J169" i="39"/>
  <c r="J170" i="39"/>
  <c r="J171" i="39"/>
  <c r="J172" i="39"/>
  <c r="J173" i="39"/>
  <c r="J174" i="39"/>
  <c r="J175" i="39"/>
  <c r="J176" i="39"/>
  <c r="J177" i="39"/>
  <c r="J178" i="39"/>
  <c r="J179" i="39"/>
  <c r="J180" i="39"/>
  <c r="J181" i="39"/>
  <c r="J182" i="39"/>
  <c r="J183" i="39"/>
  <c r="J184" i="39"/>
  <c r="J185" i="39"/>
  <c r="J186" i="39"/>
  <c r="J187" i="39"/>
  <c r="J188" i="39"/>
  <c r="J189" i="39"/>
  <c r="J190" i="39"/>
  <c r="J191" i="39"/>
  <c r="J192" i="39"/>
  <c r="J193" i="39"/>
  <c r="J194" i="39"/>
  <c r="J195" i="39"/>
  <c r="J196" i="39"/>
  <c r="J197" i="39"/>
  <c r="J198" i="39"/>
  <c r="J199" i="39"/>
  <c r="J200" i="39"/>
  <c r="J201" i="39"/>
  <c r="J202" i="39"/>
  <c r="J203" i="39"/>
  <c r="J204" i="39"/>
  <c r="J205" i="39"/>
  <c r="J206" i="39"/>
  <c r="J207" i="39"/>
  <c r="J208" i="39"/>
  <c r="J209" i="39"/>
  <c r="J210" i="39"/>
  <c r="J211" i="39"/>
  <c r="J212" i="39"/>
  <c r="J213" i="39"/>
  <c r="J214" i="39"/>
  <c r="J215" i="39"/>
  <c r="J216" i="39"/>
  <c r="J217" i="39"/>
  <c r="J218" i="39"/>
  <c r="J219" i="39"/>
  <c r="J220" i="39"/>
  <c r="J221" i="39"/>
  <c r="J222" i="39"/>
  <c r="J223" i="39"/>
  <c r="J224" i="39"/>
  <c r="J225" i="39"/>
  <c r="J226" i="39"/>
  <c r="J227" i="39"/>
  <c r="J228" i="39"/>
  <c r="J229" i="39"/>
  <c r="J230" i="39"/>
  <c r="J231" i="39"/>
  <c r="J232" i="39"/>
  <c r="J233" i="39"/>
  <c r="J234" i="39"/>
  <c r="J235" i="39"/>
  <c r="J236" i="39"/>
  <c r="J237" i="39"/>
  <c r="J238" i="39"/>
  <c r="J239" i="39"/>
  <c r="J240" i="39"/>
  <c r="J241" i="39"/>
  <c r="J2" i="39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Q240" i="39" s="1"/>
  <c r="R240" i="39" s="1" a="1"/>
  <c r="R240" i="39" s="1"/>
  <c r="V240" i="39" s="1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Q234" i="39" s="1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Q228" i="39" s="1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R216" i="39" s="1" a="1"/>
  <c r="R216" i="39" s="1"/>
  <c r="V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Q204" i="39" s="1"/>
  <c r="R204" i="39" s="1" a="1"/>
  <c r="R204" i="39" s="1"/>
  <c r="V204" i="39" s="1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E201" i="39" s="1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Q198" i="39" s="1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Q192" i="39" s="1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E189" i="39" s="1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Q186" i="39" s="1"/>
  <c r="R186" i="39" s="1" a="1"/>
  <c r="R186" i="39" s="1"/>
  <c r="V186" i="39" s="1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Q180" i="39" s="1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E177" i="39" s="1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Q174" i="39" s="1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E171" i="39" s="1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C162" i="39"/>
  <c r="B162" i="39"/>
  <c r="A162" i="39"/>
  <c r="P161" i="39"/>
  <c r="O161" i="39"/>
  <c r="N161" i="39"/>
  <c r="M161" i="39"/>
  <c r="D161" i="39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C159" i="39"/>
  <c r="B159" i="39"/>
  <c r="A159" i="39"/>
  <c r="P158" i="39"/>
  <c r="O158" i="39"/>
  <c r="N158" i="39"/>
  <c r="M158" i="39"/>
  <c r="D158" i="39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O150" i="39"/>
  <c r="N150" i="39"/>
  <c r="M150" i="39"/>
  <c r="D150" i="39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E135" i="39" s="1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Q126" i="39" s="1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E123" i="39" s="1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Q120" i="39" s="1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Q113" i="39" s="1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Q108" i="39" s="1"/>
  <c r="O108" i="39"/>
  <c r="N108" i="39"/>
  <c r="M108" i="39"/>
  <c r="D108" i="39"/>
  <c r="C108" i="39"/>
  <c r="B108" i="39"/>
  <c r="A108" i="39"/>
  <c r="P107" i="39"/>
  <c r="Q107" i="39" s="1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Q102" i="39" s="1"/>
  <c r="O102" i="39"/>
  <c r="N102" i="39"/>
  <c r="M102" i="39"/>
  <c r="D102" i="39"/>
  <c r="C102" i="39"/>
  <c r="B102" i="39"/>
  <c r="A102" i="39"/>
  <c r="P101" i="39"/>
  <c r="Q101" i="39" s="1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O96" i="39"/>
  <c r="N96" i="39"/>
  <c r="M96" i="39"/>
  <c r="D96" i="39"/>
  <c r="C96" i="39"/>
  <c r="B96" i="39"/>
  <c r="A96" i="39"/>
  <c r="P95" i="39"/>
  <c r="Q95" i="39" s="1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E87" i="39" s="1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Q84" i="39" s="1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E81" i="39" s="1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Q78" i="39" s="1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E75" i="39" s="1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Q72" i="39" s="1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E69" i="39" s="1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Q66" i="39" s="1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E63" i="39" s="1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E57" i="39" s="1"/>
  <c r="F57" i="39" s="1" a="1"/>
  <c r="F57" i="39" s="1"/>
  <c r="C57" i="39"/>
  <c r="B57" i="39"/>
  <c r="A57" i="39"/>
  <c r="P56" i="39"/>
  <c r="O56" i="39"/>
  <c r="N56" i="39"/>
  <c r="M56" i="39"/>
  <c r="D56" i="39"/>
  <c r="C56" i="39"/>
  <c r="B56" i="39"/>
  <c r="E56" i="39" s="1"/>
  <c r="A56" i="39"/>
  <c r="P55" i="39"/>
  <c r="O55" i="39"/>
  <c r="N55" i="39"/>
  <c r="M55" i="39"/>
  <c r="D55" i="39"/>
  <c r="C55" i="39"/>
  <c r="B55" i="39"/>
  <c r="A55" i="39"/>
  <c r="P54" i="39"/>
  <c r="Q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E51" i="39" s="1"/>
  <c r="F51" i="39" s="1" a="1"/>
  <c r="F51" i="39" s="1"/>
  <c r="C51" i="39"/>
  <c r="B51" i="39"/>
  <c r="A51" i="39"/>
  <c r="P50" i="39"/>
  <c r="O50" i="39"/>
  <c r="N50" i="39"/>
  <c r="M50" i="39"/>
  <c r="D50" i="39"/>
  <c r="C50" i="39"/>
  <c r="B50" i="39"/>
  <c r="E50" i="39" s="1"/>
  <c r="A50" i="39"/>
  <c r="P49" i="39"/>
  <c r="O49" i="39"/>
  <c r="N49" i="39"/>
  <c r="M49" i="39"/>
  <c r="D49" i="39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O47" i="39"/>
  <c r="N47" i="39"/>
  <c r="Q47" i="39" s="1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E45" i="39" s="1"/>
  <c r="F45" i="39" s="1" a="1"/>
  <c r="F45" i="39" s="1"/>
  <c r="C45" i="39"/>
  <c r="B45" i="39"/>
  <c r="A45" i="39"/>
  <c r="P44" i="39"/>
  <c r="O44" i="39"/>
  <c r="N44" i="39"/>
  <c r="M44" i="39"/>
  <c r="D44" i="39"/>
  <c r="C44" i="39"/>
  <c r="B44" i="39"/>
  <c r="E44" i="39" s="1"/>
  <c r="A44" i="39"/>
  <c r="P43" i="39"/>
  <c r="O43" i="39"/>
  <c r="N43" i="39"/>
  <c r="M43" i="39"/>
  <c r="D43" i="39"/>
  <c r="C43" i="39"/>
  <c r="B43" i="39"/>
  <c r="A43" i="39"/>
  <c r="P42" i="39"/>
  <c r="Q42" i="39" s="1"/>
  <c r="O42" i="39"/>
  <c r="N42" i="39"/>
  <c r="M42" i="39"/>
  <c r="D42" i="39"/>
  <c r="C42" i="39"/>
  <c r="B42" i="39"/>
  <c r="A42" i="39"/>
  <c r="P41" i="39"/>
  <c r="O41" i="39"/>
  <c r="N41" i="39"/>
  <c r="Q41" i="39" s="1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E39" i="39" s="1"/>
  <c r="F39" i="39" s="1" a="1"/>
  <c r="F39" i="39" s="1"/>
  <c r="C39" i="39"/>
  <c r="B39" i="39"/>
  <c r="A39" i="39"/>
  <c r="P38" i="39"/>
  <c r="O38" i="39"/>
  <c r="N38" i="39"/>
  <c r="M38" i="39"/>
  <c r="D38" i="39"/>
  <c r="C38" i="39"/>
  <c r="B38" i="39"/>
  <c r="E38" i="39" s="1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Q35" i="39" s="1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E32" i="39" s="1"/>
  <c r="F32" i="39" s="1" a="1"/>
  <c r="F32" i="39" s="1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Q29" i="39" s="1"/>
  <c r="M29" i="39"/>
  <c r="D29" i="39"/>
  <c r="C29" i="39"/>
  <c r="B29" i="39"/>
  <c r="A29" i="39"/>
  <c r="P28" i="39"/>
  <c r="O28" i="39"/>
  <c r="N28" i="39"/>
  <c r="Q28" i="39" s="1"/>
  <c r="R28" i="39" s="1" a="1"/>
  <c r="R28" i="39" s="1"/>
  <c r="V28" i="39" s="1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E26" i="39" s="1"/>
  <c r="F26" i="39" s="1" a="1"/>
  <c r="F26" i="39" s="1"/>
  <c r="A26" i="39"/>
  <c r="P25" i="39"/>
  <c r="O25" i="39"/>
  <c r="N25" i="39"/>
  <c r="M25" i="39"/>
  <c r="D25" i="39"/>
  <c r="C25" i="39"/>
  <c r="B25" i="39"/>
  <c r="A25" i="39"/>
  <c r="P24" i="39"/>
  <c r="Q24" i="39" s="1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E21" i="39" s="1"/>
  <c r="C21" i="39"/>
  <c r="B21" i="39"/>
  <c r="A21" i="39"/>
  <c r="P20" i="39"/>
  <c r="O20" i="39"/>
  <c r="N20" i="39"/>
  <c r="M20" i="39"/>
  <c r="D20" i="39"/>
  <c r="C20" i="39"/>
  <c r="B20" i="39"/>
  <c r="E20" i="39" s="1"/>
  <c r="A20" i="39"/>
  <c r="P19" i="39"/>
  <c r="O19" i="39"/>
  <c r="N19" i="39"/>
  <c r="M19" i="39"/>
  <c r="D19" i="39"/>
  <c r="C19" i="39"/>
  <c r="B19" i="39"/>
  <c r="A19" i="39"/>
  <c r="P18" i="39"/>
  <c r="Q18" i="39" s="1"/>
  <c r="O18" i="39"/>
  <c r="N18" i="39"/>
  <c r="M18" i="39"/>
  <c r="D18" i="39"/>
  <c r="C18" i="39"/>
  <c r="B18" i="39"/>
  <c r="A18" i="39"/>
  <c r="P17" i="39"/>
  <c r="O17" i="39"/>
  <c r="N17" i="39"/>
  <c r="Q17" i="39" s="1"/>
  <c r="M17" i="39"/>
  <c r="D17" i="39"/>
  <c r="C17" i="39"/>
  <c r="B17" i="39"/>
  <c r="A17" i="39"/>
  <c r="P16" i="39"/>
  <c r="O16" i="39"/>
  <c r="N16" i="39"/>
  <c r="Q16" i="39" s="1"/>
  <c r="M16" i="39"/>
  <c r="D16" i="39"/>
  <c r="C16" i="39"/>
  <c r="B16" i="39"/>
  <c r="A16" i="39"/>
  <c r="P15" i="39"/>
  <c r="O15" i="39"/>
  <c r="N15" i="39"/>
  <c r="M15" i="39"/>
  <c r="D15" i="39"/>
  <c r="E15" i="39" s="1"/>
  <c r="C15" i="39"/>
  <c r="B15" i="39"/>
  <c r="A15" i="39"/>
  <c r="P14" i="39"/>
  <c r="O14" i="39"/>
  <c r="N14" i="39"/>
  <c r="M14" i="39"/>
  <c r="D14" i="39"/>
  <c r="C14" i="39"/>
  <c r="B14" i="39"/>
  <c r="E14" i="39" s="1"/>
  <c r="A14" i="39"/>
  <c r="P13" i="39"/>
  <c r="O13" i="39"/>
  <c r="N13" i="39"/>
  <c r="M13" i="39"/>
  <c r="D13" i="39"/>
  <c r="C13" i="39"/>
  <c r="B13" i="39"/>
  <c r="A13" i="39"/>
  <c r="P12" i="39"/>
  <c r="Q12" i="39" s="1"/>
  <c r="O12" i="39"/>
  <c r="N12" i="39"/>
  <c r="M12" i="39"/>
  <c r="D12" i="39"/>
  <c r="C12" i="39"/>
  <c r="B12" i="39"/>
  <c r="A12" i="39"/>
  <c r="P11" i="39"/>
  <c r="O11" i="39"/>
  <c r="N11" i="39"/>
  <c r="Q11" i="39" s="1"/>
  <c r="M11" i="39"/>
  <c r="D11" i="39"/>
  <c r="C11" i="39"/>
  <c r="B11" i="39"/>
  <c r="A11" i="39"/>
  <c r="P10" i="39"/>
  <c r="O10" i="39"/>
  <c r="N10" i="39"/>
  <c r="Q10" i="39" s="1"/>
  <c r="M10" i="39"/>
  <c r="D10" i="39"/>
  <c r="C10" i="39"/>
  <c r="B10" i="39"/>
  <c r="A10" i="39"/>
  <c r="P9" i="39"/>
  <c r="O9" i="39"/>
  <c r="N9" i="39"/>
  <c r="M9" i="39"/>
  <c r="D9" i="39"/>
  <c r="E9" i="39" s="1"/>
  <c r="C9" i="39"/>
  <c r="B9" i="39"/>
  <c r="A9" i="39"/>
  <c r="P8" i="39"/>
  <c r="O8" i="39"/>
  <c r="N8" i="39"/>
  <c r="M8" i="39"/>
  <c r="D8" i="39"/>
  <c r="C8" i="39"/>
  <c r="B8" i="39"/>
  <c r="E8" i="39" s="1"/>
  <c r="A8" i="39"/>
  <c r="P7" i="39"/>
  <c r="O7" i="39"/>
  <c r="N7" i="39"/>
  <c r="M7" i="39"/>
  <c r="D7" i="39"/>
  <c r="C7" i="39"/>
  <c r="B7" i="39"/>
  <c r="A7" i="39"/>
  <c r="P6" i="39"/>
  <c r="Q6" i="39" s="1"/>
  <c r="O6" i="39"/>
  <c r="N6" i="39"/>
  <c r="M6" i="39"/>
  <c r="D6" i="39"/>
  <c r="C6" i="39"/>
  <c r="B6" i="39"/>
  <c r="A6" i="39"/>
  <c r="P5" i="39"/>
  <c r="O5" i="39"/>
  <c r="N5" i="39"/>
  <c r="Q5" i="39" s="1"/>
  <c r="M5" i="39"/>
  <c r="D5" i="39"/>
  <c r="C5" i="39"/>
  <c r="B5" i="39"/>
  <c r="A5" i="39"/>
  <c r="P4" i="39"/>
  <c r="O4" i="39"/>
  <c r="N4" i="39"/>
  <c r="Q4" i="39" s="1"/>
  <c r="M4" i="39"/>
  <c r="D4" i="39"/>
  <c r="C4" i="39"/>
  <c r="B4" i="39"/>
  <c r="A4" i="39"/>
  <c r="P3" i="39"/>
  <c r="O3" i="39"/>
  <c r="N3" i="39"/>
  <c r="M3" i="39"/>
  <c r="D3" i="39"/>
  <c r="E3" i="39" s="1"/>
  <c r="C3" i="39"/>
  <c r="B3" i="39"/>
  <c r="A3" i="39"/>
  <c r="P2" i="39"/>
  <c r="O2" i="39"/>
  <c r="N2" i="39"/>
  <c r="M2" i="39"/>
  <c r="D2" i="39"/>
  <c r="C2" i="39"/>
  <c r="B2" i="39"/>
  <c r="E2" i="39" s="1"/>
  <c r="A2" i="39"/>
  <c r="Q241" i="39"/>
  <c r="E241" i="39"/>
  <c r="I241" i="39" s="1"/>
  <c r="E240" i="39"/>
  <c r="F240" i="39" s="1" a="1"/>
  <c r="F240" i="39" s="1"/>
  <c r="Q239" i="39"/>
  <c r="E239" i="39"/>
  <c r="F239" i="39" s="1" a="1"/>
  <c r="F239" i="39" s="1"/>
  <c r="Q238" i="39"/>
  <c r="U238" i="39" s="1"/>
  <c r="E238" i="39"/>
  <c r="Q237" i="39"/>
  <c r="E237" i="39"/>
  <c r="Q236" i="39"/>
  <c r="U236" i="39" s="1"/>
  <c r="E236" i="39"/>
  <c r="Q235" i="39"/>
  <c r="E235" i="39"/>
  <c r="I235" i="39" s="1"/>
  <c r="E234" i="39"/>
  <c r="F234" i="39" s="1" a="1"/>
  <c r="F234" i="39" s="1"/>
  <c r="Q233" i="39"/>
  <c r="E233" i="39"/>
  <c r="F233" i="39" s="1" a="1"/>
  <c r="F233" i="39" s="1"/>
  <c r="Q232" i="39"/>
  <c r="U232" i="39" s="1"/>
  <c r="E232" i="39"/>
  <c r="Q231" i="39"/>
  <c r="E231" i="39"/>
  <c r="Q230" i="39"/>
  <c r="U230" i="39" s="1"/>
  <c r="E230" i="39"/>
  <c r="Q229" i="39"/>
  <c r="E229" i="39"/>
  <c r="I229" i="39" s="1"/>
  <c r="E228" i="39"/>
  <c r="Q227" i="39"/>
  <c r="E227" i="39"/>
  <c r="F227" i="39" s="1" a="1"/>
  <c r="F227" i="39" s="1"/>
  <c r="Q226" i="39"/>
  <c r="U226" i="39" s="1"/>
  <c r="E226" i="39"/>
  <c r="Q225" i="39"/>
  <c r="E225" i="39"/>
  <c r="Q224" i="39"/>
  <c r="U224" i="39" s="1"/>
  <c r="E224" i="39"/>
  <c r="Q223" i="39"/>
  <c r="E223" i="39"/>
  <c r="I223" i="39" s="1"/>
  <c r="E222" i="39"/>
  <c r="Q221" i="39"/>
  <c r="E221" i="39"/>
  <c r="F221" i="39" s="1" a="1"/>
  <c r="F221" i="39" s="1"/>
  <c r="Q220" i="39"/>
  <c r="U220" i="39" s="1"/>
  <c r="E220" i="39"/>
  <c r="I220" i="39" s="1"/>
  <c r="Q219" i="39"/>
  <c r="E219" i="39"/>
  <c r="Q218" i="39"/>
  <c r="U218" i="39" s="1"/>
  <c r="E218" i="39"/>
  <c r="Q217" i="39"/>
  <c r="U217" i="39" s="1"/>
  <c r="E217" i="39"/>
  <c r="I217" i="39" s="1"/>
  <c r="I216" i="39"/>
  <c r="H216" i="39"/>
  <c r="E216" i="39"/>
  <c r="F216" i="39" s="1" a="1"/>
  <c r="F216" i="39" s="1"/>
  <c r="Q215" i="39"/>
  <c r="F215" i="39"/>
  <c r="E215" i="39"/>
  <c r="F215" i="39" s="1" a="1"/>
  <c r="Q214" i="39"/>
  <c r="U214" i="39" s="1"/>
  <c r="E214" i="39"/>
  <c r="Q213" i="39"/>
  <c r="E213" i="39"/>
  <c r="Q212" i="39"/>
  <c r="U212" i="39" s="1"/>
  <c r="E212" i="39"/>
  <c r="U211" i="39"/>
  <c r="R211" i="39" a="1"/>
  <c r="R211" i="39" s="1"/>
  <c r="V211" i="39" s="1"/>
  <c r="Q211" i="39"/>
  <c r="E211" i="39"/>
  <c r="I211" i="39" s="1"/>
  <c r="E210" i="39"/>
  <c r="Q209" i="39"/>
  <c r="E209" i="39"/>
  <c r="F209" i="39" s="1" a="1"/>
  <c r="F209" i="39" s="1"/>
  <c r="Q208" i="39"/>
  <c r="U208" i="39" s="1"/>
  <c r="E208" i="39"/>
  <c r="Q207" i="39"/>
  <c r="E207" i="39"/>
  <c r="Q206" i="39"/>
  <c r="U206" i="39" s="1"/>
  <c r="E206" i="39"/>
  <c r="U205" i="39"/>
  <c r="Q205" i="39"/>
  <c r="R205" i="39" s="1" a="1"/>
  <c r="R205" i="39" s="1"/>
  <c r="E205" i="39"/>
  <c r="I205" i="39" s="1"/>
  <c r="E204" i="39"/>
  <c r="F204" i="39" s="1" a="1"/>
  <c r="F204" i="39" s="1"/>
  <c r="Q203" i="39"/>
  <c r="F203" i="39"/>
  <c r="E203" i="39"/>
  <c r="F203" i="39" s="1" a="1"/>
  <c r="Q202" i="39"/>
  <c r="U202" i="39" s="1"/>
  <c r="E202" i="39"/>
  <c r="Q201" i="39"/>
  <c r="Q200" i="39"/>
  <c r="U200" i="39" s="1"/>
  <c r="E200" i="39"/>
  <c r="Q199" i="39"/>
  <c r="U199" i="39" s="1"/>
  <c r="E199" i="39"/>
  <c r="I199" i="39" s="1"/>
  <c r="E198" i="39"/>
  <c r="Q197" i="39"/>
  <c r="E197" i="39"/>
  <c r="F197" i="39" s="1" a="1"/>
  <c r="F197" i="39" s="1"/>
  <c r="Q196" i="39"/>
  <c r="U196" i="39" s="1"/>
  <c r="E196" i="39"/>
  <c r="Q195" i="39"/>
  <c r="E195" i="39"/>
  <c r="Q194" i="39"/>
  <c r="E194" i="39"/>
  <c r="U193" i="39"/>
  <c r="R193" i="39" a="1"/>
  <c r="R193" i="39" s="1"/>
  <c r="Q193" i="39"/>
  <c r="E193" i="39"/>
  <c r="I193" i="39" s="1"/>
  <c r="E192" i="39"/>
  <c r="F192" i="39" s="1" a="1"/>
  <c r="F192" i="39" s="1"/>
  <c r="Q191" i="39"/>
  <c r="E191" i="39"/>
  <c r="F191" i="39" s="1" a="1"/>
  <c r="F191" i="39" s="1"/>
  <c r="R190" i="39" a="1"/>
  <c r="R190" i="39" s="1"/>
  <c r="V190" i="39" s="1"/>
  <c r="Q190" i="39"/>
  <c r="U190" i="39" s="1"/>
  <c r="E190" i="39"/>
  <c r="Q189" i="39"/>
  <c r="Q188" i="39"/>
  <c r="E188" i="39"/>
  <c r="Q187" i="39"/>
  <c r="U187" i="39" s="1"/>
  <c r="E187" i="39"/>
  <c r="I187" i="39" s="1"/>
  <c r="E186" i="39"/>
  <c r="F186" i="39" s="1" a="1"/>
  <c r="F186" i="39" s="1"/>
  <c r="Q185" i="39"/>
  <c r="R185" i="39" s="1" a="1"/>
  <c r="R185" i="39" s="1"/>
  <c r="E185" i="39"/>
  <c r="Q184" i="39"/>
  <c r="U184" i="39" s="1"/>
  <c r="E184" i="39"/>
  <c r="Q183" i="39"/>
  <c r="E183" i="39"/>
  <c r="Q182" i="39"/>
  <c r="E182" i="39"/>
  <c r="U181" i="39"/>
  <c r="R181" i="39" a="1"/>
  <c r="R181" i="39" s="1"/>
  <c r="Q181" i="39"/>
  <c r="E181" i="39"/>
  <c r="I180" i="39"/>
  <c r="E180" i="39"/>
  <c r="F180" i="39" s="1" a="1"/>
  <c r="F180" i="39" s="1"/>
  <c r="Q179" i="39"/>
  <c r="R179" i="39" s="1" a="1"/>
  <c r="R179" i="39" s="1"/>
  <c r="V179" i="39" s="1"/>
  <c r="E179" i="39"/>
  <c r="Q178" i="39"/>
  <c r="U178" i="39" s="1"/>
  <c r="F178" i="39" a="1"/>
  <c r="F178" i="39" s="1"/>
  <c r="E178" i="39"/>
  <c r="Q177" i="39"/>
  <c r="R177" i="39" s="1" a="1"/>
  <c r="R177" i="39" s="1"/>
  <c r="V177" i="39" s="1"/>
  <c r="Q176" i="39"/>
  <c r="E176" i="39"/>
  <c r="Q175" i="39"/>
  <c r="U175" i="39" s="1"/>
  <c r="E175" i="39"/>
  <c r="I174" i="39"/>
  <c r="F174" i="39"/>
  <c r="E174" i="39"/>
  <c r="F174" i="39" s="1" a="1"/>
  <c r="Q173" i="39"/>
  <c r="U173" i="39" s="1"/>
  <c r="E173" i="39"/>
  <c r="R172" i="39" a="1"/>
  <c r="R172" i="39" s="1"/>
  <c r="V172" i="39" s="1"/>
  <c r="Q172" i="39"/>
  <c r="U172" i="39" s="1"/>
  <c r="E172" i="39"/>
  <c r="Q171" i="39"/>
  <c r="U171" i="39" s="1"/>
  <c r="Q170" i="39"/>
  <c r="E170" i="39"/>
  <c r="Q169" i="39"/>
  <c r="U169" i="39" s="1"/>
  <c r="E169" i="39"/>
  <c r="F169" i="39" s="1" a="1"/>
  <c r="F169" i="39" s="1"/>
  <c r="Q168" i="39"/>
  <c r="E168" i="39"/>
  <c r="F168" i="39" s="1" a="1"/>
  <c r="F168" i="39" s="1"/>
  <c r="E167" i="39"/>
  <c r="F167" i="39" s="1" a="1"/>
  <c r="F167" i="39" s="1"/>
  <c r="Q166" i="39"/>
  <c r="R166" i="39" s="1" a="1"/>
  <c r="R166" i="39" s="1"/>
  <c r="V166" i="39" s="1"/>
  <c r="E166" i="39"/>
  <c r="Q165" i="39"/>
  <c r="R165" i="39" s="1" a="1"/>
  <c r="R165" i="39" s="1"/>
  <c r="V165" i="39" s="1"/>
  <c r="E165" i="39"/>
  <c r="Q164" i="39"/>
  <c r="E164" i="39"/>
  <c r="R163" i="39" a="1"/>
  <c r="R163" i="39" s="1"/>
  <c r="V163" i="39" s="1"/>
  <c r="Q163" i="39"/>
  <c r="F163" i="39" a="1"/>
  <c r="F163" i="39" s="1"/>
  <c r="E163" i="39"/>
  <c r="E162" i="39"/>
  <c r="Q161" i="39"/>
  <c r="R161" i="39" s="1" a="1"/>
  <c r="R161" i="39" s="1"/>
  <c r="E161" i="39"/>
  <c r="F161" i="39" s="1" a="1"/>
  <c r="F161" i="39" s="1"/>
  <c r="Q160" i="39"/>
  <c r="R160" i="39" s="1" a="1"/>
  <c r="R160" i="39" s="1"/>
  <c r="V160" i="39" s="1"/>
  <c r="E160" i="39"/>
  <c r="R159" i="39" a="1"/>
  <c r="R159" i="39" s="1"/>
  <c r="V159" i="39" s="1"/>
  <c r="Q159" i="39"/>
  <c r="E159" i="39"/>
  <c r="Q158" i="39"/>
  <c r="R158" i="39" s="1" a="1"/>
  <c r="R158" i="39" s="1"/>
  <c r="E158" i="39"/>
  <c r="Q157" i="39"/>
  <c r="E157" i="39"/>
  <c r="E156" i="39"/>
  <c r="Q155" i="39"/>
  <c r="E155" i="39"/>
  <c r="Q154" i="39"/>
  <c r="R154" i="39" s="1" a="1"/>
  <c r="R154" i="39" s="1"/>
  <c r="V154" i="39" s="1"/>
  <c r="E154" i="39"/>
  <c r="R153" i="39" a="1"/>
  <c r="R153" i="39" s="1"/>
  <c r="V153" i="39" s="1"/>
  <c r="Q153" i="39"/>
  <c r="E153" i="39"/>
  <c r="Q152" i="39"/>
  <c r="E152" i="39"/>
  <c r="Q151" i="39"/>
  <c r="E151" i="39"/>
  <c r="F151" i="39" s="1" a="1"/>
  <c r="F151" i="39" s="1"/>
  <c r="E150" i="39"/>
  <c r="E149" i="39"/>
  <c r="Q148" i="39"/>
  <c r="R148" i="39" s="1" a="1"/>
  <c r="R148" i="39" s="1"/>
  <c r="V148" i="39" s="1"/>
  <c r="E148" i="39"/>
  <c r="Q147" i="39"/>
  <c r="R147" i="39" s="1" a="1"/>
  <c r="R147" i="39" s="1"/>
  <c r="V147" i="39" s="1"/>
  <c r="E147" i="39"/>
  <c r="R146" i="39" a="1"/>
  <c r="R146" i="39" s="1"/>
  <c r="V146" i="39" s="1"/>
  <c r="Q146" i="39"/>
  <c r="E146" i="39"/>
  <c r="Q145" i="39"/>
  <c r="E145" i="39"/>
  <c r="F145" i="39" s="1" a="1"/>
  <c r="F145" i="39" s="1"/>
  <c r="E144" i="39"/>
  <c r="Q143" i="39"/>
  <c r="R143" i="39" s="1" a="1"/>
  <c r="R143" i="39" s="1"/>
  <c r="V143" i="39" s="1"/>
  <c r="E143" i="39"/>
  <c r="Q142" i="39"/>
  <c r="R142" i="39" s="1" a="1"/>
  <c r="R142" i="39" s="1"/>
  <c r="V142" i="39" s="1"/>
  <c r="E142" i="39"/>
  <c r="Q141" i="39"/>
  <c r="R141" i="39" s="1" a="1"/>
  <c r="R141" i="39" s="1"/>
  <c r="V141" i="39" s="1"/>
  <c r="E141" i="39"/>
  <c r="Q140" i="39"/>
  <c r="E140" i="39"/>
  <c r="Q139" i="39"/>
  <c r="E139" i="39"/>
  <c r="E138" i="39"/>
  <c r="Q137" i="39"/>
  <c r="R137" i="39" s="1" a="1"/>
  <c r="R137" i="39" s="1"/>
  <c r="E137" i="39"/>
  <c r="Q136" i="39"/>
  <c r="R136" i="39" s="1" a="1"/>
  <c r="R136" i="39" s="1"/>
  <c r="V136" i="39" s="1"/>
  <c r="F136" i="39" a="1"/>
  <c r="F136" i="39" s="1"/>
  <c r="E136" i="39"/>
  <c r="Q135" i="39"/>
  <c r="R135" i="39" s="1" a="1"/>
  <c r="R135" i="39" s="1"/>
  <c r="V135" i="39" s="1"/>
  <c r="R134" i="39" a="1"/>
  <c r="R134" i="39" s="1"/>
  <c r="Q134" i="39"/>
  <c r="E134" i="39"/>
  <c r="E133" i="39"/>
  <c r="E132" i="39"/>
  <c r="F132" i="39" s="1" a="1"/>
  <c r="F132" i="39" s="1"/>
  <c r="Q131" i="39"/>
  <c r="R131" i="39" s="1" a="1"/>
  <c r="R131" i="39" s="1"/>
  <c r="V131" i="39" s="1"/>
  <c r="E131" i="39"/>
  <c r="Q130" i="39"/>
  <c r="R130" i="39" s="1" a="1"/>
  <c r="R130" i="39" s="1"/>
  <c r="V130" i="39" s="1"/>
  <c r="E130" i="39"/>
  <c r="F130" i="39" s="1" a="1"/>
  <c r="F130" i="39" s="1"/>
  <c r="Q129" i="39"/>
  <c r="E129" i="39"/>
  <c r="E128" i="39"/>
  <c r="Q127" i="39"/>
  <c r="E127" i="39"/>
  <c r="F127" i="39" s="1" a="1"/>
  <c r="F127" i="39" s="1"/>
  <c r="E126" i="39"/>
  <c r="F126" i="39" s="1" a="1"/>
  <c r="F126" i="39" s="1"/>
  <c r="Q125" i="39"/>
  <c r="R125" i="39" s="1" a="1"/>
  <c r="R125" i="39" s="1"/>
  <c r="E125" i="39"/>
  <c r="Q124" i="39"/>
  <c r="E124" i="39"/>
  <c r="F124" i="39" s="1" a="1"/>
  <c r="F124" i="39" s="1"/>
  <c r="Q123" i="39"/>
  <c r="R123" i="39" s="1" a="1"/>
  <c r="R123" i="39" s="1"/>
  <c r="V123" i="39" s="1"/>
  <c r="Q122" i="39"/>
  <c r="E122" i="39"/>
  <c r="Q121" i="39"/>
  <c r="E121" i="39"/>
  <c r="E120" i="39"/>
  <c r="F119" i="39" a="1"/>
  <c r="F119" i="39" s="1"/>
  <c r="E119" i="39"/>
  <c r="Q118" i="39"/>
  <c r="E118" i="39"/>
  <c r="Q117" i="39"/>
  <c r="E117" i="39"/>
  <c r="Q116" i="39"/>
  <c r="R116" i="39" s="1" a="1"/>
  <c r="R116" i="39" s="1"/>
  <c r="V116" i="39" s="1"/>
  <c r="E116" i="39"/>
  <c r="Q115" i="39"/>
  <c r="E115" i="39"/>
  <c r="E114" i="39"/>
  <c r="F114" i="39" s="1" a="1"/>
  <c r="F114" i="39" s="1"/>
  <c r="E113" i="39"/>
  <c r="Q112" i="39"/>
  <c r="E112" i="39"/>
  <c r="Q111" i="39"/>
  <c r="E111" i="39"/>
  <c r="Q110" i="39"/>
  <c r="E110" i="39"/>
  <c r="Q109" i="39"/>
  <c r="E109" i="39"/>
  <c r="E108" i="39"/>
  <c r="Q106" i="39"/>
  <c r="F106" i="39" a="1"/>
  <c r="F106" i="39" s="1"/>
  <c r="E106" i="39"/>
  <c r="Q105" i="39"/>
  <c r="R105" i="39" s="1" a="1"/>
  <c r="R105" i="39" s="1"/>
  <c r="V105" i="39" s="1"/>
  <c r="E105" i="39"/>
  <c r="Q104" i="39"/>
  <c r="E104" i="39"/>
  <c r="Q103" i="39"/>
  <c r="E103" i="39"/>
  <c r="E102" i="39"/>
  <c r="E101" i="39"/>
  <c r="Q100" i="39"/>
  <c r="E100" i="39"/>
  <c r="F100" i="39" s="1" a="1"/>
  <c r="F100" i="39" s="1"/>
  <c r="Q99" i="39"/>
  <c r="R99" i="39" s="1" a="1"/>
  <c r="R99" i="39" s="1"/>
  <c r="V99" i="39" s="1"/>
  <c r="E99" i="39"/>
  <c r="Q98" i="39"/>
  <c r="E98" i="39"/>
  <c r="Q97" i="39"/>
  <c r="E97" i="39"/>
  <c r="E96" i="39"/>
  <c r="E95" i="39"/>
  <c r="Q94" i="39"/>
  <c r="R94" i="39" s="1" a="1"/>
  <c r="R94" i="39" s="1"/>
  <c r="V94" i="39" s="1"/>
  <c r="E94" i="39"/>
  <c r="F94" i="39" s="1" a="1"/>
  <c r="F94" i="39" s="1"/>
  <c r="Q93" i="39"/>
  <c r="R93" i="39" s="1" a="1"/>
  <c r="R93" i="39" s="1"/>
  <c r="V93" i="39" s="1"/>
  <c r="E93" i="39"/>
  <c r="F93" i="39" s="1" a="1"/>
  <c r="F93" i="39" s="1"/>
  <c r="Q92" i="39"/>
  <c r="R92" i="39" s="1" a="1"/>
  <c r="R92" i="39" s="1"/>
  <c r="V92" i="39" s="1"/>
  <c r="E92" i="39"/>
  <c r="Q91" i="39"/>
  <c r="E91" i="39"/>
  <c r="E90" i="39"/>
  <c r="F90" i="39" s="1" a="1"/>
  <c r="F90" i="39" s="1"/>
  <c r="Q89" i="39"/>
  <c r="R89" i="39" s="1" a="1"/>
  <c r="R89" i="39" s="1"/>
  <c r="V89" i="39" s="1"/>
  <c r="Q88" i="39"/>
  <c r="R88" i="39" s="1" a="1"/>
  <c r="R88" i="39" s="1"/>
  <c r="V88" i="39" s="1"/>
  <c r="E88" i="39"/>
  <c r="F88" i="39" s="1" a="1"/>
  <c r="F88" i="39" s="1"/>
  <c r="Q87" i="39"/>
  <c r="R86" i="39" a="1"/>
  <c r="R86" i="39" s="1"/>
  <c r="Q86" i="39"/>
  <c r="E86" i="39"/>
  <c r="Q85" i="39"/>
  <c r="E85" i="39"/>
  <c r="E84" i="39"/>
  <c r="Q83" i="39"/>
  <c r="R83" i="39" s="1" a="1"/>
  <c r="R83" i="39" s="1"/>
  <c r="V83" i="39" s="1"/>
  <c r="Q82" i="39"/>
  <c r="R82" i="39" s="1" a="1"/>
  <c r="R82" i="39" s="1"/>
  <c r="V82" i="39" s="1"/>
  <c r="E82" i="39"/>
  <c r="F82" i="39" s="1" a="1"/>
  <c r="F82" i="39" s="1"/>
  <c r="Q81" i="39"/>
  <c r="E80" i="39"/>
  <c r="F80" i="39" s="1" a="1"/>
  <c r="F80" i="39" s="1"/>
  <c r="Q79" i="39"/>
  <c r="E79" i="39"/>
  <c r="E78" i="39"/>
  <c r="Q77" i="39"/>
  <c r="Q76" i="39"/>
  <c r="R76" i="39" s="1" a="1"/>
  <c r="R76" i="39" s="1"/>
  <c r="V76" i="39" s="1"/>
  <c r="E76" i="39"/>
  <c r="Q75" i="39"/>
  <c r="Q74" i="39"/>
  <c r="E74" i="39"/>
  <c r="Q73" i="39"/>
  <c r="E73" i="39"/>
  <c r="E72" i="39"/>
  <c r="Q71" i="39"/>
  <c r="E71" i="39"/>
  <c r="R70" i="39" a="1"/>
  <c r="R70" i="39" s="1"/>
  <c r="V70" i="39" s="1"/>
  <c r="Q70" i="39"/>
  <c r="E70" i="39"/>
  <c r="R69" i="39" a="1"/>
  <c r="R69" i="39" s="1"/>
  <c r="V69" i="39" s="1"/>
  <c r="Q69" i="39"/>
  <c r="Q68" i="39"/>
  <c r="E68" i="39"/>
  <c r="E67" i="39"/>
  <c r="E66" i="39"/>
  <c r="Q65" i="39"/>
  <c r="E65" i="39"/>
  <c r="Q64" i="39"/>
  <c r="E64" i="39"/>
  <c r="Q63" i="39"/>
  <c r="Q62" i="39"/>
  <c r="E62" i="39"/>
  <c r="Q61" i="39"/>
  <c r="R61" i="39" s="1" a="1"/>
  <c r="R61" i="39" s="1"/>
  <c r="V61" i="39" s="1"/>
  <c r="E61" i="39"/>
  <c r="E60" i="39"/>
  <c r="Q59" i="39"/>
  <c r="Q58" i="39"/>
  <c r="R58" i="39" s="1" a="1"/>
  <c r="R58" i="39" s="1"/>
  <c r="V58" i="39" s="1"/>
  <c r="E58" i="39"/>
  <c r="Q57" i="39"/>
  <c r="Q56" i="39"/>
  <c r="R56" i="39" s="1" a="1"/>
  <c r="R56" i="39" s="1"/>
  <c r="V56" i="39" s="1"/>
  <c r="Q55" i="39"/>
  <c r="E55" i="39"/>
  <c r="E54" i="39"/>
  <c r="Q53" i="39"/>
  <c r="Q52" i="39"/>
  <c r="R52" i="39" s="1" a="1"/>
  <c r="R52" i="39" s="1"/>
  <c r="V52" i="39" s="1"/>
  <c r="E52" i="39"/>
  <c r="Q51" i="39"/>
  <c r="R51" i="39" s="1" a="1"/>
  <c r="R51" i="39" s="1"/>
  <c r="V51" i="39" s="1"/>
  <c r="Q50" i="39"/>
  <c r="R50" i="39" s="1" a="1"/>
  <c r="R50" i="39" s="1"/>
  <c r="Q49" i="39"/>
  <c r="E49" i="39"/>
  <c r="E48" i="39"/>
  <c r="E47" i="39"/>
  <c r="Q46" i="39"/>
  <c r="R46" i="39" s="1" a="1"/>
  <c r="R46" i="39" s="1"/>
  <c r="V46" i="39" s="1"/>
  <c r="E46" i="39"/>
  <c r="Q45" i="39"/>
  <c r="R45" i="39" s="1" a="1"/>
  <c r="R45" i="39" s="1"/>
  <c r="V45" i="39" s="1"/>
  <c r="Q44" i="39"/>
  <c r="Q43" i="39"/>
  <c r="E43" i="39"/>
  <c r="E42" i="39"/>
  <c r="E41" i="39"/>
  <c r="Q40" i="39"/>
  <c r="E40" i="39"/>
  <c r="Q39" i="39"/>
  <c r="R39" i="39" s="1" a="1"/>
  <c r="R39" i="39" s="1"/>
  <c r="V39" i="39" s="1"/>
  <c r="Q38" i="39"/>
  <c r="R38" i="39" s="1" a="1"/>
  <c r="R38" i="39" s="1"/>
  <c r="Q37" i="39"/>
  <c r="E37" i="39"/>
  <c r="Q36" i="39"/>
  <c r="E36" i="39"/>
  <c r="Q34" i="39"/>
  <c r="R34" i="39" s="1" a="1"/>
  <c r="R34" i="39" s="1"/>
  <c r="V34" i="39" s="1"/>
  <c r="Q33" i="39"/>
  <c r="R33" i="39" s="1" a="1"/>
  <c r="R33" i="39" s="1"/>
  <c r="V33" i="39" s="1"/>
  <c r="Q32" i="39"/>
  <c r="R32" i="39" s="1" a="1"/>
  <c r="R32" i="39" s="1"/>
  <c r="V32" i="39" s="1"/>
  <c r="Q31" i="39"/>
  <c r="E31" i="39"/>
  <c r="F31" i="39" s="1" a="1"/>
  <c r="F31" i="39" s="1"/>
  <c r="Q30" i="39"/>
  <c r="E30" i="39"/>
  <c r="F30" i="39" s="1" a="1"/>
  <c r="F30" i="39" s="1"/>
  <c r="Q27" i="39"/>
  <c r="Q26" i="39"/>
  <c r="E25" i="39"/>
  <c r="Q23" i="39"/>
  <c r="R23" i="39" s="1" a="1"/>
  <c r="R23" i="39" s="1"/>
  <c r="V23" i="39" s="1"/>
  <c r="E23" i="39"/>
  <c r="Q22" i="39"/>
  <c r="E22" i="39"/>
  <c r="Q21" i="39"/>
  <c r="Q20" i="39"/>
  <c r="Q19" i="39"/>
  <c r="E19" i="39"/>
  <c r="E17" i="39"/>
  <c r="E16" i="39"/>
  <c r="Q15" i="39"/>
  <c r="Q14" i="39"/>
  <c r="Q13" i="39"/>
  <c r="E13" i="39"/>
  <c r="F13" i="39" s="1" a="1"/>
  <c r="F13" i="39" s="1"/>
  <c r="E12" i="39"/>
  <c r="E11" i="39"/>
  <c r="E10" i="39"/>
  <c r="Q9" i="39"/>
  <c r="Q8" i="39"/>
  <c r="Q7" i="39"/>
  <c r="E7" i="39"/>
  <c r="E6" i="39"/>
  <c r="E5" i="39"/>
  <c r="E4" i="39"/>
  <c r="Q3" i="39"/>
  <c r="Q2" i="39"/>
  <c r="F6" i="1"/>
  <c r="F24" i="1"/>
  <c r="F16" i="1"/>
  <c r="G16" i="39" l="1"/>
  <c r="G6" i="39"/>
  <c r="G24" i="39"/>
  <c r="G3" i="36"/>
  <c r="J3" i="36"/>
  <c r="R174" i="39" a="1"/>
  <c r="R174" i="39" s="1"/>
  <c r="U174" i="39"/>
  <c r="R180" i="39" a="1"/>
  <c r="R180" i="39" s="1"/>
  <c r="V180" i="39" s="1"/>
  <c r="U180" i="39"/>
  <c r="R192" i="39" a="1"/>
  <c r="R192" i="39" s="1"/>
  <c r="V192" i="39" s="1"/>
  <c r="U192" i="39"/>
  <c r="R198" i="39" a="1"/>
  <c r="R198" i="39" s="1"/>
  <c r="V198" i="39" s="1"/>
  <c r="U198" i="39"/>
  <c r="T204" i="39"/>
  <c r="R210" i="39" a="1"/>
  <c r="R210" i="39" s="1"/>
  <c r="V210" i="39" s="1"/>
  <c r="U210" i="39"/>
  <c r="T216" i="39"/>
  <c r="R222" i="39" a="1"/>
  <c r="R222" i="39" s="1"/>
  <c r="U222" i="39"/>
  <c r="R228" i="39" a="1"/>
  <c r="R228" i="39" s="1"/>
  <c r="V228" i="39" s="1"/>
  <c r="U228" i="39"/>
  <c r="R234" i="39" a="1"/>
  <c r="R234" i="39" s="1"/>
  <c r="V234" i="39" s="1"/>
  <c r="U234" i="39"/>
  <c r="T185" i="39"/>
  <c r="R175" i="39" a="1"/>
  <c r="R175" i="39" s="1"/>
  <c r="V175" i="39" s="1"/>
  <c r="R199" i="39" a="1"/>
  <c r="R199" i="39" s="1"/>
  <c r="V199" i="39" s="1"/>
  <c r="H204" i="39"/>
  <c r="I208" i="39"/>
  <c r="R173" i="39" a="1"/>
  <c r="R173" i="39" s="1"/>
  <c r="V173" i="39" s="1"/>
  <c r="R187" i="39" a="1"/>
  <c r="R187" i="39" s="1"/>
  <c r="V187" i="39" s="1"/>
  <c r="H192" i="39"/>
  <c r="I204" i="39"/>
  <c r="R169" i="39" a="1"/>
  <c r="R169" i="39" s="1"/>
  <c r="V169" i="39" s="1"/>
  <c r="I184" i="39"/>
  <c r="I192" i="39"/>
  <c r="I196" i="39"/>
  <c r="R232" i="39" a="1"/>
  <c r="R232" i="39" s="1"/>
  <c r="V232" i="39" s="1"/>
  <c r="I214" i="39"/>
  <c r="R217" i="39" a="1"/>
  <c r="R217" i="39" s="1"/>
  <c r="V217" i="39" s="1"/>
  <c r="H174" i="39"/>
  <c r="I178" i="39"/>
  <c r="I202" i="39"/>
  <c r="I190" i="39"/>
  <c r="I172" i="39"/>
  <c r="R178" i="39" a="1"/>
  <c r="R178" i="39" s="1"/>
  <c r="V178" i="39" s="1"/>
  <c r="F12" i="39" a="1"/>
  <c r="F12" i="39" s="1"/>
  <c r="R3" i="39" a="1"/>
  <c r="R3" i="39" s="1"/>
  <c r="V3" i="39" s="1"/>
  <c r="R10" i="39" a="1"/>
  <c r="R10" i="39" s="1"/>
  <c r="V10" i="39" s="1"/>
  <c r="R48" i="39" a="1"/>
  <c r="R48" i="39" s="1"/>
  <c r="V48" i="39" s="1"/>
  <c r="R20" i="39" a="1"/>
  <c r="R20" i="39" s="1"/>
  <c r="V20" i="39" s="1"/>
  <c r="R9" i="39" a="1"/>
  <c r="R9" i="39" s="1"/>
  <c r="V9" i="39" s="1"/>
  <c r="F15" i="39" a="1"/>
  <c r="F15" i="39" s="1"/>
  <c r="R5" i="39" a="1"/>
  <c r="R5" i="39" s="1"/>
  <c r="V5" i="39" s="1"/>
  <c r="R12" i="39" a="1"/>
  <c r="R12" i="39" s="1"/>
  <c r="V12" i="39" s="1"/>
  <c r="F3" i="39" a="1"/>
  <c r="F3" i="39" s="1"/>
  <c r="F7" i="39" a="1"/>
  <c r="F7" i="39" s="1"/>
  <c r="F14" i="39" a="1"/>
  <c r="F14" i="39" s="1"/>
  <c r="F21" i="39" a="1"/>
  <c r="F21" i="39" s="1"/>
  <c r="R11" i="39" a="1"/>
  <c r="R11" i="39" s="1"/>
  <c r="V11" i="39" s="1"/>
  <c r="R21" i="39" a="1"/>
  <c r="R21" i="39" s="1"/>
  <c r="V21" i="39" s="1"/>
  <c r="F9" i="39" a="1"/>
  <c r="F9" i="39" s="1"/>
  <c r="F17" i="39" a="1"/>
  <c r="F17" i="39" s="1"/>
  <c r="F23" i="39" a="1"/>
  <c r="F23" i="39" s="1"/>
  <c r="R7" i="39" a="1"/>
  <c r="R7" i="39" s="1"/>
  <c r="V7" i="39" s="1"/>
  <c r="F20" i="39" a="1"/>
  <c r="F20" i="39" s="1"/>
  <c r="F50" i="39" a="1"/>
  <c r="F50" i="39" s="1"/>
  <c r="F52" i="39" a="1"/>
  <c r="F52" i="39" s="1"/>
  <c r="F5" i="39" a="1"/>
  <c r="F5" i="39" s="1"/>
  <c r="F11" i="39" a="1"/>
  <c r="F11" i="39" s="1"/>
  <c r="R14" i="39" a="1"/>
  <c r="R14" i="39" s="1"/>
  <c r="V14" i="39" s="1"/>
  <c r="R17" i="39" a="1"/>
  <c r="R17" i="39" s="1"/>
  <c r="V17" i="39" s="1"/>
  <c r="R37" i="39" a="1"/>
  <c r="R37" i="39" s="1"/>
  <c r="V37" i="39" s="1"/>
  <c r="R42" i="39" a="1"/>
  <c r="R42" i="39" s="1"/>
  <c r="V42" i="39" s="1"/>
  <c r="R44" i="39" a="1"/>
  <c r="R44" i="39" s="1"/>
  <c r="V44" i="39" s="1"/>
  <c r="F60" i="39" a="1"/>
  <c r="F60" i="39" s="1"/>
  <c r="R36" i="39" a="1"/>
  <c r="R36" i="39" s="1"/>
  <c r="V36" i="39" s="1"/>
  <c r="R68" i="39" a="1"/>
  <c r="R68" i="39" s="1"/>
  <c r="V68" i="39" s="1"/>
  <c r="R74" i="39" a="1"/>
  <c r="R74" i="39" s="1"/>
  <c r="V74" i="39" s="1"/>
  <c r="F76" i="39" a="1"/>
  <c r="F76" i="39" s="1"/>
  <c r="F4" i="39" a="1"/>
  <c r="F4" i="39" s="1"/>
  <c r="F10" i="39" a="1"/>
  <c r="F10" i="39" s="1"/>
  <c r="F22" i="39" a="1"/>
  <c r="F22" i="39" s="1"/>
  <c r="F25" i="39" a="1"/>
  <c r="F25" i="39" s="1"/>
  <c r="R26" i="39" a="1"/>
  <c r="R26" i="39" s="1"/>
  <c r="V26" i="39" s="1"/>
  <c r="R62" i="39" a="1"/>
  <c r="R62" i="39" s="1"/>
  <c r="V62" i="39" s="1"/>
  <c r="F65" i="39" a="1"/>
  <c r="F65" i="39" s="1"/>
  <c r="F81" i="39" a="1"/>
  <c r="F81" i="39" s="1"/>
  <c r="R100" i="39" a="1"/>
  <c r="R100" i="39" s="1"/>
  <c r="V100" i="39" s="1"/>
  <c r="F48" i="39" a="1"/>
  <c r="F48" i="39" s="1"/>
  <c r="E59" i="39"/>
  <c r="R73" i="39" a="1"/>
  <c r="R73" i="39" s="1"/>
  <c r="V73" i="39" s="1"/>
  <c r="F102" i="39" a="1"/>
  <c r="F102" i="39" s="1"/>
  <c r="F56" i="39" a="1"/>
  <c r="F56" i="39" s="1"/>
  <c r="F58" i="39" a="1"/>
  <c r="F58" i="39" s="1"/>
  <c r="F64" i="39" a="1"/>
  <c r="F64" i="39" s="1"/>
  <c r="F71" i="39" a="1"/>
  <c r="F71" i="39" s="1"/>
  <c r="R60" i="39" a="1"/>
  <c r="R60" i="39" s="1"/>
  <c r="V60" i="39" s="1"/>
  <c r="R66" i="39" a="1"/>
  <c r="R66" i="39" s="1"/>
  <c r="V66" i="39" s="1"/>
  <c r="F69" i="39" a="1"/>
  <c r="F69" i="39" s="1"/>
  <c r="R91" i="39" a="1"/>
  <c r="R91" i="39" s="1"/>
  <c r="V91" i="39" s="1"/>
  <c r="F19" i="39" a="1"/>
  <c r="F19" i="39" s="1"/>
  <c r="R29" i="39" a="1"/>
  <c r="R29" i="39" s="1"/>
  <c r="V29" i="39" s="1"/>
  <c r="F43" i="39" a="1"/>
  <c r="F43" i="39" s="1"/>
  <c r="F44" i="39" a="1"/>
  <c r="F44" i="39" s="1"/>
  <c r="F46" i="39" a="1"/>
  <c r="F46" i="39" s="1"/>
  <c r="F55" i="39" a="1"/>
  <c r="F55" i="39" s="1"/>
  <c r="F75" i="39" a="1"/>
  <c r="F75" i="39" s="1"/>
  <c r="F79" i="39" a="1"/>
  <c r="F79" i="39" s="1"/>
  <c r="R81" i="39" a="1"/>
  <c r="R81" i="39" s="1"/>
  <c r="V81" i="39" s="1"/>
  <c r="F84" i="39" a="1"/>
  <c r="F84" i="39" s="1"/>
  <c r="E24" i="39"/>
  <c r="E33" i="39"/>
  <c r="F113" i="39" s="1" a="1"/>
  <c r="F113" i="39" s="1"/>
  <c r="E35" i="39"/>
  <c r="F36" i="39" a="1"/>
  <c r="F36" i="39" s="1"/>
  <c r="F38" i="39" a="1"/>
  <c r="F38" i="39" s="1"/>
  <c r="F40" i="39" a="1"/>
  <c r="F40" i="39" s="1"/>
  <c r="F41" i="39" a="1"/>
  <c r="F41" i="39" s="1"/>
  <c r="F63" i="39" a="1"/>
  <c r="F63" i="39" s="1"/>
  <c r="F92" i="39" a="1"/>
  <c r="F92" i="39" s="1"/>
  <c r="E27" i="39"/>
  <c r="E34" i="39"/>
  <c r="F6" i="39" s="1" a="1"/>
  <c r="F6" i="39" s="1"/>
  <c r="F54" i="39" a="1"/>
  <c r="F54" i="39" s="1"/>
  <c r="R57" i="39" a="1"/>
  <c r="R57" i="39" s="1"/>
  <c r="V57" i="39" s="1"/>
  <c r="F61" i="39" a="1"/>
  <c r="F61" i="39" s="1"/>
  <c r="F68" i="39" a="1"/>
  <c r="F68" i="39" s="1"/>
  <c r="R71" i="39" a="1"/>
  <c r="R71" i="39" s="1"/>
  <c r="V71" i="39" s="1"/>
  <c r="F74" i="39" a="1"/>
  <c r="F74" i="39" s="1"/>
  <c r="R84" i="39" a="1"/>
  <c r="R84" i="39" s="1"/>
  <c r="V84" i="39" s="1"/>
  <c r="F86" i="39" a="1"/>
  <c r="F86" i="39" s="1"/>
  <c r="F87" i="39" a="1"/>
  <c r="F87" i="39" s="1"/>
  <c r="E18" i="39"/>
  <c r="F72" i="39" s="1" a="1"/>
  <c r="F72" i="39" s="1"/>
  <c r="Q25" i="39"/>
  <c r="R4" i="39" s="1" a="1"/>
  <c r="R4" i="39" s="1"/>
  <c r="V4" i="39" s="1"/>
  <c r="E28" i="39"/>
  <c r="F73" i="39" a="1"/>
  <c r="F73" i="39" s="1"/>
  <c r="F115" i="39" a="1"/>
  <c r="F115" i="39" s="1"/>
  <c r="E29" i="39"/>
  <c r="E53" i="39"/>
  <c r="F47" i="39" s="1" a="1"/>
  <c r="F47" i="39" s="1"/>
  <c r="R55" i="39" a="1"/>
  <c r="R55" i="39" s="1"/>
  <c r="V55" i="39" s="1"/>
  <c r="R64" i="39" a="1"/>
  <c r="R64" i="39" s="1"/>
  <c r="V64" i="39" s="1"/>
  <c r="R75" i="39" a="1"/>
  <c r="R75" i="39" s="1"/>
  <c r="V75" i="39" s="1"/>
  <c r="F112" i="39" a="1"/>
  <c r="F112" i="39" s="1"/>
  <c r="Q80" i="39"/>
  <c r="E83" i="39"/>
  <c r="R112" i="39" a="1"/>
  <c r="R112" i="39" s="1"/>
  <c r="V112" i="39" s="1"/>
  <c r="F121" i="39" a="1"/>
  <c r="F121" i="39" s="1"/>
  <c r="F67" i="39" a="1"/>
  <c r="F67" i="39" s="1"/>
  <c r="F78" i="39" a="1"/>
  <c r="F78" i="39" s="1"/>
  <c r="R98" i="39" a="1"/>
  <c r="R98" i="39" s="1"/>
  <c r="V98" i="39" s="1"/>
  <c r="R109" i="39" a="1"/>
  <c r="R109" i="39" s="1"/>
  <c r="V109" i="39" s="1"/>
  <c r="F111" i="39" a="1"/>
  <c r="F111" i="39" s="1"/>
  <c r="F120" i="39" a="1"/>
  <c r="F120" i="39" s="1"/>
  <c r="F129" i="39" a="1"/>
  <c r="F129" i="39" s="1"/>
  <c r="F85" i="39" a="1"/>
  <c r="F85" i="39" s="1"/>
  <c r="F96" i="39" a="1"/>
  <c r="F96" i="39" s="1"/>
  <c r="F101" i="39" a="1"/>
  <c r="F101" i="39" s="1"/>
  <c r="R102" i="39" a="1"/>
  <c r="R102" i="39" s="1"/>
  <c r="V102" i="39" s="1"/>
  <c r="F105" i="39" a="1"/>
  <c r="F105" i="39" s="1"/>
  <c r="F123" i="39" a="1"/>
  <c r="F123" i="39" s="1"/>
  <c r="R35" i="39" a="1"/>
  <c r="R35" i="39" s="1"/>
  <c r="V35" i="39" s="1"/>
  <c r="R53" i="39" a="1"/>
  <c r="R53" i="39" s="1"/>
  <c r="V53" i="39" s="1"/>
  <c r="F95" i="39" a="1"/>
  <c r="F95" i="39" s="1"/>
  <c r="R96" i="39" a="1"/>
  <c r="R96" i="39" s="1"/>
  <c r="V96" i="39" s="1"/>
  <c r="F99" i="39" a="1"/>
  <c r="F99" i="39" s="1"/>
  <c r="F110" i="39" a="1"/>
  <c r="F110" i="39" s="1"/>
  <c r="E89" i="39"/>
  <c r="F118" i="39" a="1"/>
  <c r="F118" i="39" s="1"/>
  <c r="F66" i="39" a="1"/>
  <c r="F66" i="39" s="1"/>
  <c r="R72" i="39" a="1"/>
  <c r="R72" i="39" s="1"/>
  <c r="V72" i="39" s="1"/>
  <c r="R85" i="39" a="1"/>
  <c r="R85" i="39" s="1"/>
  <c r="V85" i="39" s="1"/>
  <c r="F91" i="39" a="1"/>
  <c r="F91" i="39" s="1"/>
  <c r="F104" i="39" a="1"/>
  <c r="F104" i="39" s="1"/>
  <c r="R115" i="39" a="1"/>
  <c r="R115" i="39" s="1"/>
  <c r="V115" i="39" s="1"/>
  <c r="R120" i="39" a="1"/>
  <c r="R120" i="39" s="1"/>
  <c r="V120" i="39" s="1"/>
  <c r="Q67" i="39"/>
  <c r="R47" i="39" s="1" a="1"/>
  <c r="R47" i="39" s="1"/>
  <c r="V47" i="39" s="1"/>
  <c r="E77" i="39"/>
  <c r="F98" i="39" a="1"/>
  <c r="F98" i="39" s="1"/>
  <c r="F103" i="39" a="1"/>
  <c r="F103" i="39" s="1"/>
  <c r="F109" i="39" a="1"/>
  <c r="F109" i="39" s="1"/>
  <c r="F117" i="39" a="1"/>
  <c r="F117" i="39" s="1"/>
  <c r="F70" i="39" a="1"/>
  <c r="F70" i="39" s="1"/>
  <c r="R87" i="39" a="1"/>
  <c r="R87" i="39" s="1"/>
  <c r="V87" i="39" s="1"/>
  <c r="F97" i="39" a="1"/>
  <c r="F97" i="39" s="1"/>
  <c r="F108" i="39" a="1"/>
  <c r="F108" i="39" s="1"/>
  <c r="R110" i="39" a="1"/>
  <c r="R110" i="39" s="1"/>
  <c r="V110" i="39" s="1"/>
  <c r="F116" i="39" a="1"/>
  <c r="F116" i="39" s="1"/>
  <c r="R124" i="39" a="1"/>
  <c r="R124" i="39" s="1"/>
  <c r="V124" i="39" s="1"/>
  <c r="Q128" i="39"/>
  <c r="R164" i="39" a="1"/>
  <c r="R164" i="39" s="1"/>
  <c r="V164" i="39" s="1"/>
  <c r="U188" i="39"/>
  <c r="R188" i="39" a="1"/>
  <c r="R188" i="39" s="1"/>
  <c r="V188" i="39" s="1"/>
  <c r="H233" i="39"/>
  <c r="F150" i="39" a="1"/>
  <c r="F150" i="39" s="1"/>
  <c r="F171" i="39" a="1"/>
  <c r="F171" i="39" s="1"/>
  <c r="I171" i="39"/>
  <c r="T177" i="39"/>
  <c r="F210" i="39" a="1"/>
  <c r="F210" i="39" s="1"/>
  <c r="I210" i="39"/>
  <c r="H221" i="39"/>
  <c r="Q114" i="39"/>
  <c r="U176" i="39"/>
  <c r="R176" i="39" a="1"/>
  <c r="R176" i="39" s="1"/>
  <c r="V176" i="39" s="1"/>
  <c r="T178" i="39"/>
  <c r="F198" i="39" a="1"/>
  <c r="F198" i="39" s="1"/>
  <c r="I198" i="39"/>
  <c r="F131" i="39" a="1"/>
  <c r="F131" i="39" s="1"/>
  <c r="F146" i="39" a="1"/>
  <c r="F146" i="39" s="1"/>
  <c r="F149" i="39" a="1"/>
  <c r="F149" i="39" s="1"/>
  <c r="R155" i="39" a="1"/>
  <c r="R155" i="39" s="1"/>
  <c r="V155" i="39" s="1"/>
  <c r="H209" i="39"/>
  <c r="F139" i="39" a="1"/>
  <c r="F139" i="39" s="1"/>
  <c r="F140" i="39" a="1"/>
  <c r="F140" i="39" s="1"/>
  <c r="F141" i="39" a="1"/>
  <c r="F141" i="39" s="1"/>
  <c r="F148" i="39" a="1"/>
  <c r="F148" i="39" s="1"/>
  <c r="R151" i="39" a="1"/>
  <c r="R151" i="39" s="1"/>
  <c r="V151" i="39" s="1"/>
  <c r="R152" i="39" a="1"/>
  <c r="R152" i="39" s="1"/>
  <c r="V152" i="39" s="1"/>
  <c r="H191" i="39"/>
  <c r="H197" i="39"/>
  <c r="R117" i="39" a="1"/>
  <c r="R117" i="39" s="1"/>
  <c r="V117" i="39" s="1"/>
  <c r="Q119" i="39"/>
  <c r="F125" i="39" a="1"/>
  <c r="F125" i="39" s="1"/>
  <c r="R129" i="39" a="1"/>
  <c r="R129" i="39" s="1"/>
  <c r="V129" i="39" s="1"/>
  <c r="F137" i="39" a="1"/>
  <c r="F137" i="39" s="1"/>
  <c r="F138" i="39" a="1"/>
  <c r="F138" i="39" s="1"/>
  <c r="F142" i="39" a="1"/>
  <c r="F142" i="39" s="1"/>
  <c r="F158" i="39" a="1"/>
  <c r="F158" i="39" s="1"/>
  <c r="F165" i="39" a="1"/>
  <c r="F165" i="39" s="1"/>
  <c r="E107" i="39"/>
  <c r="F128" i="39" a="1"/>
  <c r="F128" i="39" s="1"/>
  <c r="F133" i="39" a="1"/>
  <c r="F133" i="39" s="1"/>
  <c r="F134" i="39" a="1"/>
  <c r="F134" i="39" s="1"/>
  <c r="F143" i="39" a="1"/>
  <c r="F143" i="39" s="1"/>
  <c r="F144" i="39" a="1"/>
  <c r="F144" i="39" s="1"/>
  <c r="R150" i="39" a="1"/>
  <c r="R150" i="39" s="1"/>
  <c r="V150" i="39" s="1"/>
  <c r="F157" i="39" a="1"/>
  <c r="F157" i="39" s="1"/>
  <c r="F160" i="39" a="1"/>
  <c r="F160" i="39" s="1"/>
  <c r="F185" i="39" a="1"/>
  <c r="F185" i="39" s="1"/>
  <c r="I185" i="39"/>
  <c r="H186" i="39"/>
  <c r="H227" i="39"/>
  <c r="R95" i="39" a="1"/>
  <c r="R95" i="39" s="1"/>
  <c r="V95" i="39" s="1"/>
  <c r="R101" i="39" a="1"/>
  <c r="R101" i="39" s="1"/>
  <c r="V101" i="39" s="1"/>
  <c r="R126" i="39" a="1"/>
  <c r="R126" i="39" s="1"/>
  <c r="V126" i="39" s="1"/>
  <c r="F162" i="39" a="1"/>
  <c r="F162" i="39" s="1"/>
  <c r="I194" i="39"/>
  <c r="F194" i="39" a="1"/>
  <c r="F194" i="39" s="1"/>
  <c r="U213" i="39"/>
  <c r="R213" i="39" a="1"/>
  <c r="R213" i="39" s="1"/>
  <c r="V213" i="39" s="1"/>
  <c r="R215" i="39" a="1"/>
  <c r="R215" i="39" s="1"/>
  <c r="V215" i="39" s="1"/>
  <c r="U215" i="39"/>
  <c r="I226" i="39"/>
  <c r="F226" i="39" a="1"/>
  <c r="F226" i="39" s="1"/>
  <c r="H239" i="39"/>
  <c r="F135" i="39" a="1"/>
  <c r="F135" i="39" s="1"/>
  <c r="R149" i="39" a="1"/>
  <c r="R149" i="39" s="1"/>
  <c r="V149" i="39" s="1"/>
  <c r="F156" i="39" a="1"/>
  <c r="F156" i="39" s="1"/>
  <c r="R168" i="39" a="1"/>
  <c r="R168" i="39" s="1"/>
  <c r="V168" i="39" s="1"/>
  <c r="T169" i="39"/>
  <c r="R170" i="39" a="1"/>
  <c r="R170" i="39" s="1"/>
  <c r="V170" i="39" s="1"/>
  <c r="U170" i="39"/>
  <c r="T172" i="39"/>
  <c r="H178" i="39"/>
  <c r="R145" i="39" a="1"/>
  <c r="R145" i="39" s="1"/>
  <c r="V145" i="39" s="1"/>
  <c r="R203" i="39" a="1"/>
  <c r="R203" i="39" s="1"/>
  <c r="V203" i="39" s="1"/>
  <c r="U203" i="39"/>
  <c r="R139" i="39" a="1"/>
  <c r="R139" i="39" s="1"/>
  <c r="V139" i="39" s="1"/>
  <c r="R140" i="39" a="1"/>
  <c r="R140" i="39" s="1"/>
  <c r="V140" i="39" s="1"/>
  <c r="F152" i="39" a="1"/>
  <c r="F152" i="39" s="1"/>
  <c r="F155" i="39" a="1"/>
  <c r="F155" i="39" s="1"/>
  <c r="U189" i="39"/>
  <c r="R189" i="39" a="1"/>
  <c r="R189" i="39" s="1"/>
  <c r="V189" i="39" s="1"/>
  <c r="T190" i="39"/>
  <c r="R127" i="39" a="1"/>
  <c r="R127" i="39" s="1"/>
  <c r="V127" i="39" s="1"/>
  <c r="Q132" i="39"/>
  <c r="Q133" i="39"/>
  <c r="R138" i="39" a="1"/>
  <c r="R138" i="39" s="1"/>
  <c r="V138" i="39" s="1"/>
  <c r="R144" i="39" a="1"/>
  <c r="R144" i="39" s="1"/>
  <c r="V144" i="39" s="1"/>
  <c r="F154" i="39" a="1"/>
  <c r="F154" i="39" s="1"/>
  <c r="R157" i="39" a="1"/>
  <c r="R157" i="39" s="1"/>
  <c r="V157" i="39" s="1"/>
  <c r="F222" i="39" a="1"/>
  <c r="F222" i="39" s="1"/>
  <c r="I222" i="39"/>
  <c r="T181" i="39"/>
  <c r="U183" i="39"/>
  <c r="R183" i="39" a="1"/>
  <c r="R183" i="39" s="1"/>
  <c r="V183" i="39" s="1"/>
  <c r="U195" i="39"/>
  <c r="R195" i="39" a="1"/>
  <c r="R195" i="39" s="1"/>
  <c r="V195" i="39" s="1"/>
  <c r="I201" i="39"/>
  <c r="F201" i="39" a="1"/>
  <c r="F201" i="39" s="1"/>
  <c r="U207" i="39"/>
  <c r="R207" i="39" a="1"/>
  <c r="R207" i="39" s="1"/>
  <c r="V207" i="39" s="1"/>
  <c r="I213" i="39"/>
  <c r="F213" i="39" a="1"/>
  <c r="F213" i="39" s="1"/>
  <c r="U219" i="39"/>
  <c r="R219" i="39" a="1"/>
  <c r="R219" i="39" s="1"/>
  <c r="V219" i="39" s="1"/>
  <c r="U235" i="39"/>
  <c r="R235" i="39" a="1"/>
  <c r="R235" i="39" s="1"/>
  <c r="V235" i="39" s="1"/>
  <c r="U182" i="39"/>
  <c r="R182" i="39" a="1"/>
  <c r="R182" i="39" s="1"/>
  <c r="V182" i="39" s="1"/>
  <c r="R184" i="39" a="1"/>
  <c r="R184" i="39" s="1"/>
  <c r="V184" i="39" s="1"/>
  <c r="I186" i="39"/>
  <c r="I189" i="39"/>
  <c r="F189" i="39" a="1"/>
  <c r="F189" i="39" s="1"/>
  <c r="U194" i="39"/>
  <c r="R194" i="39" a="1"/>
  <c r="R194" i="39" s="1"/>
  <c r="V194" i="39" s="1"/>
  <c r="R196" i="39" a="1"/>
  <c r="R196" i="39" s="1"/>
  <c r="V196" i="39" s="1"/>
  <c r="I200" i="39"/>
  <c r="F200" i="39" a="1"/>
  <c r="F200" i="39" s="1"/>
  <c r="F202" i="39" a="1"/>
  <c r="F202" i="39" s="1"/>
  <c r="T205" i="39"/>
  <c r="R208" i="39" a="1"/>
  <c r="R208" i="39" s="1"/>
  <c r="V208" i="39" s="1"/>
  <c r="I212" i="39"/>
  <c r="F212" i="39" a="1"/>
  <c r="F212" i="39" s="1"/>
  <c r="F214" i="39" a="1"/>
  <c r="F214" i="39" s="1"/>
  <c r="T217" i="39"/>
  <c r="R220" i="39" a="1"/>
  <c r="R220" i="39" s="1"/>
  <c r="V220" i="39" s="1"/>
  <c r="T228" i="39"/>
  <c r="I175" i="39"/>
  <c r="F175" i="39" a="1"/>
  <c r="F175" i="39" s="1"/>
  <c r="U177" i="39"/>
  <c r="H180" i="39"/>
  <c r="U185" i="39"/>
  <c r="F190" i="39" a="1"/>
  <c r="F190" i="39" s="1"/>
  <c r="T193" i="39"/>
  <c r="R197" i="39" a="1"/>
  <c r="R197" i="39" s="1"/>
  <c r="V197" i="39" s="1"/>
  <c r="U197" i="39"/>
  <c r="R209" i="39" a="1"/>
  <c r="R209" i="39" s="1"/>
  <c r="V209" i="39" s="1"/>
  <c r="U209" i="39"/>
  <c r="R221" i="39" a="1"/>
  <c r="R221" i="39" s="1"/>
  <c r="V221" i="39" s="1"/>
  <c r="U221" i="39"/>
  <c r="U225" i="39"/>
  <c r="R225" i="39" a="1"/>
  <c r="R225" i="39" s="1"/>
  <c r="V225" i="39" s="1"/>
  <c r="R226" i="39" a="1"/>
  <c r="R226" i="39" s="1"/>
  <c r="V226" i="39" s="1"/>
  <c r="R227" i="39" a="1"/>
  <c r="R227" i="39" s="1"/>
  <c r="V227" i="39" s="1"/>
  <c r="U227" i="39"/>
  <c r="U229" i="39"/>
  <c r="R229" i="39" a="1"/>
  <c r="R229" i="39" s="1"/>
  <c r="V229" i="39" s="1"/>
  <c r="I181" i="39"/>
  <c r="F181" i="39" a="1"/>
  <c r="F181" i="39" s="1"/>
  <c r="I188" i="39"/>
  <c r="F188" i="39" a="1"/>
  <c r="F188" i="39" s="1"/>
  <c r="H203" i="39"/>
  <c r="H215" i="39"/>
  <c r="I238" i="39"/>
  <c r="F238" i="39" a="1"/>
  <c r="F238" i="39" s="1"/>
  <c r="I170" i="39"/>
  <c r="F170" i="39" a="1"/>
  <c r="F170" i="39" s="1"/>
  <c r="F172" i="39" a="1"/>
  <c r="F172" i="39" s="1"/>
  <c r="U179" i="39"/>
  <c r="I237" i="39"/>
  <c r="F237" i="39" a="1"/>
  <c r="F237" i="39" s="1"/>
  <c r="I176" i="39"/>
  <c r="F176" i="39" a="1"/>
  <c r="F176" i="39" s="1"/>
  <c r="I177" i="39"/>
  <c r="F177" i="39" a="1"/>
  <c r="F177" i="39" s="1"/>
  <c r="T186" i="39"/>
  <c r="U223" i="39"/>
  <c r="R223" i="39" a="1"/>
  <c r="R223" i="39" s="1"/>
  <c r="V223" i="39" s="1"/>
  <c r="I232" i="39"/>
  <c r="F232" i="39" a="1"/>
  <c r="F232" i="39" s="1"/>
  <c r="I236" i="39"/>
  <c r="F236" i="39" a="1"/>
  <c r="F236" i="39" s="1"/>
  <c r="H240" i="39"/>
  <c r="I182" i="39"/>
  <c r="F182" i="39" a="1"/>
  <c r="F182" i="39" s="1"/>
  <c r="I183" i="39"/>
  <c r="F183" i="39" a="1"/>
  <c r="F183" i="39" s="1"/>
  <c r="I195" i="39"/>
  <c r="F195" i="39" a="1"/>
  <c r="F195" i="39" s="1"/>
  <c r="U201" i="39"/>
  <c r="R201" i="39" a="1"/>
  <c r="R201" i="39" s="1"/>
  <c r="V201" i="39" s="1"/>
  <c r="I207" i="39"/>
  <c r="F207" i="39" a="1"/>
  <c r="F207" i="39" s="1"/>
  <c r="I219" i="39"/>
  <c r="F219" i="39" a="1"/>
  <c r="F219" i="39" s="1"/>
  <c r="I231" i="39"/>
  <c r="F231" i="39" a="1"/>
  <c r="F231" i="39" s="1"/>
  <c r="F147" i="39" a="1"/>
  <c r="F147" i="39" s="1"/>
  <c r="F153" i="39" a="1"/>
  <c r="F153" i="39" s="1"/>
  <c r="F159" i="39" a="1"/>
  <c r="F159" i="39" s="1"/>
  <c r="F164" i="39" a="1"/>
  <c r="F164" i="39" s="1"/>
  <c r="F166" i="39" a="1"/>
  <c r="F166" i="39" s="1"/>
  <c r="R171" i="39" a="1"/>
  <c r="R171" i="39" s="1"/>
  <c r="V171" i="39" s="1"/>
  <c r="F173" i="39" a="1"/>
  <c r="F173" i="39" s="1"/>
  <c r="I173" i="39"/>
  <c r="T179" i="39"/>
  <c r="T180" i="39"/>
  <c r="F184" i="39" a="1"/>
  <c r="F184" i="39" s="1"/>
  <c r="U186" i="39"/>
  <c r="F196" i="39" a="1"/>
  <c r="F196" i="39" s="1"/>
  <c r="T199" i="39"/>
  <c r="R202" i="39" a="1"/>
  <c r="R202" i="39" s="1"/>
  <c r="V202" i="39" s="1"/>
  <c r="I206" i="39"/>
  <c r="F206" i="39" a="1"/>
  <c r="F206" i="39" s="1"/>
  <c r="F208" i="39" a="1"/>
  <c r="F208" i="39" s="1"/>
  <c r="T211" i="39"/>
  <c r="R214" i="39" a="1"/>
  <c r="R214" i="39" s="1"/>
  <c r="V214" i="39" s="1"/>
  <c r="I218" i="39"/>
  <c r="F218" i="39" a="1"/>
  <c r="F218" i="39" s="1"/>
  <c r="F220" i="39" a="1"/>
  <c r="F220" i="39" s="1"/>
  <c r="F228" i="39" a="1"/>
  <c r="F228" i="39" s="1"/>
  <c r="I228" i="39"/>
  <c r="I230" i="39"/>
  <c r="F230" i="39" a="1"/>
  <c r="F230" i="39" s="1"/>
  <c r="H234" i="39"/>
  <c r="T187" i="39"/>
  <c r="R191" i="39" a="1"/>
  <c r="R191" i="39" s="1"/>
  <c r="V191" i="39" s="1"/>
  <c r="U191" i="39"/>
  <c r="I225" i="39"/>
  <c r="F225" i="39" a="1"/>
  <c r="F225" i="39" s="1"/>
  <c r="U237" i="39"/>
  <c r="R237" i="39" a="1"/>
  <c r="R237" i="39" s="1"/>
  <c r="V237" i="39" s="1"/>
  <c r="R238" i="39" a="1"/>
  <c r="R238" i="39" s="1"/>
  <c r="V238" i="39" s="1"/>
  <c r="R239" i="39" a="1"/>
  <c r="R239" i="39" s="1"/>
  <c r="V239" i="39" s="1"/>
  <c r="U239" i="39"/>
  <c r="T240" i="39"/>
  <c r="F179" i="39" a="1"/>
  <c r="F179" i="39" s="1"/>
  <c r="I179" i="39"/>
  <c r="I224" i="39"/>
  <c r="F224" i="39" a="1"/>
  <c r="F224" i="39" s="1"/>
  <c r="U241" i="39"/>
  <c r="R241" i="39" a="1"/>
  <c r="R241" i="39" s="1"/>
  <c r="V241" i="39" s="1"/>
  <c r="T175" i="39"/>
  <c r="U204" i="39"/>
  <c r="U216" i="39"/>
  <c r="U231" i="39"/>
  <c r="R231" i="39" a="1"/>
  <c r="R231" i="39" s="1"/>
  <c r="V231" i="39" s="1"/>
  <c r="T232" i="39"/>
  <c r="R233" i="39" a="1"/>
  <c r="R233" i="39" s="1"/>
  <c r="V233" i="39" s="1"/>
  <c r="U233" i="39"/>
  <c r="T234" i="39"/>
  <c r="U240" i="39"/>
  <c r="I234" i="39"/>
  <c r="I240" i="39"/>
  <c r="I191" i="39"/>
  <c r="I197" i="39"/>
  <c r="I203" i="39"/>
  <c r="I209" i="39"/>
  <c r="I215" i="39"/>
  <c r="I221" i="39"/>
  <c r="I227" i="39"/>
  <c r="I233" i="39"/>
  <c r="I239" i="39"/>
  <c r="R200" i="39" a="1"/>
  <c r="R200" i="39" s="1"/>
  <c r="V200" i="39" s="1"/>
  <c r="R206" i="39" a="1"/>
  <c r="R206" i="39" s="1"/>
  <c r="V206" i="39" s="1"/>
  <c r="R212" i="39" a="1"/>
  <c r="R212" i="39" s="1"/>
  <c r="V212" i="39" s="1"/>
  <c r="R218" i="39" a="1"/>
  <c r="R218" i="39" s="1"/>
  <c r="V218" i="39" s="1"/>
  <c r="R224" i="39" a="1"/>
  <c r="R224" i="39" s="1"/>
  <c r="V224" i="39" s="1"/>
  <c r="R230" i="39" a="1"/>
  <c r="R230" i="39" s="1"/>
  <c r="V230" i="39" s="1"/>
  <c r="R236" i="39" a="1"/>
  <c r="R236" i="39" s="1"/>
  <c r="V236" i="39" s="1"/>
  <c r="F187" i="39" a="1"/>
  <c r="F187" i="39" s="1"/>
  <c r="F193" i="39" a="1"/>
  <c r="F193" i="39" s="1"/>
  <c r="F199" i="39" a="1"/>
  <c r="F199" i="39" s="1"/>
  <c r="F205" i="39" a="1"/>
  <c r="F205" i="39" s="1"/>
  <c r="F211" i="39" a="1"/>
  <c r="F211" i="39" s="1"/>
  <c r="F217" i="39" a="1"/>
  <c r="F217" i="39" s="1"/>
  <c r="F223" i="39" a="1"/>
  <c r="F223" i="39" s="1"/>
  <c r="F229" i="39" a="1"/>
  <c r="F229" i="39" s="1"/>
  <c r="F235" i="39" a="1"/>
  <c r="F235" i="39" s="1"/>
  <c r="F241" i="39" a="1"/>
  <c r="F241" i="39" s="1"/>
  <c r="G169" i="38"/>
  <c r="F158" i="1"/>
  <c r="F159" i="1"/>
  <c r="F160" i="1"/>
  <c r="F161" i="1"/>
  <c r="F162" i="1"/>
  <c r="F163" i="1"/>
  <c r="F164" i="1"/>
  <c r="F165" i="1"/>
  <c r="F166" i="1"/>
  <c r="F167" i="1"/>
  <c r="F168" i="1"/>
  <c r="F169" i="1"/>
  <c r="F158" i="38"/>
  <c r="F159" i="38"/>
  <c r="F160" i="38"/>
  <c r="F161" i="38"/>
  <c r="F162" i="38"/>
  <c r="F163" i="38"/>
  <c r="F164" i="38"/>
  <c r="F165" i="38"/>
  <c r="F166" i="38"/>
  <c r="F167" i="38"/>
  <c r="F168" i="3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F48" i="1" s="1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F26" i="38" s="1"/>
  <c r="A13" i="35"/>
  <c r="A12" i="35"/>
  <c r="A11" i="35"/>
  <c r="A10" i="35"/>
  <c r="A9" i="35"/>
  <c r="A8" i="35"/>
  <c r="F10" i="38" s="1"/>
  <c r="A7" i="35"/>
  <c r="A6" i="35"/>
  <c r="A5" i="35"/>
  <c r="A4" i="35"/>
  <c r="A3" i="35"/>
  <c r="F13" i="38" s="1"/>
  <c r="F53" i="38"/>
  <c r="A2" i="35"/>
  <c r="F44" i="38" s="1"/>
  <c r="F94" i="38"/>
  <c r="F113" i="38"/>
  <c r="F83" i="38"/>
  <c r="F105" i="38"/>
  <c r="F89" i="38"/>
  <c r="F112" i="38"/>
  <c r="F107" i="38"/>
  <c r="F123" i="38"/>
  <c r="F132" i="38"/>
  <c r="F151" i="38"/>
  <c r="F104" i="38"/>
  <c r="F136" i="38"/>
  <c r="F86" i="38"/>
  <c r="F118" i="38"/>
  <c r="F87" i="38"/>
  <c r="F97" i="38"/>
  <c r="F99" i="38"/>
  <c r="F65" i="38"/>
  <c r="F82" i="38"/>
  <c r="F79" i="38"/>
  <c r="F18" i="38"/>
  <c r="F133" i="38"/>
  <c r="F146" i="38"/>
  <c r="F111" i="38"/>
  <c r="F148" i="38"/>
  <c r="F76" i="38"/>
  <c r="F117" i="38"/>
  <c r="F126" i="38"/>
  <c r="F125" i="38"/>
  <c r="F4" i="38"/>
  <c r="F138" i="38"/>
  <c r="F114" i="38"/>
  <c r="F149" i="38"/>
  <c r="F122" i="38"/>
  <c r="F103" i="38"/>
  <c r="F142" i="38"/>
  <c r="F115" i="38"/>
  <c r="F116" i="38"/>
  <c r="F61" i="38"/>
  <c r="F67" i="38"/>
  <c r="F23" i="38"/>
  <c r="F100" i="38"/>
  <c r="F88" i="38"/>
  <c r="F30" i="38"/>
  <c r="F78" i="38"/>
  <c r="F130" i="38"/>
  <c r="F77" i="38"/>
  <c r="F154" i="38"/>
  <c r="F95" i="38"/>
  <c r="F24" i="38"/>
  <c r="F63" i="38"/>
  <c r="F101" i="38"/>
  <c r="F102" i="38"/>
  <c r="F17" i="38"/>
  <c r="F153" i="38"/>
  <c r="F139" i="38"/>
  <c r="F90" i="38"/>
  <c r="F47" i="38"/>
  <c r="F32" i="38"/>
  <c r="F64" i="38"/>
  <c r="F66" i="38"/>
  <c r="F106" i="38"/>
  <c r="F144" i="38"/>
  <c r="F70" i="38"/>
  <c r="F155" i="38"/>
  <c r="F157" i="38"/>
  <c r="F134" i="38"/>
  <c r="F127" i="38"/>
  <c r="F145" i="38"/>
  <c r="F72" i="38"/>
  <c r="F98" i="38"/>
  <c r="F74" i="38"/>
  <c r="F129" i="38"/>
  <c r="F91" i="38"/>
  <c r="F152" i="38"/>
  <c r="F121" i="38"/>
  <c r="F124" i="38"/>
  <c r="F109" i="38"/>
  <c r="F73" i="38"/>
  <c r="F131" i="38"/>
  <c r="F68" i="38"/>
  <c r="F71" i="38"/>
  <c r="F80" i="38"/>
  <c r="F119" i="38"/>
  <c r="F128" i="38"/>
  <c r="F75" i="38"/>
  <c r="F22" i="38"/>
  <c r="F140" i="38"/>
  <c r="F62" i="38"/>
  <c r="F120" i="38"/>
  <c r="F11" i="38"/>
  <c r="F137" i="38"/>
  <c r="F85" i="38"/>
  <c r="F110" i="38"/>
  <c r="F93" i="38"/>
  <c r="F69" i="38"/>
  <c r="F2" i="38"/>
  <c r="F84" i="38"/>
  <c r="F92" i="38"/>
  <c r="F156" i="38"/>
  <c r="F108" i="38"/>
  <c r="F147" i="38"/>
  <c r="F150" i="38"/>
  <c r="F135" i="38"/>
  <c r="F96" i="38"/>
  <c r="F81" i="38"/>
  <c r="F141" i="38"/>
  <c r="F143" i="38"/>
  <c r="F40" i="1"/>
  <c r="F18" i="1"/>
  <c r="F148" i="1"/>
  <c r="F136" i="1"/>
  <c r="F124" i="1"/>
  <c r="F112" i="1"/>
  <c r="F100" i="1"/>
  <c r="F88" i="1"/>
  <c r="F76" i="1"/>
  <c r="F64" i="1"/>
  <c r="F147" i="1"/>
  <c r="F135" i="1"/>
  <c r="F123" i="1"/>
  <c r="F111" i="1"/>
  <c r="F99" i="1"/>
  <c r="F87" i="1"/>
  <c r="F75" i="1"/>
  <c r="F63" i="1"/>
  <c r="F146" i="1"/>
  <c r="F134" i="1"/>
  <c r="F122" i="1"/>
  <c r="F110" i="1"/>
  <c r="F98" i="1"/>
  <c r="F86" i="1"/>
  <c r="F74" i="1"/>
  <c r="F62" i="1"/>
  <c r="F157" i="1"/>
  <c r="F145" i="1"/>
  <c r="F133" i="1"/>
  <c r="F121" i="1"/>
  <c r="F109" i="1"/>
  <c r="F97" i="1"/>
  <c r="F85" i="1"/>
  <c r="F73" i="1"/>
  <c r="F156" i="1"/>
  <c r="F144" i="1"/>
  <c r="F132" i="1"/>
  <c r="F120" i="1"/>
  <c r="F108" i="1"/>
  <c r="F96" i="1"/>
  <c r="F84" i="1"/>
  <c r="F72" i="1"/>
  <c r="F155" i="1"/>
  <c r="F143" i="1"/>
  <c r="F131" i="1"/>
  <c r="F119" i="1"/>
  <c r="F107" i="1"/>
  <c r="F95" i="1"/>
  <c r="F83" i="1"/>
  <c r="F71" i="1"/>
  <c r="F47" i="1"/>
  <c r="F154" i="1"/>
  <c r="F142" i="1"/>
  <c r="F130" i="1"/>
  <c r="F118" i="1"/>
  <c r="F106" i="1"/>
  <c r="F94" i="1"/>
  <c r="F82" i="1"/>
  <c r="F70" i="1"/>
  <c r="F153" i="1"/>
  <c r="F141" i="1"/>
  <c r="F129" i="1"/>
  <c r="F117" i="1"/>
  <c r="F105" i="1"/>
  <c r="F93" i="1"/>
  <c r="F81" i="1"/>
  <c r="F69" i="1"/>
  <c r="F152" i="1"/>
  <c r="F140" i="1"/>
  <c r="F128" i="1"/>
  <c r="F116" i="1"/>
  <c r="F104" i="1"/>
  <c r="F92" i="1"/>
  <c r="F80" i="1"/>
  <c r="F68" i="1"/>
  <c r="F151" i="1"/>
  <c r="F139" i="1"/>
  <c r="F127" i="1"/>
  <c r="F115" i="1"/>
  <c r="F103" i="1"/>
  <c r="F91" i="1"/>
  <c r="F79" i="1"/>
  <c r="F67" i="1"/>
  <c r="F150" i="1"/>
  <c r="F138" i="1"/>
  <c r="F126" i="1"/>
  <c r="F114" i="1"/>
  <c r="F102" i="1"/>
  <c r="F90" i="1"/>
  <c r="F78" i="1"/>
  <c r="F66" i="1"/>
  <c r="F149" i="1"/>
  <c r="F137" i="1"/>
  <c r="F125" i="1"/>
  <c r="F113" i="1"/>
  <c r="F101" i="1"/>
  <c r="F89" i="1"/>
  <c r="F77" i="1"/>
  <c r="F65" i="1"/>
  <c r="S108" i="39" l="1"/>
  <c r="G142" i="39"/>
  <c r="G124" i="39"/>
  <c r="S155" i="39"/>
  <c r="G158" i="39"/>
  <c r="G105" i="39"/>
  <c r="G96" i="39"/>
  <c r="G87" i="39"/>
  <c r="G136" i="39"/>
  <c r="S156" i="39"/>
  <c r="S121" i="39"/>
  <c r="S70" i="39"/>
  <c r="S126" i="39"/>
  <c r="G169" i="39"/>
  <c r="G84" i="39"/>
  <c r="G114" i="39"/>
  <c r="G68" i="39"/>
  <c r="G47" i="39"/>
  <c r="G108" i="39"/>
  <c r="G157" i="39"/>
  <c r="S92" i="39"/>
  <c r="S22" i="39"/>
  <c r="S152" i="39"/>
  <c r="S144" i="39"/>
  <c r="S63" i="39"/>
  <c r="S87" i="39"/>
  <c r="G71" i="39"/>
  <c r="G120" i="39"/>
  <c r="G62" i="39"/>
  <c r="S84" i="39"/>
  <c r="S91" i="39"/>
  <c r="S24" i="39"/>
  <c r="S118" i="39"/>
  <c r="S128" i="39"/>
  <c r="S66" i="39"/>
  <c r="S115" i="39"/>
  <c r="S86" i="39"/>
  <c r="S94" i="39"/>
  <c r="G166" i="39"/>
  <c r="S62" i="39"/>
  <c r="G153" i="39"/>
  <c r="G144" i="39"/>
  <c r="G135" i="39"/>
  <c r="S143" i="39"/>
  <c r="S119" i="39"/>
  <c r="S74" i="39"/>
  <c r="S64" i="39"/>
  <c r="S142" i="39"/>
  <c r="S111" i="39"/>
  <c r="S165" i="39"/>
  <c r="G165" i="39"/>
  <c r="G89" i="39"/>
  <c r="G113" i="39"/>
  <c r="S80" i="39"/>
  <c r="S98" i="39"/>
  <c r="S77" i="39"/>
  <c r="S146" i="39"/>
  <c r="S26" i="39"/>
  <c r="G48" i="39"/>
  <c r="G164" i="39"/>
  <c r="G139" i="39"/>
  <c r="S102" i="39"/>
  <c r="G92" i="39"/>
  <c r="G40" i="39"/>
  <c r="G101" i="39"/>
  <c r="G104" i="39"/>
  <c r="G116" i="39"/>
  <c r="G119" i="39"/>
  <c r="G73" i="39"/>
  <c r="G64" i="39"/>
  <c r="S47" i="39"/>
  <c r="G163" i="39"/>
  <c r="G79" i="39"/>
  <c r="G128" i="39"/>
  <c r="G137" i="39"/>
  <c r="G91" i="39"/>
  <c r="G140" i="39"/>
  <c r="G122" i="39"/>
  <c r="S96" i="39"/>
  <c r="S85" i="39"/>
  <c r="S68" i="39"/>
  <c r="S145" i="39"/>
  <c r="S90" i="39"/>
  <c r="S132" i="39"/>
  <c r="S162" i="39"/>
  <c r="G103" i="39"/>
  <c r="G97" i="39"/>
  <c r="G88" i="39"/>
  <c r="S135" i="39"/>
  <c r="S137" i="39"/>
  <c r="S30" i="39"/>
  <c r="S79" i="39"/>
  <c r="G132" i="39"/>
  <c r="G152" i="39"/>
  <c r="G100" i="39"/>
  <c r="S150" i="39"/>
  <c r="S73" i="39"/>
  <c r="S88" i="39"/>
  <c r="G160" i="39"/>
  <c r="G93" i="39"/>
  <c r="G138" i="39"/>
  <c r="G141" i="39"/>
  <c r="G123" i="39"/>
  <c r="G134" i="39"/>
  <c r="G115" i="39"/>
  <c r="G118" i="39"/>
  <c r="G155" i="39"/>
  <c r="G109" i="39"/>
  <c r="G146" i="39"/>
  <c r="G127" i="39"/>
  <c r="G81" i="39"/>
  <c r="S147" i="39"/>
  <c r="S157" i="39"/>
  <c r="S100" i="39"/>
  <c r="S65" i="39"/>
  <c r="S159" i="39"/>
  <c r="G159" i="39"/>
  <c r="S2" i="39"/>
  <c r="T222" i="39"/>
  <c r="V222" i="39"/>
  <c r="T174" i="39"/>
  <c r="V174" i="39"/>
  <c r="G74" i="1"/>
  <c r="G74" i="39"/>
  <c r="G95" i="1"/>
  <c r="G95" i="39"/>
  <c r="G67" i="1"/>
  <c r="G67" i="39"/>
  <c r="G65" i="1"/>
  <c r="G65" i="39"/>
  <c r="G61" i="38"/>
  <c r="S61" i="39"/>
  <c r="G117" i="38"/>
  <c r="S117" i="39"/>
  <c r="G83" i="38"/>
  <c r="S83" i="39"/>
  <c r="G168" i="38"/>
  <c r="S168" i="39"/>
  <c r="G168" i="1"/>
  <c r="G168" i="39"/>
  <c r="G117" i="1"/>
  <c r="G117" i="39"/>
  <c r="G99" i="1"/>
  <c r="G99" i="39"/>
  <c r="G148" i="1"/>
  <c r="G148" i="39"/>
  <c r="G77" i="1"/>
  <c r="G77" i="39"/>
  <c r="G126" i="1"/>
  <c r="G126" i="39"/>
  <c r="G80" i="1"/>
  <c r="G80" i="39"/>
  <c r="G129" i="1"/>
  <c r="G129" i="39"/>
  <c r="G111" i="1"/>
  <c r="G111" i="39"/>
  <c r="G18" i="1"/>
  <c r="G18" i="39"/>
  <c r="G75" i="38"/>
  <c r="S75" i="39"/>
  <c r="G106" i="38"/>
  <c r="S106" i="39"/>
  <c r="G116" i="38"/>
  <c r="S116" i="39"/>
  <c r="G76" i="38"/>
  <c r="S76" i="39"/>
  <c r="G113" i="38"/>
  <c r="S113" i="39"/>
  <c r="G167" i="38"/>
  <c r="S167" i="39"/>
  <c r="G167" i="1"/>
  <c r="G167" i="39"/>
  <c r="F16" i="39" a="1"/>
  <c r="F16" i="39" s="1"/>
  <c r="T210" i="39"/>
  <c r="G83" i="1"/>
  <c r="G83" i="39"/>
  <c r="G129" i="38"/>
  <c r="S129" i="39"/>
  <c r="G95" i="38"/>
  <c r="S95" i="39"/>
  <c r="G148" i="38"/>
  <c r="S148" i="39"/>
  <c r="G166" i="38"/>
  <c r="S166" i="39"/>
  <c r="G86" i="1"/>
  <c r="G86" i="39"/>
  <c r="G69" i="38"/>
  <c r="S69" i="39"/>
  <c r="G154" i="38"/>
  <c r="S154" i="39"/>
  <c r="G136" i="38"/>
  <c r="S136" i="39"/>
  <c r="G44" i="38"/>
  <c r="S44" i="39"/>
  <c r="F2" i="39" a="1"/>
  <c r="F2" i="39" s="1"/>
  <c r="F49" i="39" a="1"/>
  <c r="F49" i="39" s="1"/>
  <c r="G156" i="1"/>
  <c r="G156" i="39"/>
  <c r="G93" i="38"/>
  <c r="S93" i="39"/>
  <c r="G104" i="38"/>
  <c r="S104" i="39"/>
  <c r="G53" i="38"/>
  <c r="S53" i="39"/>
  <c r="G164" i="38"/>
  <c r="S164" i="39"/>
  <c r="G70" i="1"/>
  <c r="G70" i="39"/>
  <c r="G107" i="1"/>
  <c r="G107" i="39"/>
  <c r="G98" i="1"/>
  <c r="G98" i="39"/>
  <c r="G141" i="38"/>
  <c r="S141" i="39"/>
  <c r="G82" i="1"/>
  <c r="G82" i="39"/>
  <c r="G110" i="1"/>
  <c r="G110" i="39"/>
  <c r="G81" i="38"/>
  <c r="S81" i="39"/>
  <c r="G110" i="38"/>
  <c r="S110" i="39"/>
  <c r="G71" i="38"/>
  <c r="S71" i="39"/>
  <c r="G72" i="38"/>
  <c r="S72" i="39"/>
  <c r="G130" i="38"/>
  <c r="S130" i="39"/>
  <c r="G122" i="38"/>
  <c r="S122" i="39"/>
  <c r="G133" i="38"/>
  <c r="S133" i="39"/>
  <c r="G151" i="38"/>
  <c r="S151" i="39"/>
  <c r="G13" i="38"/>
  <c r="S13" i="39"/>
  <c r="G163" i="38"/>
  <c r="S163" i="39"/>
  <c r="T198" i="39"/>
  <c r="G32" i="38"/>
  <c r="S32" i="39"/>
  <c r="G103" i="38"/>
  <c r="S103" i="39"/>
  <c r="G125" i="1"/>
  <c r="G125" i="39"/>
  <c r="G94" i="1"/>
  <c r="G94" i="39"/>
  <c r="G131" i="1"/>
  <c r="G131" i="39"/>
  <c r="G85" i="1"/>
  <c r="G85" i="39"/>
  <c r="G76" i="1"/>
  <c r="G76" i="39"/>
  <c r="G78" i="38"/>
  <c r="S78" i="39"/>
  <c r="G149" i="38"/>
  <c r="S149" i="39"/>
  <c r="G18" i="38"/>
  <c r="S18" i="39"/>
  <c r="G162" i="1"/>
  <c r="G162" i="39"/>
  <c r="G106" i="1"/>
  <c r="G106" i="39"/>
  <c r="G143" i="1"/>
  <c r="G143" i="39"/>
  <c r="G131" i="38"/>
  <c r="S131" i="39"/>
  <c r="G127" i="38"/>
  <c r="S127" i="39"/>
  <c r="G139" i="38"/>
  <c r="S139" i="39"/>
  <c r="G114" i="38"/>
  <c r="S114" i="39"/>
  <c r="G123" i="38"/>
  <c r="S123" i="39"/>
  <c r="G161" i="38"/>
  <c r="S161" i="39"/>
  <c r="G161" i="1"/>
  <c r="G161" i="39"/>
  <c r="T192" i="39"/>
  <c r="G147" i="1"/>
  <c r="G147" i="39"/>
  <c r="G69" i="1"/>
  <c r="G69" i="39"/>
  <c r="G11" i="38"/>
  <c r="S11" i="39"/>
  <c r="G134" i="38"/>
  <c r="S134" i="39"/>
  <c r="G153" i="38"/>
  <c r="S153" i="39"/>
  <c r="G138" i="38"/>
  <c r="S138" i="39"/>
  <c r="G82" i="38"/>
  <c r="S82" i="39"/>
  <c r="G107" i="38"/>
  <c r="S107" i="39"/>
  <c r="G160" i="38"/>
  <c r="S160" i="39"/>
  <c r="T173" i="39"/>
  <c r="G149" i="1"/>
  <c r="G149" i="39"/>
  <c r="G66" i="1"/>
  <c r="G66" i="39"/>
  <c r="G78" i="1"/>
  <c r="G78" i="39"/>
  <c r="G130" i="1"/>
  <c r="G130" i="39"/>
  <c r="G72" i="1"/>
  <c r="G72" i="39"/>
  <c r="G121" i="1"/>
  <c r="G121" i="39"/>
  <c r="G63" i="1"/>
  <c r="G63" i="39"/>
  <c r="G112" i="1"/>
  <c r="G112" i="39"/>
  <c r="G120" i="38"/>
  <c r="S120" i="39"/>
  <c r="G109" i="38"/>
  <c r="S109" i="39"/>
  <c r="G17" i="38"/>
  <c r="S17" i="39"/>
  <c r="G4" i="38"/>
  <c r="S4" i="39"/>
  <c r="G112" i="38"/>
  <c r="S112" i="39"/>
  <c r="F37" i="39" a="1"/>
  <c r="F37" i="39" s="1"/>
  <c r="G75" i="1"/>
  <c r="G75" i="39"/>
  <c r="G124" i="38"/>
  <c r="S124" i="39"/>
  <c r="G23" i="38"/>
  <c r="S23" i="39"/>
  <c r="G125" i="38"/>
  <c r="S125" i="39"/>
  <c r="G99" i="38"/>
  <c r="S99" i="39"/>
  <c r="G89" i="38"/>
  <c r="S89" i="39"/>
  <c r="G10" i="38"/>
  <c r="S10" i="39"/>
  <c r="G158" i="38"/>
  <c r="S158" i="39"/>
  <c r="G150" i="1"/>
  <c r="G150" i="39"/>
  <c r="G90" i="1"/>
  <c r="G90" i="39"/>
  <c r="G133" i="1"/>
  <c r="G133" i="39"/>
  <c r="G102" i="1"/>
  <c r="G102" i="39"/>
  <c r="G151" i="1"/>
  <c r="G151" i="39"/>
  <c r="G154" i="1"/>
  <c r="G154" i="39"/>
  <c r="G145" i="1"/>
  <c r="G145" i="39"/>
  <c r="G140" i="38"/>
  <c r="S140" i="39"/>
  <c r="G101" i="38"/>
  <c r="S101" i="39"/>
  <c r="G67" i="38"/>
  <c r="S67" i="39"/>
  <c r="G97" i="38"/>
  <c r="S97" i="39"/>
  <c r="G105" i="38"/>
  <c r="S105" i="39"/>
  <c r="F42" i="39" a="1"/>
  <c r="F42" i="39" s="1"/>
  <c r="R16" i="39" a="1"/>
  <c r="R16" i="39" s="1"/>
  <c r="V16" i="39" s="1"/>
  <c r="H217" i="39"/>
  <c r="T200" i="39"/>
  <c r="T239" i="39"/>
  <c r="H206" i="39"/>
  <c r="T171" i="39"/>
  <c r="H219" i="39"/>
  <c r="H176" i="39"/>
  <c r="T226" i="39"/>
  <c r="H214" i="39"/>
  <c r="H189" i="39"/>
  <c r="T207" i="39"/>
  <c r="R113" i="39" a="1"/>
  <c r="R113" i="39" s="1"/>
  <c r="V113" i="39" s="1"/>
  <c r="T215" i="39"/>
  <c r="H198" i="39"/>
  <c r="R65" i="39" a="1"/>
  <c r="R65" i="39" s="1"/>
  <c r="V65" i="39" s="1"/>
  <c r="F8" i="39" a="1"/>
  <c r="F8" i="39" s="1"/>
  <c r="H230" i="39"/>
  <c r="H205" i="39"/>
  <c r="T241" i="39"/>
  <c r="T237" i="39"/>
  <c r="T202" i="39"/>
  <c r="H207" i="39"/>
  <c r="H237" i="39"/>
  <c r="H188" i="39"/>
  <c r="H201" i="39"/>
  <c r="H210" i="39"/>
  <c r="R111" i="39" a="1"/>
  <c r="R111" i="39" s="1"/>
  <c r="V111" i="39" s="1"/>
  <c r="R41" i="39" a="1"/>
  <c r="R41" i="39" s="1"/>
  <c r="V41" i="39" s="1"/>
  <c r="R106" i="39" a="1"/>
  <c r="R106" i="39" s="1"/>
  <c r="V106" i="39" s="1"/>
  <c r="F28" i="39" a="1"/>
  <c r="F28" i="39" s="1"/>
  <c r="R13" i="39" a="1"/>
  <c r="R13" i="39" s="1"/>
  <c r="V13" i="39" s="1"/>
  <c r="R30" i="39" a="1"/>
  <c r="R30" i="39" s="1"/>
  <c r="V30" i="39" s="1"/>
  <c r="T238" i="39"/>
  <c r="T213" i="39"/>
  <c r="H199" i="39"/>
  <c r="H236" i="39"/>
  <c r="H175" i="39"/>
  <c r="T208" i="39"/>
  <c r="T184" i="39"/>
  <c r="H194" i="39"/>
  <c r="T176" i="39"/>
  <c r="T188" i="39"/>
  <c r="R122" i="39" a="1"/>
  <c r="R122" i="39" s="1"/>
  <c r="V122" i="39" s="1"/>
  <c r="F34" i="39" a="1"/>
  <c r="F34" i="39" s="1"/>
  <c r="R59" i="39" a="1"/>
  <c r="R59" i="39" s="1"/>
  <c r="V59" i="39" s="1"/>
  <c r="F35" i="39" a="1"/>
  <c r="F35" i="39" s="1"/>
  <c r="R121" i="39" a="1"/>
  <c r="R121" i="39" s="1"/>
  <c r="V121" i="39" s="1"/>
  <c r="F59" i="39" a="1"/>
  <c r="F59" i="39" s="1"/>
  <c r="T221" i="39"/>
  <c r="H185" i="39"/>
  <c r="R25" i="39" a="1"/>
  <c r="R25" i="39" s="1"/>
  <c r="V25" i="39" s="1"/>
  <c r="R2" i="39" a="1"/>
  <c r="R2" i="39" s="1"/>
  <c r="V2" i="39" s="1"/>
  <c r="R6" i="39" a="1"/>
  <c r="R6" i="39" s="1"/>
  <c r="V6" i="39" s="1"/>
  <c r="R22" i="39" a="1"/>
  <c r="R22" i="39" s="1"/>
  <c r="V22" i="39" s="1"/>
  <c r="F33" i="39" a="1"/>
  <c r="F33" i="39" s="1"/>
  <c r="F122" i="39" a="1"/>
  <c r="F122" i="39" s="1"/>
  <c r="H187" i="39"/>
  <c r="H220" i="39"/>
  <c r="H196" i="39"/>
  <c r="H232" i="39"/>
  <c r="H172" i="39"/>
  <c r="F89" i="39" a="1"/>
  <c r="F89" i="39" s="1"/>
  <c r="F53" i="39" a="1"/>
  <c r="F53" i="39" s="1"/>
  <c r="F18" i="39" a="1"/>
  <c r="F18" i="39" s="1"/>
  <c r="F62" i="39" a="1"/>
  <c r="F62" i="39" s="1"/>
  <c r="F27" i="39" a="1"/>
  <c r="F27" i="39" s="1"/>
  <c r="F24" i="39" a="1"/>
  <c r="F24" i="39" s="1"/>
  <c r="R49" i="39" a="1"/>
  <c r="R49" i="39" s="1"/>
  <c r="V49" i="39" s="1"/>
  <c r="R18" i="39" a="1"/>
  <c r="R18" i="39" s="1"/>
  <c r="V18" i="39" s="1"/>
  <c r="H211" i="39"/>
  <c r="H224" i="39"/>
  <c r="T182" i="39"/>
  <c r="T236" i="39"/>
  <c r="H218" i="39"/>
  <c r="H195" i="39"/>
  <c r="H170" i="39"/>
  <c r="T209" i="39"/>
  <c r="H202" i="39"/>
  <c r="T235" i="39"/>
  <c r="T183" i="39"/>
  <c r="T189" i="39"/>
  <c r="T170" i="39"/>
  <c r="H171" i="39"/>
  <c r="R31" i="39" a="1"/>
  <c r="R31" i="39" s="1"/>
  <c r="V31" i="39" s="1"/>
  <c r="R63" i="39" a="1"/>
  <c r="R63" i="39" s="1"/>
  <c r="V63" i="39" s="1"/>
  <c r="R8" i="39" a="1"/>
  <c r="R8" i="39" s="1"/>
  <c r="V8" i="39" s="1"/>
  <c r="R19" i="39" a="1"/>
  <c r="R19" i="39" s="1"/>
  <c r="V19" i="39" s="1"/>
  <c r="H212" i="39"/>
  <c r="H193" i="39"/>
  <c r="H225" i="39"/>
  <c r="T230" i="39"/>
  <c r="T231" i="39"/>
  <c r="T191" i="39"/>
  <c r="H184" i="39"/>
  <c r="T223" i="39"/>
  <c r="H200" i="39"/>
  <c r="R107" i="39" a="1"/>
  <c r="R107" i="39" s="1"/>
  <c r="V107" i="39" s="1"/>
  <c r="R108" i="39" a="1"/>
  <c r="R108" i="39" s="1"/>
  <c r="V108" i="39" s="1"/>
  <c r="R27" i="39" a="1"/>
  <c r="R27" i="39" s="1"/>
  <c r="V27" i="39" s="1"/>
  <c r="R54" i="39" a="1"/>
  <c r="R54" i="39" s="1"/>
  <c r="V54" i="39" s="1"/>
  <c r="R43" i="39" a="1"/>
  <c r="R43" i="39" s="1"/>
  <c r="V43" i="39" s="1"/>
  <c r="T195" i="39"/>
  <c r="H241" i="39"/>
  <c r="T224" i="39"/>
  <c r="H179" i="39"/>
  <c r="T214" i="39"/>
  <c r="H183" i="39"/>
  <c r="H238" i="39"/>
  <c r="T229" i="39"/>
  <c r="T197" i="39"/>
  <c r="T219" i="39"/>
  <c r="R97" i="39" a="1"/>
  <c r="R97" i="39" s="1"/>
  <c r="V97" i="39" s="1"/>
  <c r="F83" i="39" a="1"/>
  <c r="F83" i="39" s="1"/>
  <c r="F29" i="39" a="1"/>
  <c r="F29" i="39" s="1"/>
  <c r="R79" i="39" a="1"/>
  <c r="R79" i="39" s="1"/>
  <c r="V79" i="39" s="1"/>
  <c r="R104" i="39" a="1"/>
  <c r="R104" i="39" s="1"/>
  <c r="V104" i="39" s="1"/>
  <c r="T225" i="39"/>
  <c r="T233" i="39"/>
  <c r="H181" i="39"/>
  <c r="H235" i="39"/>
  <c r="T218" i="39"/>
  <c r="H231" i="39"/>
  <c r="T220" i="39"/>
  <c r="T196" i="39"/>
  <c r="T203" i="39"/>
  <c r="H226" i="39"/>
  <c r="F77" i="39" a="1"/>
  <c r="F77" i="39" s="1"/>
  <c r="R80" i="39" a="1"/>
  <c r="R80" i="39" s="1"/>
  <c r="V80" i="39" s="1"/>
  <c r="R90" i="39" a="1"/>
  <c r="R90" i="39" s="1"/>
  <c r="V90" i="39" s="1"/>
  <c r="R103" i="39" a="1"/>
  <c r="R103" i="39" s="1"/>
  <c r="V103" i="39" s="1"/>
  <c r="R78" i="39" a="1"/>
  <c r="R78" i="39" s="1"/>
  <c r="V78" i="39" s="1"/>
  <c r="R118" i="39" a="1"/>
  <c r="R118" i="39" s="1"/>
  <c r="V118" i="39" s="1"/>
  <c r="H228" i="39"/>
  <c r="H229" i="39"/>
  <c r="T212" i="39"/>
  <c r="H182" i="39"/>
  <c r="H177" i="39"/>
  <c r="T194" i="39"/>
  <c r="H213" i="39"/>
  <c r="R133" i="39" a="1"/>
  <c r="R133" i="39" s="1"/>
  <c r="V133" i="39" s="1"/>
  <c r="R119" i="39" a="1"/>
  <c r="R119" i="39" s="1"/>
  <c r="V119" i="39" s="1"/>
  <c r="R114" i="39" a="1"/>
  <c r="R114" i="39" s="1"/>
  <c r="V114" i="39" s="1"/>
  <c r="R77" i="39" a="1"/>
  <c r="R77" i="39" s="1"/>
  <c r="V77" i="39" s="1"/>
  <c r="T201" i="39"/>
  <c r="H223" i="39"/>
  <c r="T206" i="39"/>
  <c r="H208" i="39"/>
  <c r="H173" i="39"/>
  <c r="T227" i="39"/>
  <c r="H190" i="39"/>
  <c r="H222" i="39"/>
  <c r="R132" i="39" a="1"/>
  <c r="R132" i="39" s="1"/>
  <c r="V132" i="39" s="1"/>
  <c r="F107" i="39" a="1"/>
  <c r="F107" i="39" s="1"/>
  <c r="R128" i="39" a="1"/>
  <c r="R128" i="39" s="1"/>
  <c r="V128" i="39" s="1"/>
  <c r="R67" i="39" a="1"/>
  <c r="R67" i="39" s="1"/>
  <c r="V67" i="39" s="1"/>
  <c r="R15" i="39" a="1"/>
  <c r="R15" i="39" s="1"/>
  <c r="V15" i="39" s="1"/>
  <c r="R24" i="39" a="1"/>
  <c r="R24" i="39" s="1"/>
  <c r="V24" i="39" s="1"/>
  <c r="R40" i="39" a="1"/>
  <c r="R40" i="39" s="1"/>
  <c r="V40" i="39" s="1"/>
  <c r="G169" i="1"/>
  <c r="F29" i="1"/>
  <c r="F50" i="38"/>
  <c r="F29" i="38"/>
  <c r="F55" i="38"/>
  <c r="F43" i="38"/>
  <c r="F42" i="38"/>
  <c r="F13" i="1"/>
  <c r="F56" i="38"/>
  <c r="F51" i="38"/>
  <c r="F8" i="38"/>
  <c r="F35" i="38"/>
  <c r="F16" i="38"/>
  <c r="F41" i="38"/>
  <c r="F7" i="38"/>
  <c r="F15" i="38"/>
  <c r="F48" i="38"/>
  <c r="F58" i="38"/>
  <c r="F40" i="38"/>
  <c r="F59" i="38"/>
  <c r="F33" i="38"/>
  <c r="F45" i="38"/>
  <c r="F49" i="38"/>
  <c r="F39" i="38"/>
  <c r="F25" i="38"/>
  <c r="F60" i="1"/>
  <c r="F51" i="1"/>
  <c r="F31" i="38"/>
  <c r="F52" i="38"/>
  <c r="F46" i="38"/>
  <c r="F54" i="38"/>
  <c r="F19" i="38"/>
  <c r="F5" i="38"/>
  <c r="F38" i="38"/>
  <c r="F60" i="38"/>
  <c r="F6" i="38"/>
  <c r="F12" i="38"/>
  <c r="F37" i="38"/>
  <c r="F9" i="38"/>
  <c r="F3" i="38"/>
  <c r="F14" i="38"/>
  <c r="F34" i="38"/>
  <c r="F27" i="38"/>
  <c r="F31" i="1"/>
  <c r="F61" i="1"/>
  <c r="F57" i="38"/>
  <c r="F28" i="38"/>
  <c r="F36" i="38"/>
  <c r="F4" i="1"/>
  <c r="F20" i="38"/>
  <c r="F21" i="38"/>
  <c r="F33" i="1"/>
  <c r="G160" i="1"/>
  <c r="G100" i="1"/>
  <c r="G24" i="38"/>
  <c r="G90" i="38"/>
  <c r="G132" i="38"/>
  <c r="G87" i="38"/>
  <c r="G74" i="38"/>
  <c r="G2" i="38"/>
  <c r="G77" i="38"/>
  <c r="G104" i="1"/>
  <c r="G79" i="38"/>
  <c r="G147" i="38"/>
  <c r="G70" i="38"/>
  <c r="G166" i="1"/>
  <c r="G144" i="38"/>
  <c r="G152" i="1"/>
  <c r="G91" i="1"/>
  <c r="G102" i="38"/>
  <c r="G135" i="1"/>
  <c r="G64" i="1"/>
  <c r="G30" i="38"/>
  <c r="G139" i="1"/>
  <c r="G87" i="1"/>
  <c r="G118" i="1"/>
  <c r="G158" i="1"/>
  <c r="G140" i="1"/>
  <c r="G115" i="1"/>
  <c r="G156" i="38"/>
  <c r="G119" i="1"/>
  <c r="G68" i="38"/>
  <c r="G137" i="38"/>
  <c r="G144" i="1"/>
  <c r="G159" i="1"/>
  <c r="G141" i="1"/>
  <c r="G108" i="38"/>
  <c r="G115" i="38"/>
  <c r="G89" i="1"/>
  <c r="G155" i="1"/>
  <c r="G162" i="38"/>
  <c r="G143" i="38"/>
  <c r="G114" i="1"/>
  <c r="G84" i="1"/>
  <c r="G142" i="1"/>
  <c r="G68" i="1"/>
  <c r="G97" i="1"/>
  <c r="G127" i="1"/>
  <c r="G22" i="38"/>
  <c r="G165" i="1"/>
  <c r="G84" i="38"/>
  <c r="G137" i="1"/>
  <c r="G101" i="1"/>
  <c r="G122" i="1"/>
  <c r="G128" i="38"/>
  <c r="G164" i="1"/>
  <c r="G165" i="38"/>
  <c r="G113" i="1"/>
  <c r="G63" i="38"/>
  <c r="G64" i="38"/>
  <c r="G85" i="38"/>
  <c r="F59" i="1"/>
  <c r="F38" i="1"/>
  <c r="G88" i="38"/>
  <c r="G116" i="1"/>
  <c r="G92" i="1"/>
  <c r="G40" i="1"/>
  <c r="F46" i="1"/>
  <c r="F36" i="1"/>
  <c r="F21" i="1"/>
  <c r="F32" i="1"/>
  <c r="F39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G146" i="38"/>
  <c r="F5" i="1"/>
  <c r="G91" i="38"/>
  <c r="G155" i="38"/>
  <c r="G142" i="38"/>
  <c r="G73" i="38"/>
  <c r="G126" i="38"/>
  <c r="G93" i="1"/>
  <c r="F22" i="1"/>
  <c r="G96" i="38"/>
  <c r="G94" i="38"/>
  <c r="G48" i="1"/>
  <c r="G134" i="1"/>
  <c r="F45" i="1"/>
  <c r="G80" i="38"/>
  <c r="F15" i="1"/>
  <c r="G100" i="38"/>
  <c r="G26" i="38"/>
  <c r="G62" i="38"/>
  <c r="F14" i="1"/>
  <c r="G65" i="38"/>
  <c r="F27" i="1"/>
  <c r="G66" i="38"/>
  <c r="F12" i="1"/>
  <c r="G159" i="38"/>
  <c r="G62" i="1"/>
  <c r="G152" i="38"/>
  <c r="G103" i="1"/>
  <c r="G120" i="1"/>
  <c r="G105" i="1"/>
  <c r="G121" i="38"/>
  <c r="G157" i="38"/>
  <c r="G81" i="1"/>
  <c r="G145" i="38"/>
  <c r="G71" i="1"/>
  <c r="G157" i="1"/>
  <c r="G111" i="38"/>
  <c r="G86" i="38"/>
  <c r="G150" i="38"/>
  <c r="G124" i="1"/>
  <c r="G98" i="38"/>
  <c r="G118" i="38"/>
  <c r="G163" i="1"/>
  <c r="G132" i="1"/>
  <c r="G108" i="1"/>
  <c r="G138" i="1"/>
  <c r="G146" i="1"/>
  <c r="G79" i="1"/>
  <c r="G128" i="1"/>
  <c r="G88" i="1"/>
  <c r="G109" i="1"/>
  <c r="G119" i="38"/>
  <c r="G153" i="1"/>
  <c r="G136" i="1"/>
  <c r="G92" i="38"/>
  <c r="G123" i="1"/>
  <c r="G96" i="1"/>
  <c r="G135" i="38"/>
  <c r="G73" i="1"/>
  <c r="F2" i="40" l="1"/>
  <c r="F6" i="40"/>
  <c r="S21" i="39"/>
  <c r="S9" i="39"/>
  <c r="G60" i="39"/>
  <c r="G29" i="39"/>
  <c r="G39" i="39"/>
  <c r="G15" i="39"/>
  <c r="G55" i="39"/>
  <c r="G42" i="39"/>
  <c r="G32" i="39"/>
  <c r="G4" i="39"/>
  <c r="S25" i="39"/>
  <c r="S16" i="39"/>
  <c r="S6" i="39"/>
  <c r="G44" i="39"/>
  <c r="G53" i="39"/>
  <c r="S60" i="39"/>
  <c r="G34" i="39"/>
  <c r="G36" i="39"/>
  <c r="G20" i="39"/>
  <c r="G26" i="39"/>
  <c r="G45" i="39"/>
  <c r="G10" i="39"/>
  <c r="G12" i="39"/>
  <c r="G17" i="39"/>
  <c r="G43" i="39"/>
  <c r="G61" i="39"/>
  <c r="G23" i="39"/>
  <c r="G54" i="39"/>
  <c r="G30" i="39"/>
  <c r="G31" i="39"/>
  <c r="S59" i="39"/>
  <c r="G13" i="39"/>
  <c r="G46" i="39"/>
  <c r="S38" i="39"/>
  <c r="S51" i="39"/>
  <c r="G27" i="39"/>
  <c r="G25" i="39"/>
  <c r="G56" i="39"/>
  <c r="G49" i="39"/>
  <c r="S27" i="39"/>
  <c r="G5" i="39"/>
  <c r="G22" i="39"/>
  <c r="G57" i="39"/>
  <c r="S46" i="39"/>
  <c r="S58" i="39"/>
  <c r="S43" i="39"/>
  <c r="G11" i="39"/>
  <c r="G50" i="39"/>
  <c r="G37" i="39"/>
  <c r="G52" i="39"/>
  <c r="S48" i="39"/>
  <c r="G3" i="39"/>
  <c r="G38" i="39"/>
  <c r="G41" i="39"/>
  <c r="S3" i="39"/>
  <c r="S15" i="39"/>
  <c r="S29" i="39"/>
  <c r="D3" i="36" a="1"/>
  <c r="D3" i="36" s="1"/>
  <c r="G2" i="39"/>
  <c r="A3" i="36" a="1"/>
  <c r="A3" i="36" s="1"/>
  <c r="G8" i="1"/>
  <c r="G8" i="39"/>
  <c r="G21" i="1"/>
  <c r="G21" i="39"/>
  <c r="G36" i="38"/>
  <c r="S36" i="39"/>
  <c r="G57" i="38"/>
  <c r="S57" i="39"/>
  <c r="G45" i="38"/>
  <c r="S45" i="39"/>
  <c r="G37" i="38"/>
  <c r="S37" i="39"/>
  <c r="G5" i="38"/>
  <c r="S5" i="39"/>
  <c r="G33" i="38"/>
  <c r="S33" i="39"/>
  <c r="G56" i="38"/>
  <c r="S56" i="39"/>
  <c r="G19" i="38"/>
  <c r="S19" i="39"/>
  <c r="G54" i="38"/>
  <c r="S54" i="39"/>
  <c r="G40" i="38"/>
  <c r="S40" i="39"/>
  <c r="G42" i="38"/>
  <c r="S42" i="39"/>
  <c r="G34" i="38"/>
  <c r="S34" i="39"/>
  <c r="G14" i="1"/>
  <c r="G14" i="39"/>
  <c r="G14" i="38"/>
  <c r="S14" i="39"/>
  <c r="G52" i="38"/>
  <c r="S52" i="39"/>
  <c r="G55" i="38"/>
  <c r="S55" i="39"/>
  <c r="G58" i="1"/>
  <c r="G58" i="39"/>
  <c r="G35" i="1"/>
  <c r="G35" i="39"/>
  <c r="G9" i="1"/>
  <c r="G9" i="39"/>
  <c r="G59" i="1"/>
  <c r="G59" i="39"/>
  <c r="G33" i="1"/>
  <c r="G33" i="39"/>
  <c r="G31" i="38"/>
  <c r="S31" i="39"/>
  <c r="G19" i="1"/>
  <c r="G19" i="39"/>
  <c r="G28" i="1"/>
  <c r="G28" i="39"/>
  <c r="G7" i="1"/>
  <c r="G7" i="39"/>
  <c r="G51" i="1"/>
  <c r="G51" i="39"/>
  <c r="G7" i="38"/>
  <c r="S7" i="39"/>
  <c r="G50" i="38"/>
  <c r="S50" i="39"/>
  <c r="G20" i="38"/>
  <c r="S20" i="39"/>
  <c r="G41" i="38"/>
  <c r="S41" i="39"/>
  <c r="G12" i="38"/>
  <c r="S12" i="39"/>
  <c r="G39" i="38"/>
  <c r="S39" i="39"/>
  <c r="G35" i="38"/>
  <c r="S35" i="39"/>
  <c r="G28" i="38"/>
  <c r="S28" i="39"/>
  <c r="G49" i="38"/>
  <c r="S49" i="39"/>
  <c r="G8" i="38"/>
  <c r="S8" i="39"/>
  <c r="G59" i="38"/>
  <c r="G46" i="38"/>
  <c r="G29" i="38"/>
  <c r="G15" i="38"/>
  <c r="G60" i="1"/>
  <c r="G29" i="1"/>
  <c r="G13" i="1"/>
  <c r="G31" i="1"/>
  <c r="G43" i="38"/>
  <c r="G58" i="38"/>
  <c r="G4" i="1"/>
  <c r="G25" i="38"/>
  <c r="G48" i="38"/>
  <c r="G27" i="38"/>
  <c r="G61" i="1"/>
  <c r="G21" i="38"/>
  <c r="G38" i="38"/>
  <c r="G51" i="38"/>
  <c r="G60" i="38"/>
  <c r="G9" i="38"/>
  <c r="G6" i="38"/>
  <c r="G3" i="38"/>
  <c r="G24" i="1"/>
  <c r="G52" i="1"/>
  <c r="G17" i="1"/>
  <c r="G27" i="1"/>
  <c r="G10" i="1"/>
  <c r="G38" i="1"/>
  <c r="G20" i="1"/>
  <c r="G43" i="1"/>
  <c r="G36" i="1"/>
  <c r="G53" i="1"/>
  <c r="G54" i="1"/>
  <c r="G30" i="1"/>
  <c r="G46" i="1"/>
  <c r="G23" i="1"/>
  <c r="G11" i="1"/>
  <c r="G25" i="1"/>
  <c r="G56" i="1"/>
  <c r="G32" i="1"/>
  <c r="G3" i="1"/>
  <c r="G57" i="1"/>
  <c r="G50" i="1"/>
  <c r="G15" i="1"/>
  <c r="G5" i="1"/>
  <c r="G41" i="1"/>
  <c r="G22" i="1"/>
  <c r="G26" i="1"/>
  <c r="G45" i="1"/>
  <c r="G55" i="1"/>
  <c r="G39" i="1"/>
  <c r="G12" i="1"/>
  <c r="G34" i="1"/>
  <c r="G44" i="1"/>
  <c r="F3" i="40" l="1"/>
  <c r="F4" i="40"/>
  <c r="F5" i="40"/>
  <c r="G47" i="38"/>
  <c r="G16" i="38"/>
  <c r="E3" i="36" l="1"/>
  <c r="G6" i="1"/>
  <c r="G16" i="1" l="1"/>
  <c r="G37" i="1"/>
  <c r="G2" i="1" l="1"/>
  <c r="G47" i="1"/>
  <c r="G42" i="1"/>
  <c r="G49" i="1"/>
  <c r="B3" i="36" l="1"/>
  <c r="U143" i="39" l="1"/>
  <c r="T143" i="39"/>
  <c r="U155" i="39"/>
  <c r="T155" i="39"/>
  <c r="U167" i="39"/>
  <c r="T167" i="39"/>
  <c r="U158" i="39"/>
  <c r="T158" i="39"/>
  <c r="U144" i="39"/>
  <c r="T144" i="39"/>
  <c r="U156" i="39"/>
  <c r="T156" i="39"/>
  <c r="U157" i="39"/>
  <c r="T157" i="39"/>
  <c r="U139" i="39"/>
  <c r="T139" i="39"/>
  <c r="U151" i="39"/>
  <c r="T151" i="39"/>
  <c r="U134" i="39"/>
  <c r="T134" i="39"/>
  <c r="U146" i="39"/>
  <c r="T146" i="39"/>
  <c r="U135" i="39"/>
  <c r="T135" i="39"/>
  <c r="U147" i="39"/>
  <c r="T147" i="39"/>
  <c r="U159" i="39"/>
  <c r="T159" i="39"/>
  <c r="T166" i="39"/>
  <c r="U166" i="39"/>
  <c r="U142" i="39"/>
  <c r="T142" i="39"/>
  <c r="U154" i="39"/>
  <c r="T154" i="39"/>
  <c r="U137" i="39"/>
  <c r="T137" i="39"/>
  <c r="U149" i="39"/>
  <c r="T149" i="39"/>
  <c r="U161" i="39"/>
  <c r="T161" i="39"/>
  <c r="U162" i="39"/>
  <c r="T162" i="39"/>
  <c r="U138" i="39"/>
  <c r="T138" i="39"/>
  <c r="U150" i="39"/>
  <c r="T150" i="39"/>
  <c r="U168" i="39"/>
  <c r="T168" i="39"/>
  <c r="U160" i="39"/>
  <c r="T160" i="39"/>
  <c r="U145" i="39"/>
  <c r="T145" i="39"/>
  <c r="U164" i="39"/>
  <c r="T164" i="39"/>
  <c r="U140" i="39"/>
  <c r="T140" i="39"/>
  <c r="U152" i="39"/>
  <c r="T152" i="39"/>
  <c r="U141" i="39"/>
  <c r="T141" i="39"/>
  <c r="T153" i="39"/>
  <c r="U153" i="39"/>
  <c r="U165" i="39"/>
  <c r="T165" i="39"/>
  <c r="U136" i="39"/>
  <c r="T136" i="39"/>
  <c r="U148" i="39"/>
  <c r="T148" i="39"/>
  <c r="U163" i="39"/>
  <c r="T163" i="39"/>
  <c r="I158" i="39" l="1"/>
  <c r="H158" i="39"/>
  <c r="I167" i="39"/>
  <c r="H167" i="39"/>
  <c r="I168" i="39"/>
  <c r="H168" i="39"/>
  <c r="I169" i="39"/>
  <c r="H169" i="39"/>
  <c r="I162" i="39"/>
  <c r="H162" i="39"/>
  <c r="I166" i="39"/>
  <c r="H166" i="39"/>
  <c r="I159" i="39"/>
  <c r="H159" i="39"/>
  <c r="I164" i="39"/>
  <c r="H164" i="39"/>
  <c r="I163" i="39"/>
  <c r="H163" i="39"/>
  <c r="I151" i="39"/>
  <c r="H151" i="39"/>
  <c r="I160" i="39"/>
  <c r="H160" i="39"/>
  <c r="I148" i="39"/>
  <c r="H148" i="39"/>
  <c r="I147" i="39"/>
  <c r="H147" i="39"/>
  <c r="I150" i="39"/>
  <c r="H150" i="39"/>
  <c r="I165" i="39"/>
  <c r="H165" i="39"/>
  <c r="I161" i="39"/>
  <c r="H161" i="39"/>
  <c r="I153" i="39"/>
  <c r="H153" i="39"/>
  <c r="I137" i="39" l="1"/>
  <c r="H137" i="39"/>
  <c r="I16" i="39"/>
  <c r="H16" i="39"/>
  <c r="I91" i="39"/>
  <c r="H91" i="39"/>
  <c r="U67" i="39"/>
  <c r="T67" i="39"/>
  <c r="U117" i="39"/>
  <c r="T117" i="39"/>
  <c r="U128" i="39"/>
  <c r="T128" i="39"/>
  <c r="U98" i="39"/>
  <c r="T98" i="39"/>
  <c r="U58" i="39"/>
  <c r="T58" i="39"/>
  <c r="I155" i="39"/>
  <c r="H155" i="39"/>
  <c r="I123" i="39"/>
  <c r="H123" i="39"/>
  <c r="U7" i="39"/>
  <c r="T7" i="39"/>
  <c r="U65" i="39"/>
  <c r="T65" i="39"/>
  <c r="T130" i="39"/>
  <c r="U130" i="39"/>
  <c r="U40" i="39"/>
  <c r="T40" i="39"/>
  <c r="I122" i="39"/>
  <c r="H122" i="39"/>
  <c r="U124" i="39"/>
  <c r="T124" i="39"/>
  <c r="I76" i="39"/>
  <c r="H76" i="39"/>
  <c r="I45" i="39"/>
  <c r="H45" i="39"/>
  <c r="I15" i="39"/>
  <c r="H15" i="39"/>
  <c r="I116" i="39"/>
  <c r="H116" i="39"/>
  <c r="I31" i="39"/>
  <c r="H31" i="39"/>
  <c r="H80" i="39"/>
  <c r="I80" i="39"/>
  <c r="I117" i="39"/>
  <c r="H117" i="39"/>
  <c r="U37" i="39"/>
  <c r="T37" i="39"/>
  <c r="U31" i="39"/>
  <c r="T31" i="39"/>
  <c r="U51" i="39"/>
  <c r="T51" i="39"/>
  <c r="U38" i="39"/>
  <c r="T38" i="39"/>
  <c r="U28" i="39"/>
  <c r="T28" i="39"/>
  <c r="I43" i="39"/>
  <c r="H43" i="39"/>
  <c r="I17" i="39"/>
  <c r="H17" i="39"/>
  <c r="U100" i="39"/>
  <c r="T100" i="39"/>
  <c r="U18" i="39"/>
  <c r="T18" i="39"/>
  <c r="I115" i="39"/>
  <c r="H115" i="39"/>
  <c r="U29" i="39"/>
  <c r="T29" i="39"/>
  <c r="U86" i="39"/>
  <c r="T86" i="39"/>
  <c r="I146" i="39"/>
  <c r="H146" i="39"/>
  <c r="I42" i="39"/>
  <c r="H42" i="39"/>
  <c r="H51" i="39"/>
  <c r="I51" i="39"/>
  <c r="H26" i="39"/>
  <c r="I26" i="39"/>
  <c r="U123" i="39"/>
  <c r="T123" i="39"/>
  <c r="I126" i="39"/>
  <c r="H126" i="39"/>
  <c r="I25" i="39"/>
  <c r="H25" i="39"/>
  <c r="I37" i="39"/>
  <c r="H37" i="39"/>
  <c r="U132" i="39"/>
  <c r="T132" i="39"/>
  <c r="U133" i="39"/>
  <c r="T133" i="39"/>
  <c r="I132" i="39"/>
  <c r="H132" i="39"/>
  <c r="I124" i="39"/>
  <c r="H124" i="39"/>
  <c r="U73" i="39"/>
  <c r="T73" i="39"/>
  <c r="U4" i="39"/>
  <c r="T4" i="39"/>
  <c r="I18" i="39"/>
  <c r="H18" i="39"/>
  <c r="U109" i="39"/>
  <c r="T109" i="39"/>
  <c r="U34" i="39"/>
  <c r="T34" i="39"/>
  <c r="U49" i="39"/>
  <c r="T49" i="39"/>
  <c r="I29" i="39"/>
  <c r="H29" i="39"/>
  <c r="I105" i="39"/>
  <c r="H105" i="39"/>
  <c r="I87" i="39"/>
  <c r="H87" i="39"/>
  <c r="I60" i="39"/>
  <c r="H60" i="39"/>
  <c r="I77" i="39"/>
  <c r="H77" i="39"/>
  <c r="U17" i="39"/>
  <c r="T17" i="39"/>
  <c r="U68" i="39"/>
  <c r="T68" i="39"/>
  <c r="U75" i="39"/>
  <c r="T75" i="39"/>
  <c r="U76" i="39"/>
  <c r="T76" i="39"/>
  <c r="U8" i="39"/>
  <c r="T8" i="39"/>
  <c r="I70" i="39"/>
  <c r="H70" i="39"/>
  <c r="I127" i="39"/>
  <c r="H127" i="39"/>
  <c r="I129" i="39"/>
  <c r="H129" i="39"/>
  <c r="U46" i="39"/>
  <c r="T46" i="39"/>
  <c r="U81" i="39"/>
  <c r="T81" i="39"/>
  <c r="I133" i="39"/>
  <c r="H133" i="39"/>
  <c r="U113" i="39"/>
  <c r="T113" i="39"/>
  <c r="H49" i="39"/>
  <c r="I49" i="39"/>
  <c r="I128" i="39"/>
  <c r="H128" i="39"/>
  <c r="I114" i="39"/>
  <c r="H114" i="39"/>
  <c r="U99" i="39"/>
  <c r="T99" i="39"/>
  <c r="I144" i="39"/>
  <c r="H144" i="39"/>
  <c r="U107" i="39"/>
  <c r="T107" i="39"/>
  <c r="U115" i="39"/>
  <c r="T115" i="39"/>
  <c r="I67" i="39"/>
  <c r="H67" i="39"/>
  <c r="H100" i="39"/>
  <c r="I100" i="39"/>
  <c r="I113" i="39"/>
  <c r="H113" i="39"/>
  <c r="U24" i="39"/>
  <c r="T24" i="39"/>
  <c r="U33" i="39"/>
  <c r="T33" i="39"/>
  <c r="U102" i="39"/>
  <c r="T102" i="39"/>
  <c r="U119" i="39"/>
  <c r="T119" i="39"/>
  <c r="U105" i="39"/>
  <c r="T105" i="39"/>
  <c r="U9" i="39"/>
  <c r="T9" i="39"/>
  <c r="I9" i="39"/>
  <c r="H9" i="39"/>
  <c r="I41" i="39"/>
  <c r="H41" i="39"/>
  <c r="I83" i="39"/>
  <c r="H83" i="39"/>
  <c r="I52" i="39"/>
  <c r="H52" i="39"/>
  <c r="I130" i="39"/>
  <c r="H130" i="39"/>
  <c r="I56" i="39"/>
  <c r="H56" i="39"/>
  <c r="U59" i="39"/>
  <c r="T59" i="39"/>
  <c r="U88" i="39"/>
  <c r="T88" i="39"/>
  <c r="U120" i="39"/>
  <c r="T120" i="39"/>
  <c r="I75" i="39"/>
  <c r="H75" i="39"/>
  <c r="I104" i="39"/>
  <c r="H104" i="39"/>
  <c r="I30" i="39"/>
  <c r="H30" i="39"/>
  <c r="I23" i="39"/>
  <c r="H23" i="39"/>
  <c r="I66" i="39"/>
  <c r="H66" i="39"/>
  <c r="I68" i="39"/>
  <c r="H68" i="39"/>
  <c r="I142" i="39"/>
  <c r="H142" i="39"/>
  <c r="I2" i="39"/>
  <c r="H2" i="39"/>
  <c r="I101" i="39"/>
  <c r="H101" i="39"/>
  <c r="T56" i="39"/>
  <c r="U56" i="39"/>
  <c r="U36" i="39"/>
  <c r="T36" i="39"/>
  <c r="U62" i="39"/>
  <c r="T62" i="39"/>
  <c r="U63" i="39"/>
  <c r="T63" i="39"/>
  <c r="U121" i="39"/>
  <c r="T121" i="39"/>
  <c r="I47" i="39"/>
  <c r="H47" i="39"/>
  <c r="T70" i="39"/>
  <c r="U70" i="39"/>
  <c r="U131" i="39"/>
  <c r="T131" i="39"/>
  <c r="T32" i="39"/>
  <c r="U32" i="39"/>
  <c r="U47" i="39"/>
  <c r="T47" i="39"/>
  <c r="U126" i="39"/>
  <c r="T126" i="39"/>
  <c r="U127" i="39"/>
  <c r="T127" i="39"/>
  <c r="U22" i="39"/>
  <c r="T22" i="39"/>
  <c r="U16" i="39"/>
  <c r="T16" i="39"/>
  <c r="I107" i="39"/>
  <c r="H107" i="39"/>
  <c r="I134" i="39"/>
  <c r="H134" i="39"/>
  <c r="I50" i="39"/>
  <c r="H50" i="39"/>
  <c r="I3" i="39"/>
  <c r="H3" i="39"/>
  <c r="I40" i="39"/>
  <c r="H40" i="39"/>
  <c r="H88" i="39"/>
  <c r="I88" i="39"/>
  <c r="I125" i="39"/>
  <c r="H125" i="39"/>
  <c r="I48" i="39"/>
  <c r="H48" i="39"/>
  <c r="U66" i="39"/>
  <c r="T66" i="39"/>
  <c r="I79" i="39"/>
  <c r="H79" i="39"/>
  <c r="U35" i="39"/>
  <c r="T35" i="39"/>
  <c r="U14" i="39"/>
  <c r="T14" i="39"/>
  <c r="U78" i="39"/>
  <c r="T78" i="39"/>
  <c r="I21" i="39"/>
  <c r="H21" i="39"/>
  <c r="I85" i="39"/>
  <c r="H85" i="39"/>
  <c r="U41" i="39"/>
  <c r="T41" i="39"/>
  <c r="I118" i="39"/>
  <c r="H118" i="39"/>
  <c r="U54" i="39"/>
  <c r="T54" i="39"/>
  <c r="U10" i="39"/>
  <c r="T10" i="39"/>
  <c r="T61" i="39"/>
  <c r="U61" i="39"/>
  <c r="U69" i="39"/>
  <c r="T69" i="39"/>
  <c r="I64" i="39"/>
  <c r="H64" i="39"/>
  <c r="I7" i="39"/>
  <c r="H7" i="39"/>
  <c r="I12" i="39"/>
  <c r="H12" i="39"/>
  <c r="I24" i="39"/>
  <c r="H24" i="39"/>
  <c r="I141" i="39"/>
  <c r="H141" i="39"/>
  <c r="I98" i="39"/>
  <c r="H98" i="39"/>
  <c r="U80" i="39"/>
  <c r="T80" i="39"/>
  <c r="U101" i="39"/>
  <c r="T101" i="39"/>
  <c r="U5" i="39"/>
  <c r="T5" i="39"/>
  <c r="U6" i="39"/>
  <c r="T6" i="39"/>
  <c r="U71" i="39"/>
  <c r="T71" i="39"/>
  <c r="U52" i="39"/>
  <c r="T52" i="39"/>
  <c r="U77" i="39"/>
  <c r="T77" i="39"/>
  <c r="I135" i="39"/>
  <c r="H135" i="39"/>
  <c r="U19" i="39"/>
  <c r="T19" i="39"/>
  <c r="I108" i="39"/>
  <c r="H108" i="39"/>
  <c r="I96" i="39"/>
  <c r="H96" i="39"/>
  <c r="U116" i="39"/>
  <c r="T116" i="39"/>
  <c r="I109" i="39"/>
  <c r="H109" i="39"/>
  <c r="I28" i="39"/>
  <c r="H28" i="39"/>
  <c r="I5" i="39"/>
  <c r="H5" i="39"/>
  <c r="I27" i="39"/>
  <c r="H27" i="39"/>
  <c r="U30" i="39"/>
  <c r="T30" i="39"/>
  <c r="I33" i="39"/>
  <c r="H33" i="39"/>
  <c r="T45" i="39"/>
  <c r="U45" i="39"/>
  <c r="I152" i="39"/>
  <c r="H152" i="39"/>
  <c r="I62" i="39"/>
  <c r="H62" i="39"/>
  <c r="U12" i="39"/>
  <c r="T12" i="39"/>
  <c r="U13" i="39"/>
  <c r="T13" i="39"/>
  <c r="I36" i="39"/>
  <c r="H36" i="39"/>
  <c r="I20" i="39"/>
  <c r="H20" i="39"/>
  <c r="T94" i="39"/>
  <c r="U94" i="39"/>
  <c r="U43" i="39"/>
  <c r="T43" i="39"/>
  <c r="T92" i="39"/>
  <c r="U92" i="39"/>
  <c r="U79" i="39"/>
  <c r="T79" i="39"/>
  <c r="H32" i="39"/>
  <c r="I32" i="39"/>
  <c r="H119" i="39"/>
  <c r="I119" i="39"/>
  <c r="U2" i="39"/>
  <c r="T2" i="39"/>
  <c r="I73" i="39"/>
  <c r="H73" i="39"/>
  <c r="H39" i="39"/>
  <c r="I39" i="39"/>
  <c r="I55" i="39"/>
  <c r="H55" i="39"/>
  <c r="I6" i="39"/>
  <c r="H6" i="39"/>
  <c r="I8" i="39"/>
  <c r="H8" i="39"/>
  <c r="U129" i="39"/>
  <c r="T129" i="39"/>
  <c r="I157" i="39"/>
  <c r="H157" i="39"/>
  <c r="I92" i="39"/>
  <c r="H92" i="39"/>
  <c r="H93" i="39"/>
  <c r="I93" i="39"/>
  <c r="I11" i="39"/>
  <c r="H11" i="39"/>
  <c r="U95" i="39"/>
  <c r="T95" i="39"/>
  <c r="U111" i="39"/>
  <c r="T111" i="39"/>
  <c r="U97" i="39"/>
  <c r="T97" i="39"/>
  <c r="U104" i="39"/>
  <c r="T104" i="39"/>
  <c r="U87" i="39"/>
  <c r="T87" i="39"/>
  <c r="U11" i="39"/>
  <c r="T11" i="39"/>
  <c r="I131" i="39"/>
  <c r="H131" i="39"/>
  <c r="U108" i="39"/>
  <c r="T108" i="39"/>
  <c r="U26" i="39"/>
  <c r="T26" i="39"/>
  <c r="U27" i="39"/>
  <c r="T27" i="39"/>
  <c r="I86" i="39"/>
  <c r="H86" i="39"/>
  <c r="I143" i="39"/>
  <c r="H143" i="39"/>
  <c r="H145" i="39"/>
  <c r="I145" i="39"/>
  <c r="H90" i="39"/>
  <c r="I90" i="39"/>
  <c r="I138" i="39"/>
  <c r="H138" i="39"/>
  <c r="U3" i="39"/>
  <c r="T3" i="39"/>
  <c r="U89" i="39"/>
  <c r="T89" i="39"/>
  <c r="U112" i="39"/>
  <c r="T112" i="39"/>
  <c r="U64" i="39"/>
  <c r="T64" i="39"/>
  <c r="I139" i="39"/>
  <c r="H139" i="39"/>
  <c r="H106" i="39"/>
  <c r="I106" i="39"/>
  <c r="I58" i="39"/>
  <c r="H58" i="39"/>
  <c r="I4" i="39"/>
  <c r="H4" i="39"/>
  <c r="U53" i="39"/>
  <c r="T53" i="39"/>
  <c r="I71" i="39"/>
  <c r="H71" i="39"/>
  <c r="U118" i="39"/>
  <c r="T118" i="39"/>
  <c r="I13" i="39"/>
  <c r="H13" i="39"/>
  <c r="I63" i="39"/>
  <c r="H63" i="39"/>
  <c r="I111" i="39"/>
  <c r="H111" i="39"/>
  <c r="I102" i="39"/>
  <c r="H102" i="39"/>
  <c r="I99" i="39"/>
  <c r="H99" i="39"/>
  <c r="U114" i="39"/>
  <c r="T114" i="39"/>
  <c r="T93" i="39"/>
  <c r="U93" i="39"/>
  <c r="I89" i="39"/>
  <c r="H89" i="39"/>
  <c r="I149" i="39"/>
  <c r="H149" i="39"/>
  <c r="I110" i="39"/>
  <c r="H110" i="39"/>
  <c r="U25" i="39"/>
  <c r="T25" i="39"/>
  <c r="U74" i="39"/>
  <c r="T74" i="39"/>
  <c r="U83" i="39"/>
  <c r="T83" i="39"/>
  <c r="U84" i="39"/>
  <c r="T84" i="39"/>
  <c r="U15" i="39"/>
  <c r="T15" i="39"/>
  <c r="I136" i="39"/>
  <c r="H136" i="39"/>
  <c r="I35" i="39"/>
  <c r="H35" i="39"/>
  <c r="I14" i="39"/>
  <c r="H14" i="39"/>
  <c r="I59" i="39"/>
  <c r="H59" i="39"/>
  <c r="I84" i="39"/>
  <c r="H84" i="39"/>
  <c r="I72" i="39"/>
  <c r="H72" i="39"/>
  <c r="I38" i="39"/>
  <c r="H38" i="39"/>
  <c r="I34" i="39"/>
  <c r="H34" i="39"/>
  <c r="U60" i="39"/>
  <c r="T60" i="39"/>
  <c r="U110" i="39"/>
  <c r="T110" i="39"/>
  <c r="I121" i="39"/>
  <c r="H121" i="39"/>
  <c r="I120" i="39"/>
  <c r="H120" i="39"/>
  <c r="I46" i="39"/>
  <c r="H46" i="39"/>
  <c r="I54" i="39"/>
  <c r="H54" i="39"/>
  <c r="I65" i="39"/>
  <c r="H65" i="39"/>
  <c r="I94" i="39"/>
  <c r="H94" i="39"/>
  <c r="I112" i="39"/>
  <c r="H112" i="39"/>
  <c r="U72" i="39"/>
  <c r="T72" i="39"/>
  <c r="I44" i="39"/>
  <c r="H44" i="39"/>
  <c r="U42" i="39"/>
  <c r="T42" i="39"/>
  <c r="T50" i="39"/>
  <c r="U50" i="39"/>
  <c r="I78" i="39"/>
  <c r="H78" i="39"/>
  <c r="U48" i="39"/>
  <c r="T48" i="39"/>
  <c r="U90" i="39"/>
  <c r="T90" i="39"/>
  <c r="U44" i="39"/>
  <c r="T44" i="39"/>
  <c r="U106" i="39"/>
  <c r="T106" i="39"/>
  <c r="U57" i="39"/>
  <c r="T57" i="39"/>
  <c r="U122" i="39"/>
  <c r="T122" i="39"/>
  <c r="I103" i="39"/>
  <c r="H103" i="39"/>
  <c r="I22" i="39"/>
  <c r="H22" i="39"/>
  <c r="I61" i="39"/>
  <c r="H61" i="39"/>
  <c r="U39" i="39"/>
  <c r="T39" i="39"/>
  <c r="U82" i="39"/>
  <c r="T82" i="39"/>
  <c r="U96" i="39"/>
  <c r="T96" i="39"/>
  <c r="U91" i="39"/>
  <c r="T91" i="39"/>
  <c r="U23" i="39"/>
  <c r="T23" i="39"/>
  <c r="I154" i="39"/>
  <c r="H154" i="39"/>
  <c r="I97" i="39"/>
  <c r="H97" i="39"/>
  <c r="I57" i="39"/>
  <c r="H57" i="39"/>
  <c r="I74" i="39"/>
  <c r="H74" i="39"/>
  <c r="I140" i="39"/>
  <c r="H140" i="39"/>
  <c r="I156" i="39"/>
  <c r="H156" i="39"/>
  <c r="U20" i="39"/>
  <c r="T20" i="39"/>
  <c r="U21" i="39"/>
  <c r="T21" i="39"/>
  <c r="U85" i="39"/>
  <c r="T85" i="39"/>
  <c r="I95" i="39"/>
  <c r="H95" i="39"/>
  <c r="I10" i="39"/>
  <c r="H10" i="39"/>
  <c r="H82" i="39"/>
  <c r="I82" i="39"/>
  <c r="I69" i="39"/>
  <c r="H69" i="39"/>
  <c r="I81" i="39"/>
  <c r="H81" i="39"/>
  <c r="U125" i="39"/>
  <c r="T125" i="39"/>
  <c r="U55" i="39"/>
  <c r="T55" i="39"/>
  <c r="U103" i="39"/>
  <c r="T103" i="39"/>
  <c r="I19" i="39"/>
  <c r="H19" i="39"/>
  <c r="I53" i="39"/>
  <c r="H53" i="39"/>
  <c r="Q5" i="36" l="1"/>
  <c r="X2" i="36"/>
  <c r="Q4" i="36"/>
  <c r="Q6" i="36"/>
  <c r="Q8" i="36"/>
  <c r="Q7" i="36"/>
  <c r="Q2" i="36"/>
  <c r="Q3" i="36"/>
  <c r="X3" i="36"/>
  <c r="G5" i="40"/>
  <c r="G6" i="40"/>
  <c r="G2" i="40"/>
  <c r="G4" i="40"/>
  <c r="G3" i="40"/>
  <c r="H3" i="36" l="1"/>
  <c r="K3" i="36"/>
  <c r="Z28" i="36"/>
  <c r="Y28" i="36"/>
  <c r="X28" i="36"/>
  <c r="W28" i="36"/>
  <c r="V28" i="36"/>
  <c r="U28" i="36"/>
  <c r="T28" i="36"/>
  <c r="S28" i="36"/>
  <c r="P28" i="36"/>
  <c r="R28" i="36"/>
  <c r="O28" i="36"/>
  <c r="Q28" i="36"/>
  <c r="M28" i="36"/>
  <c r="L28" i="36"/>
  <c r="K28" i="36"/>
  <c r="J28" i="36"/>
  <c r="I28" i="36"/>
  <c r="H28" i="36"/>
  <c r="G28" i="36"/>
  <c r="F28" i="36"/>
  <c r="B28" i="36"/>
  <c r="E28" i="36"/>
  <c r="C28" i="36"/>
  <c r="D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<sst xmlns="http://schemas.openxmlformats.org/spreadsheetml/2006/main" count="10615" uniqueCount="904">
  <si>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</si>
  <si>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</si>
  <si>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</si>
  <si>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</si>
  <si>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</si>
  <si>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</si>
  <si>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</si>
  <si>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</si>
  <si>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</si>
  <si>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</si>
  <si>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</si>
  <si>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</si>
  <si>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</si>
  <si>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</si>
  <si>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</si>
  <si>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</si>
  <si>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</si>
  <si>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</si>
  <si>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</si>
  <si>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</si>
  <si>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</si>
  <si>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</si>
  <si>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</si>
  <si>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</si>
  <si>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</si>
  <si>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</si>
  <si>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</si>
  <si>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</si>
  <si>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</si>
  <si>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</si>
  <si>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</si>
  <si>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</si>
  <si>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</si>
  <si>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</si>
  <si>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</si>
  <si>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</si>
  <si>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</si>
  <si>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</si>
  <si>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</si>
  <si>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</si>
  <si>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</si>
  <si>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</si>
  <si>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</si>
  <si>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</si>
  <si>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</si>
  <si>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</si>
  <si>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</si>
  <si>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</si>
  <si>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</si>
  <si>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</si>
  <si>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</si>
  <si>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</si>
  <si>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</si>
  <si>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</si>
  <si>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</si>
  <si>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</si>
  <si>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</si>
  <si>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</si>
  <si>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</si>
  <si>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</si>
  <si>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</si>
  <si>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</si>
  <si>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</si>
  <si>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</si>
  <si>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</si>
  <si>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</si>
  <si>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</si>
  <si>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</si>
  <si>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</si>
  <si>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</si>
  <si>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</si>
  <si>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</si>
  <si>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</si>
  <si>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</si>
  <si>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</si>
  <si>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</si>
  <si>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</si>
  <si>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</si>
  <si>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</si>
  <si>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</si>
  <si>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</si>
  <si>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</si>
  <si>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</si>
  <si>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</si>
  <si>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</si>
  <si>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</si>
  <si>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</si>
  <si>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</si>
  <si>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</si>
  <si>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</si>
  <si>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</si>
  <si>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</si>
  <si>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</si>
  <si>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</si>
  <si>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</si>
  <si>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</si>
  <si>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</si>
  <si>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</si>
  <si>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</si>
  <si>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</si>
  <si>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</si>
  <si>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</si>
  <si>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</si>
  <si>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</si>
  <si>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</si>
  <si>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</si>
  <si>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</si>
  <si>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</si>
  <si>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</si>
  <si>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</si>
  <si>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</si>
  <si>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</si>
  <si>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</si>
  <si>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</si>
  <si>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</si>
  <si>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</si>
  <si>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</si>
  <si>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</si>
  <si>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</si>
  <si>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</si>
  <si>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</si>
  <si>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</si>
  <si>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</si>
  <si>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</si>
  <si>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</si>
  <si>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</si>
  <si>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</si>
  <si>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</si>
  <si>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</si>
  <si>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</si>
  <si>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</si>
  <si>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</si>
  <si>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</si>
  <si>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</si>
  <si>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</si>
  <si>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</si>
  <si>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</si>
  <si>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</si>
  <si>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</si>
  <si>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</si>
  <si>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</si>
  <si>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</si>
  <si>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</si>
  <si>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</si>
  <si>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</si>
  <si>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</si>
  <si>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</si>
  <si>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</si>
  <si>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</si>
  <si>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</si>
  <si>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</si>
  <si>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</si>
  <si>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</si>
  <si>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</si>
  <si>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</si>
  <si>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</si>
  <si>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</si>
  <si>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</si>
  <si>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</si>
  <si>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</si>
  <si>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</si>
  <si>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</si>
  <si>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</si>
  <si>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</si>
  <si>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</si>
  <si>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</si>
  <si>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</si>
  <si>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</si>
  <si>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</si>
  <si>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</si>
  <si>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</si>
  <si>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</si>
  <si>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</si>
  <si>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</si>
  <si>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</si>
  <si>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</si>
  <si>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</si>
  <si>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</si>
  <si>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</si>
  <si>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</si>
  <si>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</si>
  <si>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</si>
  <si>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</si>
  <si>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</si>
  <si>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</si>
  <si>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</si>
  <si>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</si>
  <si>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</si>
  <si>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</si>
  <si>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</si>
  <si>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</si>
  <si>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</si>
  <si>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</si>
  <si>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</si>
  <si>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</si>
  <si>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</si>
  <si>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</si>
  <si>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</si>
  <si>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</si>
  <si>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</si>
  <si>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</si>
  <si>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</si>
  <si>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</si>
  <si>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</si>
  <si>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</si>
  <si>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</si>
  <si>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</si>
  <si>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</si>
  <si>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</si>
  <si>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</si>
  <si>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</si>
  <si>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</si>
  <si>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</si>
  <si>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</si>
  <si>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</si>
  <si>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</si>
  <si>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</si>
  <si>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</si>
  <si>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</si>
  <si>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</si>
  <si>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</si>
  <si>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</si>
  <si>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</si>
  <si>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</si>
  <si>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</si>
  <si>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</si>
  <si>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</si>
  <si>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</si>
  <si>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</si>
  <si>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</si>
  <si>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</si>
  <si>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</si>
  <si>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</si>
  <si>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</si>
  <si>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</si>
  <si>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</si>
  <si>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</si>
  <si>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</si>
  <si>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TT Win</t>
  </si>
  <si>
    <t>Best Odds</t>
  </si>
  <si>
    <t>E/W Play</t>
  </si>
  <si>
    <t>Win %</t>
  </si>
  <si>
    <t>Aaron Rai</t>
  </si>
  <si>
    <t>1.32%</t>
  </si>
  <si>
    <t>0.10%</t>
  </si>
  <si>
    <t>Adam Hadwin</t>
  </si>
  <si>
    <t>0.48%</t>
  </si>
  <si>
    <t>Adam Scott</t>
  </si>
  <si>
    <t>2.04%</t>
  </si>
  <si>
    <t>Akshay Bhatia</t>
  </si>
  <si>
    <t>1.22%</t>
  </si>
  <si>
    <t>Alex Noren</t>
  </si>
  <si>
    <t>1.58%</t>
  </si>
  <si>
    <t>Austin Eckroat</t>
  </si>
  <si>
    <t>1.19%</t>
  </si>
  <si>
    <t>Billy Horschel</t>
  </si>
  <si>
    <t>0.49%</t>
  </si>
  <si>
    <t>Brian Harman</t>
  </si>
  <si>
    <t>1.37%</t>
  </si>
  <si>
    <t>Brice Garnett</t>
  </si>
  <si>
    <t>0.09%</t>
  </si>
  <si>
    <t>Byeong Hun An</t>
  </si>
  <si>
    <t>1.76%</t>
  </si>
  <si>
    <t>Cam Davis</t>
  </si>
  <si>
    <t>0.42%</t>
  </si>
  <si>
    <t>Cameron Young</t>
  </si>
  <si>
    <t>1.57%</t>
  </si>
  <si>
    <t>Chris Gotterup</t>
  </si>
  <si>
    <t>0.17%</t>
  </si>
  <si>
    <t>Chris Kirk</t>
  </si>
  <si>
    <t>0.69%</t>
  </si>
  <si>
    <t>Christiaan Bezuidenhout</t>
  </si>
  <si>
    <t>1.49%</t>
  </si>
  <si>
    <t>0.40%</t>
  </si>
  <si>
    <t>Collin Morikawa</t>
  </si>
  <si>
    <t>5.48%</t>
  </si>
  <si>
    <t>Corey Conners</t>
  </si>
  <si>
    <t>3.20%</t>
  </si>
  <si>
    <t>Davis Riley</t>
  </si>
  <si>
    <t>Davis Thompson</t>
  </si>
  <si>
    <t>1.01%</t>
  </si>
  <si>
    <t>Denny McCarthy</t>
  </si>
  <si>
    <t>Eric Cole</t>
  </si>
  <si>
    <t>Harry Hall</t>
  </si>
  <si>
    <t>0.68%</t>
  </si>
  <si>
    <t>Hideki Matsuyama</t>
  </si>
  <si>
    <t>3.14%</t>
  </si>
  <si>
    <t>J.T. Poston</t>
  </si>
  <si>
    <t>2.12%</t>
  </si>
  <si>
    <t>Jake Knapp</t>
  </si>
  <si>
    <t>Jason Day</t>
  </si>
  <si>
    <t>1.56%</t>
  </si>
  <si>
    <t>Jhonattan Vegas</t>
  </si>
  <si>
    <t>0.39%</t>
  </si>
  <si>
    <t>Justin Thomas</t>
  </si>
  <si>
    <t>3.56%</t>
  </si>
  <si>
    <t>Keegan Bradley</t>
  </si>
  <si>
    <t>1.50%</t>
  </si>
  <si>
    <t>Kevin Yu</t>
  </si>
  <si>
    <t>0.43%</t>
  </si>
  <si>
    <t>Ludvig Aberg</t>
  </si>
  <si>
    <t>3.32%</t>
  </si>
  <si>
    <t>Matt Fitzpatrick</t>
  </si>
  <si>
    <t>Matt McCarty</t>
  </si>
  <si>
    <t>0.13%</t>
  </si>
  <si>
    <t>Matthieu Pavon</t>
  </si>
  <si>
    <t>Maverick McNealy</t>
  </si>
  <si>
    <t>1.38%</t>
  </si>
  <si>
    <t>Max Greyserman</t>
  </si>
  <si>
    <t>2.43%</t>
  </si>
  <si>
    <t>0.30%</t>
  </si>
  <si>
    <t>Max Homa</t>
  </si>
  <si>
    <t>Nick Dunlap</t>
  </si>
  <si>
    <t>0.60%</t>
  </si>
  <si>
    <t>Nick Taylor</t>
  </si>
  <si>
    <t>0.20%</t>
  </si>
  <si>
    <t>Nico Echavarria</t>
  </si>
  <si>
    <t>0.51%</t>
  </si>
  <si>
    <t>Patrick Cantlay</t>
  </si>
  <si>
    <t>5.97%</t>
  </si>
  <si>
    <t>0.70%</t>
  </si>
  <si>
    <t>Patton Kizzire</t>
  </si>
  <si>
    <t>Peter Malnati</t>
  </si>
  <si>
    <t>0.03%</t>
  </si>
  <si>
    <t>Rafael Campos</t>
  </si>
  <si>
    <t>Robert MacIntyre</t>
  </si>
  <si>
    <t>1.21%</t>
  </si>
  <si>
    <t>Russell Henley</t>
  </si>
  <si>
    <t>3.79%</t>
  </si>
  <si>
    <t>1.00%</t>
  </si>
  <si>
    <t>Sahith Theegala</t>
  </si>
  <si>
    <t>1.64%</t>
  </si>
  <si>
    <t>Sam Burns</t>
  </si>
  <si>
    <t>3.96%</t>
  </si>
  <si>
    <t>0.50%</t>
  </si>
  <si>
    <t>Sepp Straka</t>
  </si>
  <si>
    <t>0.61%</t>
  </si>
  <si>
    <t>Si Woo Kim</t>
  </si>
  <si>
    <t>Stephan Jaeger</t>
  </si>
  <si>
    <t>Sungjae Im</t>
  </si>
  <si>
    <t>3.67%</t>
  </si>
  <si>
    <t>Taylor Pendrith</t>
  </si>
  <si>
    <t>0.96%</t>
  </si>
  <si>
    <t>Thomas Detry</t>
  </si>
  <si>
    <t>0.64%</t>
  </si>
  <si>
    <t>Tom Hoge</t>
  </si>
  <si>
    <t>0.75%</t>
  </si>
  <si>
    <t>Tony Finau</t>
  </si>
  <si>
    <t>2.73%</t>
  </si>
  <si>
    <t>Viktor Hovland</t>
  </si>
  <si>
    <t>3.12%</t>
  </si>
  <si>
    <t>Will Zalatoris</t>
  </si>
  <si>
    <t>1.12%</t>
  </si>
  <si>
    <t>Wyndham Clark</t>
  </si>
  <si>
    <t>1.89%</t>
  </si>
  <si>
    <t>Xander Schauffele</t>
  </si>
  <si>
    <t>12.39%</t>
  </si>
  <si>
    <t>4.36%</t>
  </si>
  <si>
    <t>1.90%</t>
  </si>
  <si>
    <t>6.08%</t>
  </si>
  <si>
    <t>4.39%</t>
  </si>
  <si>
    <t>4.89%</t>
  </si>
  <si>
    <t>4.22%</t>
  </si>
  <si>
    <t>1.96%</t>
  </si>
  <si>
    <t>4.58%</t>
  </si>
  <si>
    <t>5.84%</t>
  </si>
  <si>
    <t>5.06%</t>
  </si>
  <si>
    <t>0.80%</t>
  </si>
  <si>
    <t>2.51%</t>
  </si>
  <si>
    <t>5.10%</t>
  </si>
  <si>
    <t>14.54%</t>
  </si>
  <si>
    <t>9.26%</t>
  </si>
  <si>
    <t>0.52%</t>
  </si>
  <si>
    <t>3.49%</t>
  </si>
  <si>
    <t>4.44%</t>
  </si>
  <si>
    <t>3.60%</t>
  </si>
  <si>
    <t>2.57%</t>
  </si>
  <si>
    <t>9.36%</t>
  </si>
  <si>
    <t>6.51%</t>
  </si>
  <si>
    <t>1.48%</t>
  </si>
  <si>
    <t>9.96%</t>
  </si>
  <si>
    <t>4.88%</t>
  </si>
  <si>
    <t>1.60%</t>
  </si>
  <si>
    <t>9.64%</t>
  </si>
  <si>
    <t>5.09%</t>
  </si>
  <si>
    <t>1.47%</t>
  </si>
  <si>
    <t>7.39%</t>
  </si>
  <si>
    <t>4.61%</t>
  </si>
  <si>
    <t>2.42%</t>
  </si>
  <si>
    <t>0.82%</t>
  </si>
  <si>
    <t>1.86%</t>
  </si>
  <si>
    <t>14.98%</t>
  </si>
  <si>
    <t>0.63%</t>
  </si>
  <si>
    <t>0.12%</t>
  </si>
  <si>
    <t>4.26%</t>
  </si>
  <si>
    <t>10.74%</t>
  </si>
  <si>
    <t>5.17%</t>
  </si>
  <si>
    <t>11.04%</t>
  </si>
  <si>
    <t>2.30%</t>
  </si>
  <si>
    <t>4.51%</t>
  </si>
  <si>
    <t>2.37%</t>
  </si>
  <si>
    <t>10.60%</t>
  </si>
  <si>
    <t>3.70%</t>
  </si>
  <si>
    <t>2.82%</t>
  </si>
  <si>
    <t>7.96%</t>
  </si>
  <si>
    <t>8.98%</t>
  </si>
  <si>
    <t>4.04%</t>
  </si>
  <si>
    <t>6.20%</t>
  </si>
  <si>
    <t>26.77%</t>
  </si>
  <si>
    <t>7.66%</t>
  </si>
  <si>
    <t>3.71%</t>
  </si>
  <si>
    <t>10.41%</t>
  </si>
  <si>
    <t>7.75%</t>
  </si>
  <si>
    <t>8.45%</t>
  </si>
  <si>
    <t>7.35%</t>
  </si>
  <si>
    <t>3.73%</t>
  </si>
  <si>
    <t>8.01%</t>
  </si>
  <si>
    <t>0.99%</t>
  </si>
  <si>
    <t>9.87%</t>
  </si>
  <si>
    <t>3.35%</t>
  </si>
  <si>
    <t>8.79%</t>
  </si>
  <si>
    <t>1.65%</t>
  </si>
  <si>
    <t>8.72%</t>
  </si>
  <si>
    <t>21.85%</t>
  </si>
  <si>
    <t>15.04%</t>
  </si>
  <si>
    <t>1.03%</t>
  </si>
  <si>
    <t>6.36%</t>
  </si>
  <si>
    <t>7.57%</t>
  </si>
  <si>
    <t>6.42%</t>
  </si>
  <si>
    <t>4.82%</t>
  </si>
  <si>
    <t>14.93%</t>
  </si>
  <si>
    <t>11.12%</t>
  </si>
  <si>
    <t>1.08%</t>
  </si>
  <si>
    <t>8.82%</t>
  </si>
  <si>
    <t>2.88%</t>
  </si>
  <si>
    <t>15.98%</t>
  </si>
  <si>
    <t>8.66%</t>
  </si>
  <si>
    <t>3.13%</t>
  </si>
  <si>
    <t>15.68%</t>
  </si>
  <si>
    <t>8.78%</t>
  </si>
  <si>
    <t>1.31%</t>
  </si>
  <si>
    <t>3.05%</t>
  </si>
  <si>
    <t>8.23%</t>
  </si>
  <si>
    <t>12.22%</t>
  </si>
  <si>
    <t>8.30%</t>
  </si>
  <si>
    <t>4.53%</t>
  </si>
  <si>
    <t>1.72%</t>
  </si>
  <si>
    <t>3.63%</t>
  </si>
  <si>
    <t>22.84%</t>
  </si>
  <si>
    <t>1.39%</t>
  </si>
  <si>
    <t>0.28%</t>
  </si>
  <si>
    <t>0.98%</t>
  </si>
  <si>
    <t>7.33%</t>
  </si>
  <si>
    <t>17.25%</t>
  </si>
  <si>
    <t>9.14%</t>
  </si>
  <si>
    <t>17.52%</t>
  </si>
  <si>
    <t>4.17%</t>
  </si>
  <si>
    <t>7.91%</t>
  </si>
  <si>
    <t>4.57%</t>
  </si>
  <si>
    <t>16.42%</t>
  </si>
  <si>
    <t>4.50%</t>
  </si>
  <si>
    <t>5.16%</t>
  </si>
  <si>
    <t>13.19%</t>
  </si>
  <si>
    <t>14.38%</t>
  </si>
  <si>
    <t>7.21%</t>
  </si>
  <si>
    <t>10.22%</t>
  </si>
  <si>
    <t>36.96%</t>
  </si>
  <si>
    <t>16.53%</t>
  </si>
  <si>
    <t>20.79%</t>
  </si>
  <si>
    <t>16.64%</t>
  </si>
  <si>
    <t>17.87%</t>
  </si>
  <si>
    <t>16.14%</t>
  </si>
  <si>
    <t>9.28%</t>
  </si>
  <si>
    <t>17.16%</t>
  </si>
  <si>
    <t>2.87%</t>
  </si>
  <si>
    <t>20.13%</t>
  </si>
  <si>
    <t>8.08%</t>
  </si>
  <si>
    <t>18.30%</t>
  </si>
  <si>
    <t>4.75%</t>
  </si>
  <si>
    <t>11.02%</t>
  </si>
  <si>
    <t>18.33%</t>
  </si>
  <si>
    <t>37.39%</t>
  </si>
  <si>
    <t>27.85%</t>
  </si>
  <si>
    <t>3.17%</t>
  </si>
  <si>
    <t>14.19%</t>
  </si>
  <si>
    <t>16.87%</t>
  </si>
  <si>
    <t>14.23%</t>
  </si>
  <si>
    <t>11.45%</t>
  </si>
  <si>
    <t>27.76%</t>
  </si>
  <si>
    <t>22.38%</t>
  </si>
  <si>
    <t>3.31%</t>
  </si>
  <si>
    <t>18.45%</t>
  </si>
  <si>
    <t>7.29%</t>
  </si>
  <si>
    <t>29.81%</t>
  </si>
  <si>
    <t>17.80%</t>
  </si>
  <si>
    <t>7.82%</t>
  </si>
  <si>
    <t>28.95%</t>
  </si>
  <si>
    <t>18.49%</t>
  </si>
  <si>
    <t>3.87%</t>
  </si>
  <si>
    <t>7.79%</t>
  </si>
  <si>
    <t>17.46%</t>
  </si>
  <si>
    <t>24.00%</t>
  </si>
  <si>
    <t>17.34%</t>
  </si>
  <si>
    <t>10.50%</t>
  </si>
  <si>
    <t>4.81%</t>
  </si>
  <si>
    <t>8.87%</t>
  </si>
  <si>
    <t>38.34%</t>
  </si>
  <si>
    <t>3.92%</t>
  </si>
  <si>
    <t>16.12%</t>
  </si>
  <si>
    <t>31.25%</t>
  </si>
  <si>
    <t>18.90%</t>
  </si>
  <si>
    <t>31.43%</t>
  </si>
  <si>
    <t>9.97%</t>
  </si>
  <si>
    <t>10.49%</t>
  </si>
  <si>
    <t>30.33%</t>
  </si>
  <si>
    <t>13.99%</t>
  </si>
  <si>
    <t>11.93%</t>
  </si>
  <si>
    <t>25.59%</t>
  </si>
  <si>
    <t>27.13%</t>
  </si>
  <si>
    <t>15.43%</t>
  </si>
  <si>
    <t>20.84%</t>
  </si>
  <si>
    <t>54.21%</t>
  </si>
  <si>
    <t>34.93%</t>
  </si>
  <si>
    <t>22.83%</t>
  </si>
  <si>
    <t>41.20%</t>
  </si>
  <si>
    <t>37.36%</t>
  </si>
  <si>
    <t>34.04%</t>
  </si>
  <si>
    <t>22.69%</t>
  </si>
  <si>
    <t>35.90%</t>
  </si>
  <si>
    <t>9.57%</t>
  </si>
  <si>
    <t>39.99%</t>
  </si>
  <si>
    <t>21.02%</t>
  </si>
  <si>
    <t>37.64%</t>
  </si>
  <si>
    <t>14.27%</t>
  </si>
  <si>
    <t>26.16%</t>
  </si>
  <si>
    <t>37.54%</t>
  </si>
  <si>
    <t>60.02%</t>
  </si>
  <si>
    <t>50.30%</t>
  </si>
  <si>
    <t>10.14%</t>
  </si>
  <si>
    <t>31.20%</t>
  </si>
  <si>
    <t>35.22%</t>
  </si>
  <si>
    <t>31.52%</t>
  </si>
  <si>
    <t>26.48%</t>
  </si>
  <si>
    <t>49.36%</t>
  </si>
  <si>
    <t>42.71%</t>
  </si>
  <si>
    <t>10.65%</t>
  </si>
  <si>
    <t>37.51%</t>
  </si>
  <si>
    <t>19.46%</t>
  </si>
  <si>
    <t>51.73%</t>
  </si>
  <si>
    <t>37.11%</t>
  </si>
  <si>
    <t>20.41%</t>
  </si>
  <si>
    <t>51.13%</t>
  </si>
  <si>
    <t>37.99%</t>
  </si>
  <si>
    <t>12.09%</t>
  </si>
  <si>
    <t>20.34%</t>
  </si>
  <si>
    <t>36.21%</t>
  </si>
  <si>
    <t>45.24%</t>
  </si>
  <si>
    <t>36.46%</t>
  </si>
  <si>
    <t>25.21%</t>
  </si>
  <si>
    <t>13.96%</t>
  </si>
  <si>
    <t>22.27%</t>
  </si>
  <si>
    <t>61.22%</t>
  </si>
  <si>
    <t>12.03%</t>
  </si>
  <si>
    <t>3.95%</t>
  </si>
  <si>
    <t>9.60%</t>
  </si>
  <si>
    <t>34.42%</t>
  </si>
  <si>
    <t>53.42%</t>
  </si>
  <si>
    <t>38.29%</t>
  </si>
  <si>
    <t>53.79%</t>
  </si>
  <si>
    <t>24.17%</t>
  </si>
  <si>
    <t>35.56%</t>
  </si>
  <si>
    <t>25.64%</t>
  </si>
  <si>
    <t>52.55%</t>
  </si>
  <si>
    <t>31.46%</t>
  </si>
  <si>
    <t>25.42%</t>
  </si>
  <si>
    <t>27.87%</t>
  </si>
  <si>
    <t>46.91%</t>
  </si>
  <si>
    <t>48.94%</t>
  </si>
  <si>
    <t>33.42%</t>
  </si>
  <si>
    <t>41.33%</t>
  </si>
  <si>
    <t>75.24%</t>
  </si>
  <si>
    <t>TT Odds</t>
  </si>
  <si>
    <t>53.25%</t>
  </si>
  <si>
    <t>39.35%</t>
  </si>
  <si>
    <t>59.82%</t>
  </si>
  <si>
    <t>53.29%</t>
  </si>
  <si>
    <t>55.24%</t>
  </si>
  <si>
    <t>52.52%</t>
  </si>
  <si>
    <t>39.55%</t>
  </si>
  <si>
    <t>54.16%</t>
  </si>
  <si>
    <t>20.20%</t>
  </si>
  <si>
    <t>58.61%</t>
  </si>
  <si>
    <t>37.13%</t>
  </si>
  <si>
    <t>56.14%</t>
  </si>
  <si>
    <t>27.53%</t>
  </si>
  <si>
    <t>43.27%</t>
  </si>
  <si>
    <t>56.10%</t>
  </si>
  <si>
    <t>76.43%</t>
  </si>
  <si>
    <t>67.75%</t>
  </si>
  <si>
    <t>21.40%</t>
  </si>
  <si>
    <t>49.25%</t>
  </si>
  <si>
    <t>53.55%</t>
  </si>
  <si>
    <t>49.35%</t>
  </si>
  <si>
    <t>43.98%</t>
  </si>
  <si>
    <t>67.84%</t>
  </si>
  <si>
    <t>61.28%</t>
  </si>
  <si>
    <t>21.59%</t>
  </si>
  <si>
    <t>56.36%</t>
  </si>
  <si>
    <t>34.91%</t>
  </si>
  <si>
    <t>69.59%</t>
  </si>
  <si>
    <t>55.63%</t>
  </si>
  <si>
    <t>36.02%</t>
  </si>
  <si>
    <t>68.96%</t>
  </si>
  <si>
    <t>56.45%</t>
  </si>
  <si>
    <t>24.47%</t>
  </si>
  <si>
    <t>36.03%</t>
  </si>
  <si>
    <t>54.40%</t>
  </si>
  <si>
    <t>63.57%</t>
  </si>
  <si>
    <t>54.70%</t>
  </si>
  <si>
    <t>42.58%</t>
  </si>
  <si>
    <t>27.24%</t>
  </si>
  <si>
    <t>38.59%</t>
  </si>
  <si>
    <t>77.50%</t>
  </si>
  <si>
    <t>24.03%</t>
  </si>
  <si>
    <t>10.33%</t>
  </si>
  <si>
    <t>20.19%</t>
  </si>
  <si>
    <t>52.46%</t>
  </si>
  <si>
    <t>71.17%</t>
  </si>
  <si>
    <t>56.78%</t>
  </si>
  <si>
    <t>71.57%</t>
  </si>
  <si>
    <t>41.28%</t>
  </si>
  <si>
    <t>53.95%</t>
  </si>
  <si>
    <t>42.95%</t>
  </si>
  <si>
    <t>70.31%</t>
  </si>
  <si>
    <t>49.38%</t>
  </si>
  <si>
    <t>43.06%</t>
  </si>
  <si>
    <t>45.59%</t>
  </si>
  <si>
    <t>65.17%</t>
  </si>
  <si>
    <t>67.00%</t>
  </si>
  <si>
    <t>51.79%</t>
  </si>
  <si>
    <t>60.04%</t>
  </si>
  <si>
    <t>87.42%</t>
  </si>
  <si>
    <t>70.91%</t>
  </si>
  <si>
    <t>58.20%</t>
  </si>
  <si>
    <t>76.39%</t>
  </si>
  <si>
    <t>71.24%</t>
  </si>
  <si>
    <t>72.88%</t>
  </si>
  <si>
    <t>70.52%</t>
  </si>
  <si>
    <t>58.41%</t>
  </si>
  <si>
    <t>71.75%</t>
  </si>
  <si>
    <t>36.06%</t>
  </si>
  <si>
    <t>75.32%</t>
  </si>
  <si>
    <t>55.53%</t>
  </si>
  <si>
    <t>73.56%</t>
  </si>
  <si>
    <t>44.89%</t>
  </si>
  <si>
    <t>62.22%</t>
  </si>
  <si>
    <t>73.16%</t>
  </si>
  <si>
    <t>88.06%</t>
  </si>
  <si>
    <t>82.53%</t>
  </si>
  <si>
    <t>37.78%</t>
  </si>
  <si>
    <t>67.17%</t>
  </si>
  <si>
    <t>71.54%</t>
  </si>
  <si>
    <t>62.32%</t>
  </si>
  <si>
    <t>82.41%</t>
  </si>
  <si>
    <t>77.37%</t>
  </si>
  <si>
    <t>37.75%</t>
  </si>
  <si>
    <t>73.52%</t>
  </si>
  <si>
    <t>53.56%</t>
  </si>
  <si>
    <t>83.58%</t>
  </si>
  <si>
    <t>73.37%</t>
  </si>
  <si>
    <t>54.88%</t>
  </si>
  <si>
    <t>83.25%</t>
  </si>
  <si>
    <t>73.70%</t>
  </si>
  <si>
    <t>41.15%</t>
  </si>
  <si>
    <t>54.87%</t>
  </si>
  <si>
    <t>72.03%</t>
  </si>
  <si>
    <t>79.42%</t>
  </si>
  <si>
    <t>72.22%</t>
  </si>
  <si>
    <t>45.19%</t>
  </si>
  <si>
    <t>57.85%</t>
  </si>
  <si>
    <t>88.93%</t>
  </si>
  <si>
    <t>41.11%</t>
  </si>
  <si>
    <t>21.53%</t>
  </si>
  <si>
    <t>36.26%</t>
  </si>
  <si>
    <t>70.28%</t>
  </si>
  <si>
    <t>84.40%</t>
  </si>
  <si>
    <t>73.93%</t>
  </si>
  <si>
    <t>84.76%</t>
  </si>
  <si>
    <t>71.41%</t>
  </si>
  <si>
    <t>61.74%</t>
  </si>
  <si>
    <t>84.15%</t>
  </si>
  <si>
    <t>67.87%</t>
  </si>
  <si>
    <t>61.41%</t>
  </si>
  <si>
    <t>63.93%</t>
  </si>
  <si>
    <t>80.48%</t>
  </si>
  <si>
    <t>81.75%</t>
  </si>
  <si>
    <t>69.42%</t>
  </si>
  <si>
    <t>76.46%</t>
  </si>
  <si>
    <t>94.59%</t>
  </si>
  <si>
    <t>0.00%</t>
  </si>
  <si>
    <t>1.67%</t>
  </si>
  <si>
    <t>1.15%</t>
  </si>
  <si>
    <t>1.97%</t>
  </si>
  <si>
    <t>1.77%</t>
  </si>
  <si>
    <t>1.68%</t>
  </si>
  <si>
    <t>1.23%</t>
  </si>
  <si>
    <t>1.74%</t>
  </si>
  <si>
    <t>0.67%</t>
  </si>
  <si>
    <t>1.87%</t>
  </si>
  <si>
    <t>1.10%</t>
  </si>
  <si>
    <t>1.82%</t>
  </si>
  <si>
    <t>0.83%</t>
  </si>
  <si>
    <t>1.35%</t>
  </si>
  <si>
    <t>1.81%</t>
  </si>
  <si>
    <t>2.96%</t>
  </si>
  <si>
    <t>2.45%</t>
  </si>
  <si>
    <t>1.63%</t>
  </si>
  <si>
    <t>1.26%</t>
  </si>
  <si>
    <t>2.09%</t>
  </si>
  <si>
    <t>1.71%</t>
  </si>
  <si>
    <t>1.06%</t>
  </si>
  <si>
    <t>2.53%</t>
  </si>
  <si>
    <t>1.78%</t>
  </si>
  <si>
    <t>2.48%</t>
  </si>
  <si>
    <t>1.83%</t>
  </si>
  <si>
    <t>0.81%</t>
  </si>
  <si>
    <t>1.07%</t>
  </si>
  <si>
    <t>2.11%</t>
  </si>
  <si>
    <t>1.75%</t>
  </si>
  <si>
    <t>1.28%</t>
  </si>
  <si>
    <t>0.85%</t>
  </si>
  <si>
    <t>1.14%</t>
  </si>
  <si>
    <t>3.08%</t>
  </si>
  <si>
    <t>0.77%</t>
  </si>
  <si>
    <t>0.47%</t>
  </si>
  <si>
    <t>0.66%</t>
  </si>
  <si>
    <t>1.66%</t>
  </si>
  <si>
    <t>2.55%</t>
  </si>
  <si>
    <t>2.64%</t>
  </si>
  <si>
    <t>1.25%</t>
  </si>
  <si>
    <t>2.61%</t>
  </si>
  <si>
    <t>1.24%</t>
  </si>
  <si>
    <t>1.36%</t>
  </si>
  <si>
    <t>2.27%</t>
  </si>
  <si>
    <t>1.61%</t>
  </si>
  <si>
    <t>1.98%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</si>
  <si>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</si>
  <si>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</si>
  <si>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</si>
  <si>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</si>
  <si>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</si>
  <si>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</si>
  <si>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</si>
  <si>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</si>
  <si>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</si>
  <si>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</si>
  <si>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</si>
  <si>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</si>
  <si>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</si>
  <si>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</si>
  <si>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</si>
  <si>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</si>
  <si>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</si>
  <si>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</si>
  <si>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</si>
  <si>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</si>
  <si>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</si>
  <si>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</si>
  <si>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</si>
  <si>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</si>
  <si>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</si>
  <si>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</si>
  <si>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</si>
  <si>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</si>
  <si>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</si>
  <si>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</si>
  <si>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</si>
  <si>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</si>
  <si>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</si>
  <si>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</si>
  <si>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</si>
  <si>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The Sentry</t>
  </si>
  <si>
    <t>Plantation</t>
  </si>
  <si>
    <t>Hawaii</t>
  </si>
  <si>
    <t>PGA</t>
  </si>
  <si>
    <t>Matsuyama</t>
  </si>
  <si>
    <t>Hideki</t>
  </si>
  <si>
    <t>Morikawa</t>
  </si>
  <si>
    <t>Collin</t>
  </si>
  <si>
    <t>Im</t>
  </si>
  <si>
    <t>Sungjae</t>
  </si>
  <si>
    <t>Vegas</t>
  </si>
  <si>
    <t>Jhonattan</t>
  </si>
  <si>
    <t>Aberg</t>
  </si>
  <si>
    <t>Ludvig</t>
  </si>
  <si>
    <t>Conners</t>
  </si>
  <si>
    <t>Corey</t>
  </si>
  <si>
    <t>Detry</t>
  </si>
  <si>
    <t>Thomas</t>
  </si>
  <si>
    <t>Burns</t>
  </si>
  <si>
    <t>Sam</t>
  </si>
  <si>
    <t>Hall</t>
  </si>
  <si>
    <t>Harry</t>
  </si>
  <si>
    <t>Hoge</t>
  </si>
  <si>
    <t>Tom</t>
  </si>
  <si>
    <t>McNealy</t>
  </si>
  <si>
    <t>Maverick</t>
  </si>
  <si>
    <t>Young</t>
  </si>
  <si>
    <t>Cameron</t>
  </si>
  <si>
    <t>Davis</t>
  </si>
  <si>
    <t>Cam</t>
  </si>
  <si>
    <t>Pendrith</t>
  </si>
  <si>
    <t>Taylor</t>
  </si>
  <si>
    <t>Bradley</t>
  </si>
  <si>
    <t>Keegan</t>
  </si>
  <si>
    <t>Cantlay</t>
  </si>
  <si>
    <t>Patrick</t>
  </si>
  <si>
    <t>Clark</t>
  </si>
  <si>
    <t>Wyndham</t>
  </si>
  <si>
    <t>Eckroat</t>
  </si>
  <si>
    <t>Austin</t>
  </si>
  <si>
    <t>Finau</t>
  </si>
  <si>
    <t>Tony</t>
  </si>
  <si>
    <t>MacIntyre</t>
  </si>
  <si>
    <t>Robert</t>
  </si>
  <si>
    <t>Rai</t>
  </si>
  <si>
    <t>Aaron</t>
  </si>
  <si>
    <t>Scott</t>
  </si>
  <si>
    <t>Adam</t>
  </si>
  <si>
    <t>Straka</t>
  </si>
  <si>
    <t>Sepp</t>
  </si>
  <si>
    <t>Fitzpatrick</t>
  </si>
  <si>
    <t>Matt</t>
  </si>
  <si>
    <t>Greyserman</t>
  </si>
  <si>
    <t>Max</t>
  </si>
  <si>
    <t>Homa</t>
  </si>
  <si>
    <t>Justin</t>
  </si>
  <si>
    <t>Zalatoris</t>
  </si>
  <si>
    <t>Will</t>
  </si>
  <si>
    <t>Hadwin</t>
  </si>
  <si>
    <t>Henley</t>
  </si>
  <si>
    <t>Russell</t>
  </si>
  <si>
    <t>Schauffele</t>
  </si>
  <si>
    <t>Xander</t>
  </si>
  <si>
    <t>An</t>
  </si>
  <si>
    <t>Byeong Hun</t>
  </si>
  <si>
    <t>Bhatia</t>
  </si>
  <si>
    <t>Akshay</t>
  </si>
  <si>
    <t>Echavarria</t>
  </si>
  <si>
    <t>Nico</t>
  </si>
  <si>
    <t>Kim</t>
  </si>
  <si>
    <t>Si Woo</t>
  </si>
  <si>
    <t>Hovland</t>
  </si>
  <si>
    <t>Viktor</t>
  </si>
  <si>
    <t>Jaeger</t>
  </si>
  <si>
    <t>Stephan</t>
  </si>
  <si>
    <t>Theegala</t>
  </si>
  <si>
    <t>Sahith</t>
  </si>
  <si>
    <t>Thompson</t>
  </si>
  <si>
    <t>Bezuidenhout</t>
  </si>
  <si>
    <t>Christiaan</t>
  </si>
  <si>
    <t>Day</t>
  </si>
  <si>
    <t>Jason</t>
  </si>
  <si>
    <t>Kizzire</t>
  </si>
  <si>
    <t>Patton</t>
  </si>
  <si>
    <t>Poston</t>
  </si>
  <si>
    <t>J.T.</t>
  </si>
  <si>
    <t>Kirk</t>
  </si>
  <si>
    <t>Chris</t>
  </si>
  <si>
    <t>Yu</t>
  </si>
  <si>
    <t>Kevin</t>
  </si>
  <si>
    <t>Gotterup</t>
  </si>
  <si>
    <t>McCarthy</t>
  </si>
  <si>
    <t>Denny</t>
  </si>
  <si>
    <t>Garnett</t>
  </si>
  <si>
    <t>Brice</t>
  </si>
  <si>
    <t>Pavon</t>
  </si>
  <si>
    <t>Matthieu</t>
  </si>
  <si>
    <t>Nick</t>
  </si>
  <si>
    <t>Horschel</t>
  </si>
  <si>
    <t>Billy</t>
  </si>
  <si>
    <t>Cole</t>
  </si>
  <si>
    <t>Eric</t>
  </si>
  <si>
    <t>Malnati</t>
  </si>
  <si>
    <t>Peter</t>
  </si>
  <si>
    <t>McCarty</t>
  </si>
  <si>
    <t>Dunlap</t>
  </si>
  <si>
    <t>Knapp</t>
  </si>
  <si>
    <t>Jake</t>
  </si>
  <si>
    <t>Campos</t>
  </si>
  <si>
    <t>Rafael</t>
  </si>
  <si>
    <t>Harman</t>
  </si>
  <si>
    <t>Brian</t>
  </si>
  <si>
    <t>Riley</t>
  </si>
  <si>
    <t>BetVictor: 80/1, 5pl, 1/4</t>
  </si>
  <si>
    <t>Unibet: 66/1, 6pl, 1/5</t>
  </si>
  <si>
    <t>Spreadex: 90/1, 5pl, 1/4</t>
  </si>
  <si>
    <t>Skybet: 45/1, 6pl, 1/5</t>
  </si>
  <si>
    <t>BetVictor: 18/1, 5pl, 1/4</t>
  </si>
  <si>
    <t>Bet365: 35/1, 5pl, 1/4</t>
  </si>
  <si>
    <t>BetVictor: 28/1, 5pl, 1/4</t>
  </si>
  <si>
    <t>Skybet: 60/1, 6pl, 1/5</t>
  </si>
  <si>
    <t>Full P/L</t>
  </si>
  <si>
    <t>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</si>
</sst>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0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6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746</v>
      </c>
      <c r="C1" t="s">
        <v>747</v>
      </c>
      <c r="D1" t="s">
        <v>748</v>
      </c>
      <c r="E1" t="s">
        <v>749</v>
      </c>
      <c r="F1" t="s">
        <v>750</v>
      </c>
      <c r="G1" t="s">
        <v>751</v>
      </c>
      <c r="H1" t="s">
        <v>752</v>
      </c>
      <c r="I1" t="s">
        <v>753</v>
      </c>
      <c r="J1" t="s">
        <v>754</v>
      </c>
      <c r="K1" t="s">
        <v>755</v>
      </c>
      <c r="L1" t="s">
        <v>756</v>
      </c>
      <c r="M1" t="s">
        <v>757</v>
      </c>
      <c r="N1" t="s">
        <v>758</v>
      </c>
      <c r="O1" t="s">
        <v>759</v>
      </c>
      <c r="P1" t="s">
        <v>760</v>
      </c>
      <c r="Q1" t="s">
        <v>761</v>
      </c>
      <c r="R1" t="s">
        <v>762</v>
      </c>
      <c r="S1" t="s">
        <v>763</v>
      </c>
      <c r="T1" t="s">
        <v>764</v>
      </c>
      <c r="U1" t="s">
        <v>765</v>
      </c>
      <c r="V1" t="s">
        <v>766</v>
      </c>
      <c r="W1" t="s">
        <v>767</v>
      </c>
      <c r="X1" t="s">
        <v>768</v>
      </c>
      <c r="Y1" t="s">
        <v>769</v>
      </c>
      <c r="Z1" t="s">
        <v>770</v>
      </c>
      <c r="AA1" t="s">
        <v>771</v>
      </c>
      <c r="AB1" t="s">
        <v>772</v>
      </c>
      <c r="AC1" t="s">
        <v>773</v>
      </c>
      <c r="AD1" t="s">
        <v>774</v>
      </c>
      <c r="AE1" t="s">
        <v>775</v>
      </c>
      <c r="AF1" t="s">
        <v>776</v>
      </c>
      <c r="AG1" t="s">
        <v>777</v>
      </c>
      <c r="AH1" t="s">
        <v>778</v>
      </c>
      <c r="AI1" t="s">
        <v>779</v>
      </c>
      <c r="AJ1" t="s">
        <v>780</v>
      </c>
    </row>
    <row r="2" spans="1:36" x14ac:dyDescent="0.25">
      <c r="A2" s="3" t="str">
        <f t="shared" ref="A2:A65" si="0">IF(J2="","",CONCATENATE(J2," ",I2))</f>
        <v>Hideki Matsuyama</v>
      </c>
      <c r="B2" s="4">
        <v>45662</v>
      </c>
      <c r="C2" t="s">
        <v>781</v>
      </c>
      <c r="D2" t="s">
        <v>782</v>
      </c>
      <c r="E2" t="s">
        <v>783</v>
      </c>
      <c r="F2" t="s">
        <v>784</v>
      </c>
      <c r="I2" t="s">
        <v>785</v>
      </c>
      <c r="J2" t="s">
        <v>786</v>
      </c>
      <c r="K2">
        <v>1</v>
      </c>
      <c r="L2">
        <v>65</v>
      </c>
      <c r="M2">
        <v>65</v>
      </c>
      <c r="N2">
        <v>62</v>
      </c>
      <c r="O2">
        <v>65</v>
      </c>
      <c r="Q2">
        <v>257</v>
      </c>
      <c r="R2">
        <v>69.61</v>
      </c>
      <c r="S2">
        <v>69.59</v>
      </c>
      <c r="T2">
        <v>63.9</v>
      </c>
      <c r="U2">
        <v>66.510000000000005</v>
      </c>
      <c r="V2">
        <v>64.12</v>
      </c>
      <c r="W2">
        <v>65.94</v>
      </c>
      <c r="Y2">
        <v>65.12</v>
      </c>
      <c r="Z2">
        <v>2</v>
      </c>
      <c r="AA2">
        <v>1</v>
      </c>
      <c r="AB2">
        <v>1</v>
      </c>
      <c r="AC2">
        <v>1</v>
      </c>
      <c r="AE2">
        <v>1</v>
      </c>
      <c r="AF2">
        <v>-1</v>
      </c>
      <c r="AG2">
        <v>-1</v>
      </c>
      <c r="AH2">
        <v>-3</v>
      </c>
      <c r="AJ2">
        <v>1</v>
      </c>
    </row>
    <row r="3" spans="1:36" x14ac:dyDescent="0.25">
      <c r="A3" s="3" t="str">
        <f t="shared" si="0"/>
        <v>Collin Morikawa</v>
      </c>
      <c r="B3" s="4">
        <v>45662</v>
      </c>
      <c r="C3" t="s">
        <v>781</v>
      </c>
      <c r="D3" t="s">
        <v>782</v>
      </c>
      <c r="E3" t="s">
        <v>783</v>
      </c>
      <c r="F3" t="s">
        <v>784</v>
      </c>
      <c r="I3" t="s">
        <v>787</v>
      </c>
      <c r="J3" t="s">
        <v>788</v>
      </c>
      <c r="K3">
        <v>2</v>
      </c>
      <c r="L3">
        <v>66</v>
      </c>
      <c r="M3">
        <v>65</v>
      </c>
      <c r="N3">
        <v>62</v>
      </c>
      <c r="O3">
        <v>67</v>
      </c>
      <c r="Q3">
        <v>260</v>
      </c>
      <c r="R3">
        <v>69.61</v>
      </c>
      <c r="S3">
        <v>69.59</v>
      </c>
      <c r="T3">
        <v>64.900000000000006</v>
      </c>
      <c r="U3">
        <v>66.510000000000005</v>
      </c>
      <c r="V3">
        <v>64.12</v>
      </c>
      <c r="W3">
        <v>67.94</v>
      </c>
      <c r="Y3">
        <v>65.87</v>
      </c>
      <c r="Z3">
        <v>4</v>
      </c>
      <c r="AA3">
        <v>2</v>
      </c>
      <c r="AB3">
        <v>2</v>
      </c>
      <c r="AC3">
        <v>2</v>
      </c>
      <c r="AE3">
        <v>2</v>
      </c>
      <c r="AF3">
        <v>1</v>
      </c>
      <c r="AG3">
        <v>1</v>
      </c>
      <c r="AH3">
        <v>3</v>
      </c>
      <c r="AJ3">
        <v>2</v>
      </c>
    </row>
    <row r="4" spans="1:36" x14ac:dyDescent="0.25">
      <c r="A4" s="3" t="str">
        <f t="shared" si="0"/>
        <v>Sungjae Im</v>
      </c>
      <c r="B4" s="4">
        <v>45662</v>
      </c>
      <c r="C4" t="s">
        <v>781</v>
      </c>
      <c r="D4" t="s">
        <v>782</v>
      </c>
      <c r="E4" t="s">
        <v>783</v>
      </c>
      <c r="F4" t="s">
        <v>784</v>
      </c>
      <c r="I4" t="s">
        <v>789</v>
      </c>
      <c r="J4" t="s">
        <v>790</v>
      </c>
      <c r="K4">
        <v>3</v>
      </c>
      <c r="L4">
        <v>69</v>
      </c>
      <c r="M4">
        <v>67</v>
      </c>
      <c r="N4">
        <v>62</v>
      </c>
      <c r="O4">
        <v>65</v>
      </c>
      <c r="Q4">
        <v>263</v>
      </c>
      <c r="R4">
        <v>69.61</v>
      </c>
      <c r="S4">
        <v>69.59</v>
      </c>
      <c r="T4">
        <v>67.900000000000006</v>
      </c>
      <c r="U4">
        <v>68.510000000000005</v>
      </c>
      <c r="V4">
        <v>64.12</v>
      </c>
      <c r="W4">
        <v>65.94</v>
      </c>
      <c r="Y4">
        <v>66.62</v>
      </c>
      <c r="Z4">
        <v>16</v>
      </c>
      <c r="AA4">
        <v>13</v>
      </c>
      <c r="AB4">
        <v>4</v>
      </c>
      <c r="AC4">
        <v>3</v>
      </c>
      <c r="AE4">
        <v>5</v>
      </c>
      <c r="AF4">
        <v>6</v>
      </c>
      <c r="AG4">
        <v>6</v>
      </c>
      <c r="AH4">
        <v>6</v>
      </c>
      <c r="AJ4">
        <v>3</v>
      </c>
    </row>
    <row r="5" spans="1:36" x14ac:dyDescent="0.25">
      <c r="A5" s="3" t="str">
        <f t="shared" si="0"/>
        <v>Jhonattan Vegas</v>
      </c>
      <c r="B5" s="4">
        <v>45662</v>
      </c>
      <c r="C5" t="s">
        <v>781</v>
      </c>
      <c r="D5" t="s">
        <v>782</v>
      </c>
      <c r="E5" t="s">
        <v>783</v>
      </c>
      <c r="F5" t="s">
        <v>784</v>
      </c>
      <c r="I5" t="s">
        <v>791</v>
      </c>
      <c r="J5" t="s">
        <v>792</v>
      </c>
      <c r="K5">
        <v>4</v>
      </c>
      <c r="L5">
        <v>68</v>
      </c>
      <c r="M5">
        <v>68</v>
      </c>
      <c r="N5">
        <v>66</v>
      </c>
      <c r="O5">
        <v>65</v>
      </c>
      <c r="Q5">
        <v>267</v>
      </c>
      <c r="R5">
        <v>69.61</v>
      </c>
      <c r="S5">
        <v>69.59</v>
      </c>
      <c r="T5">
        <v>66.900000000000006</v>
      </c>
      <c r="U5">
        <v>69.510000000000005</v>
      </c>
      <c r="V5">
        <v>68.12</v>
      </c>
      <c r="W5">
        <v>65.94</v>
      </c>
      <c r="Y5">
        <v>67.62</v>
      </c>
      <c r="Z5">
        <v>10</v>
      </c>
      <c r="AA5">
        <v>13</v>
      </c>
      <c r="AB5">
        <v>15</v>
      </c>
      <c r="AC5">
        <v>4</v>
      </c>
      <c r="AE5">
        <v>4</v>
      </c>
      <c r="AF5">
        <v>6</v>
      </c>
      <c r="AG5">
        <v>10</v>
      </c>
      <c r="AH5">
        <v>10</v>
      </c>
      <c r="AJ5">
        <v>4</v>
      </c>
    </row>
    <row r="6" spans="1:36" x14ac:dyDescent="0.25">
      <c r="A6" s="3" t="str">
        <f t="shared" si="0"/>
        <v>Ludvig Aberg</v>
      </c>
      <c r="B6" s="4">
        <v>45662</v>
      </c>
      <c r="C6" t="s">
        <v>781</v>
      </c>
      <c r="D6" t="s">
        <v>782</v>
      </c>
      <c r="E6" t="s">
        <v>783</v>
      </c>
      <c r="F6" t="s">
        <v>784</v>
      </c>
      <c r="I6" t="s">
        <v>793</v>
      </c>
      <c r="J6" t="s">
        <v>794</v>
      </c>
      <c r="K6">
        <v>5</v>
      </c>
      <c r="L6">
        <v>69</v>
      </c>
      <c r="M6">
        <v>70</v>
      </c>
      <c r="N6">
        <v>65</v>
      </c>
      <c r="O6">
        <v>64</v>
      </c>
      <c r="Q6">
        <v>268</v>
      </c>
      <c r="R6">
        <v>69.61</v>
      </c>
      <c r="S6">
        <v>69.59</v>
      </c>
      <c r="T6">
        <v>67.900000000000006</v>
      </c>
      <c r="U6">
        <v>71.510000000000005</v>
      </c>
      <c r="V6">
        <v>67.12</v>
      </c>
      <c r="W6">
        <v>64.94</v>
      </c>
      <c r="Y6">
        <v>67.87</v>
      </c>
      <c r="Z6">
        <v>16</v>
      </c>
      <c r="AA6">
        <v>29</v>
      </c>
      <c r="AB6">
        <v>21</v>
      </c>
      <c r="AC6">
        <v>5</v>
      </c>
      <c r="AE6">
        <v>5</v>
      </c>
      <c r="AF6">
        <v>9</v>
      </c>
      <c r="AG6">
        <v>12</v>
      </c>
      <c r="AH6">
        <v>11</v>
      </c>
      <c r="AJ6">
        <v>5</v>
      </c>
    </row>
    <row r="7" spans="1:36" x14ac:dyDescent="0.25">
      <c r="A7" s="3" t="str">
        <f t="shared" si="0"/>
        <v>Corey Conners</v>
      </c>
      <c r="B7" s="4">
        <v>45662</v>
      </c>
      <c r="C7" t="s">
        <v>781</v>
      </c>
      <c r="D7" t="s">
        <v>782</v>
      </c>
      <c r="E7" t="s">
        <v>783</v>
      </c>
      <c r="F7" t="s">
        <v>784</v>
      </c>
      <c r="I7" t="s">
        <v>795</v>
      </c>
      <c r="J7" t="s">
        <v>796</v>
      </c>
      <c r="K7">
        <v>5</v>
      </c>
      <c r="L7">
        <v>66</v>
      </c>
      <c r="M7">
        <v>66</v>
      </c>
      <c r="N7">
        <v>69</v>
      </c>
      <c r="O7">
        <v>67</v>
      </c>
      <c r="Q7">
        <v>268</v>
      </c>
      <c r="R7">
        <v>69.61</v>
      </c>
      <c r="S7">
        <v>69.59</v>
      </c>
      <c r="T7">
        <v>64.900000000000006</v>
      </c>
      <c r="U7">
        <v>67.510000000000005</v>
      </c>
      <c r="V7">
        <v>71.12</v>
      </c>
      <c r="W7">
        <v>67.94</v>
      </c>
      <c r="Y7">
        <v>67.87</v>
      </c>
      <c r="Z7">
        <v>4</v>
      </c>
      <c r="AA7">
        <v>3</v>
      </c>
      <c r="AB7">
        <v>9</v>
      </c>
      <c r="AC7">
        <v>5</v>
      </c>
      <c r="AE7">
        <v>2</v>
      </c>
      <c r="AF7">
        <v>2</v>
      </c>
      <c r="AG7">
        <v>9</v>
      </c>
      <c r="AH7">
        <v>11</v>
      </c>
      <c r="AJ7">
        <v>5</v>
      </c>
    </row>
    <row r="8" spans="1:36" x14ac:dyDescent="0.25">
      <c r="A8" s="3" t="str">
        <f t="shared" si="0"/>
        <v>Thomas Detry</v>
      </c>
      <c r="B8" s="4">
        <v>45662</v>
      </c>
      <c r="C8" t="s">
        <v>781</v>
      </c>
      <c r="D8" t="s">
        <v>782</v>
      </c>
      <c r="E8" t="s">
        <v>783</v>
      </c>
      <c r="F8" t="s">
        <v>784</v>
      </c>
      <c r="I8" t="s">
        <v>797</v>
      </c>
      <c r="J8" t="s">
        <v>798</v>
      </c>
      <c r="K8">
        <v>5</v>
      </c>
      <c r="L8">
        <v>67</v>
      </c>
      <c r="M8">
        <v>65</v>
      </c>
      <c r="N8">
        <v>65</v>
      </c>
      <c r="O8">
        <v>71</v>
      </c>
      <c r="Q8">
        <v>268</v>
      </c>
      <c r="R8">
        <v>69.61</v>
      </c>
      <c r="S8">
        <v>69.59</v>
      </c>
      <c r="T8">
        <v>65.900000000000006</v>
      </c>
      <c r="U8">
        <v>66.510000000000005</v>
      </c>
      <c r="V8">
        <v>67.12</v>
      </c>
      <c r="W8">
        <v>71.94</v>
      </c>
      <c r="Y8">
        <v>67.87</v>
      </c>
      <c r="Z8">
        <v>7</v>
      </c>
      <c r="AA8">
        <v>3</v>
      </c>
      <c r="AB8">
        <v>3</v>
      </c>
      <c r="AC8">
        <v>5</v>
      </c>
      <c r="AE8">
        <v>3</v>
      </c>
      <c r="AF8">
        <v>2</v>
      </c>
      <c r="AG8">
        <v>5</v>
      </c>
      <c r="AH8">
        <v>11</v>
      </c>
      <c r="AJ8">
        <v>5</v>
      </c>
    </row>
    <row r="9" spans="1:36" x14ac:dyDescent="0.25">
      <c r="A9" s="3" t="str">
        <f t="shared" si="0"/>
        <v>Sam Burns</v>
      </c>
      <c r="B9" s="4">
        <v>45662</v>
      </c>
      <c r="C9" t="s">
        <v>781</v>
      </c>
      <c r="D9" t="s">
        <v>782</v>
      </c>
      <c r="E9" t="s">
        <v>783</v>
      </c>
      <c r="F9" t="s">
        <v>784</v>
      </c>
      <c r="I9" t="s">
        <v>799</v>
      </c>
      <c r="J9" t="s">
        <v>800</v>
      </c>
      <c r="K9">
        <v>8</v>
      </c>
      <c r="L9">
        <v>72</v>
      </c>
      <c r="M9">
        <v>66</v>
      </c>
      <c r="N9">
        <v>66</v>
      </c>
      <c r="O9">
        <v>65</v>
      </c>
      <c r="Q9">
        <v>269</v>
      </c>
      <c r="R9">
        <v>69.61</v>
      </c>
      <c r="S9">
        <v>69.59</v>
      </c>
      <c r="T9">
        <v>70.900000000000006</v>
      </c>
      <c r="U9">
        <v>67.510000000000005</v>
      </c>
      <c r="V9">
        <v>68.12</v>
      </c>
      <c r="W9">
        <v>65.94</v>
      </c>
      <c r="Y9">
        <v>68.12</v>
      </c>
      <c r="Z9">
        <v>34</v>
      </c>
      <c r="AA9">
        <v>23</v>
      </c>
      <c r="AB9">
        <v>21</v>
      </c>
      <c r="AC9">
        <v>8</v>
      </c>
      <c r="AE9">
        <v>8</v>
      </c>
      <c r="AF9">
        <v>8</v>
      </c>
      <c r="AG9">
        <v>12</v>
      </c>
      <c r="AH9">
        <v>12</v>
      </c>
      <c r="AJ9">
        <v>8</v>
      </c>
    </row>
    <row r="10" spans="1:36" x14ac:dyDescent="0.25">
      <c r="A10" s="3" t="str">
        <f t="shared" si="0"/>
        <v>Harry Hall</v>
      </c>
      <c r="B10" s="4">
        <v>45662</v>
      </c>
      <c r="C10" t="s">
        <v>781</v>
      </c>
      <c r="D10" t="s">
        <v>782</v>
      </c>
      <c r="E10" t="s">
        <v>783</v>
      </c>
      <c r="F10" t="s">
        <v>784</v>
      </c>
      <c r="I10" t="s">
        <v>801</v>
      </c>
      <c r="J10" t="s">
        <v>802</v>
      </c>
      <c r="K10">
        <v>8</v>
      </c>
      <c r="L10">
        <v>68</v>
      </c>
      <c r="M10">
        <v>65</v>
      </c>
      <c r="N10">
        <v>66</v>
      </c>
      <c r="O10">
        <v>70</v>
      </c>
      <c r="Q10">
        <v>269</v>
      </c>
      <c r="R10">
        <v>69.61</v>
      </c>
      <c r="S10">
        <v>69.59</v>
      </c>
      <c r="T10">
        <v>66.900000000000006</v>
      </c>
      <c r="U10">
        <v>66.510000000000005</v>
      </c>
      <c r="V10">
        <v>68.12</v>
      </c>
      <c r="W10">
        <v>70.94</v>
      </c>
      <c r="Y10">
        <v>68.12</v>
      </c>
      <c r="Z10">
        <v>10</v>
      </c>
      <c r="AA10">
        <v>7</v>
      </c>
      <c r="AB10">
        <v>5</v>
      </c>
      <c r="AC10">
        <v>8</v>
      </c>
      <c r="AE10">
        <v>4</v>
      </c>
      <c r="AF10">
        <v>3</v>
      </c>
      <c r="AG10">
        <v>7</v>
      </c>
      <c r="AH10">
        <v>12</v>
      </c>
      <c r="AJ10">
        <v>8</v>
      </c>
    </row>
    <row r="11" spans="1:36" x14ac:dyDescent="0.25">
      <c r="A11" s="3" t="str">
        <f t="shared" si="0"/>
        <v>Tom Hoge</v>
      </c>
      <c r="B11" s="4">
        <v>45662</v>
      </c>
      <c r="C11" t="s">
        <v>781</v>
      </c>
      <c r="D11" t="s">
        <v>782</v>
      </c>
      <c r="E11" t="s">
        <v>783</v>
      </c>
      <c r="F11" t="s">
        <v>784</v>
      </c>
      <c r="I11" t="s">
        <v>803</v>
      </c>
      <c r="J11" t="s">
        <v>804</v>
      </c>
      <c r="K11">
        <v>8</v>
      </c>
      <c r="L11">
        <v>64</v>
      </c>
      <c r="M11">
        <v>68</v>
      </c>
      <c r="N11">
        <v>68</v>
      </c>
      <c r="O11">
        <v>69</v>
      </c>
      <c r="Q11">
        <v>269</v>
      </c>
      <c r="R11">
        <v>69.61</v>
      </c>
      <c r="S11">
        <v>69.59</v>
      </c>
      <c r="T11">
        <v>62.9</v>
      </c>
      <c r="U11">
        <v>69.510000000000005</v>
      </c>
      <c r="V11">
        <v>70.12</v>
      </c>
      <c r="W11">
        <v>69.94</v>
      </c>
      <c r="Y11">
        <v>68.12</v>
      </c>
      <c r="Z11">
        <v>1</v>
      </c>
      <c r="AA11">
        <v>3</v>
      </c>
      <c r="AB11">
        <v>6</v>
      </c>
      <c r="AC11">
        <v>8</v>
      </c>
      <c r="AE11">
        <v>-1</v>
      </c>
      <c r="AF11">
        <v>2</v>
      </c>
      <c r="AG11">
        <v>8</v>
      </c>
      <c r="AH11">
        <v>12</v>
      </c>
      <c r="AJ11">
        <v>8</v>
      </c>
    </row>
    <row r="12" spans="1:36" x14ac:dyDescent="0.25">
      <c r="A12" s="3" t="str">
        <f t="shared" si="0"/>
        <v>Maverick McNealy</v>
      </c>
      <c r="B12" s="4">
        <v>45662</v>
      </c>
      <c r="C12" t="s">
        <v>781</v>
      </c>
      <c r="D12" t="s">
        <v>782</v>
      </c>
      <c r="E12" t="s">
        <v>783</v>
      </c>
      <c r="F12" t="s">
        <v>784</v>
      </c>
      <c r="I12" t="s">
        <v>805</v>
      </c>
      <c r="J12" t="s">
        <v>806</v>
      </c>
      <c r="K12">
        <v>8</v>
      </c>
      <c r="L12">
        <v>68</v>
      </c>
      <c r="M12">
        <v>64</v>
      </c>
      <c r="N12">
        <v>69</v>
      </c>
      <c r="O12">
        <v>68</v>
      </c>
      <c r="Q12">
        <v>269</v>
      </c>
      <c r="R12">
        <v>69.61</v>
      </c>
      <c r="S12">
        <v>69.59</v>
      </c>
      <c r="T12">
        <v>66.900000000000006</v>
      </c>
      <c r="U12">
        <v>65.510000000000005</v>
      </c>
      <c r="V12">
        <v>71.12</v>
      </c>
      <c r="W12">
        <v>68.94</v>
      </c>
      <c r="Y12">
        <v>68.12</v>
      </c>
      <c r="Z12">
        <v>10</v>
      </c>
      <c r="AA12">
        <v>3</v>
      </c>
      <c r="AB12">
        <v>9</v>
      </c>
      <c r="AC12">
        <v>8</v>
      </c>
      <c r="AE12">
        <v>4</v>
      </c>
      <c r="AF12">
        <v>2</v>
      </c>
      <c r="AG12">
        <v>9</v>
      </c>
      <c r="AH12">
        <v>12</v>
      </c>
      <c r="AJ12">
        <v>8</v>
      </c>
    </row>
    <row r="13" spans="1:36" x14ac:dyDescent="0.25">
      <c r="A13" s="3" t="str">
        <f t="shared" si="0"/>
        <v>Cameron Young</v>
      </c>
      <c r="B13" s="4">
        <v>45662</v>
      </c>
      <c r="C13" t="s">
        <v>781</v>
      </c>
      <c r="D13" t="s">
        <v>782</v>
      </c>
      <c r="E13" t="s">
        <v>783</v>
      </c>
      <c r="F13" t="s">
        <v>784</v>
      </c>
      <c r="I13" t="s">
        <v>807</v>
      </c>
      <c r="J13" t="s">
        <v>808</v>
      </c>
      <c r="K13">
        <v>8</v>
      </c>
      <c r="L13">
        <v>66</v>
      </c>
      <c r="M13">
        <v>67</v>
      </c>
      <c r="N13">
        <v>68</v>
      </c>
      <c r="O13">
        <v>68</v>
      </c>
      <c r="Q13">
        <v>269</v>
      </c>
      <c r="R13">
        <v>69.61</v>
      </c>
      <c r="S13">
        <v>69.59</v>
      </c>
      <c r="T13">
        <v>64.900000000000006</v>
      </c>
      <c r="U13">
        <v>68.510000000000005</v>
      </c>
      <c r="V13">
        <v>70.12</v>
      </c>
      <c r="W13">
        <v>68.94</v>
      </c>
      <c r="Y13">
        <v>68.12</v>
      </c>
      <c r="Z13">
        <v>4</v>
      </c>
      <c r="AA13">
        <v>7</v>
      </c>
      <c r="AB13">
        <v>9</v>
      </c>
      <c r="AC13">
        <v>8</v>
      </c>
      <c r="AE13">
        <v>2</v>
      </c>
      <c r="AF13">
        <v>3</v>
      </c>
      <c r="AG13">
        <v>9</v>
      </c>
      <c r="AH13">
        <v>12</v>
      </c>
      <c r="AJ13">
        <v>8</v>
      </c>
    </row>
    <row r="14" spans="1:36" x14ac:dyDescent="0.25">
      <c r="A14" s="3" t="str">
        <f t="shared" si="0"/>
        <v>Cam Davis</v>
      </c>
      <c r="B14" s="4">
        <v>45662</v>
      </c>
      <c r="C14" t="s">
        <v>781</v>
      </c>
      <c r="D14" t="s">
        <v>782</v>
      </c>
      <c r="E14" t="s">
        <v>783</v>
      </c>
      <c r="F14" t="s">
        <v>784</v>
      </c>
      <c r="I14" t="s">
        <v>809</v>
      </c>
      <c r="J14" t="s">
        <v>810</v>
      </c>
      <c r="K14">
        <v>13</v>
      </c>
      <c r="L14">
        <v>73</v>
      </c>
      <c r="M14">
        <v>64</v>
      </c>
      <c r="N14">
        <v>64</v>
      </c>
      <c r="O14">
        <v>69</v>
      </c>
      <c r="Q14">
        <v>270</v>
      </c>
      <c r="R14">
        <v>69.61</v>
      </c>
      <c r="S14">
        <v>69.59</v>
      </c>
      <c r="T14">
        <v>71.900000000000006</v>
      </c>
      <c r="U14">
        <v>65.510000000000005</v>
      </c>
      <c r="V14">
        <v>66.12</v>
      </c>
      <c r="W14">
        <v>69.94</v>
      </c>
      <c r="Y14">
        <v>68.37</v>
      </c>
      <c r="Z14">
        <v>41</v>
      </c>
      <c r="AA14">
        <v>20</v>
      </c>
      <c r="AB14">
        <v>9</v>
      </c>
      <c r="AC14">
        <v>13</v>
      </c>
      <c r="AE14">
        <v>9</v>
      </c>
      <c r="AF14">
        <v>7</v>
      </c>
      <c r="AG14">
        <v>9</v>
      </c>
      <c r="AH14">
        <v>13</v>
      </c>
      <c r="AJ14">
        <v>13</v>
      </c>
    </row>
    <row r="15" spans="1:36" x14ac:dyDescent="0.25">
      <c r="A15" s="3" t="str">
        <f t="shared" si="0"/>
        <v>Taylor Pendrith</v>
      </c>
      <c r="B15" s="4">
        <v>45662</v>
      </c>
      <c r="C15" t="s">
        <v>781</v>
      </c>
      <c r="D15" t="s">
        <v>782</v>
      </c>
      <c r="E15" t="s">
        <v>783</v>
      </c>
      <c r="F15" t="s">
        <v>784</v>
      </c>
      <c r="I15" t="s">
        <v>811</v>
      </c>
      <c r="J15" t="s">
        <v>812</v>
      </c>
      <c r="K15">
        <v>13</v>
      </c>
      <c r="L15">
        <v>71</v>
      </c>
      <c r="M15">
        <v>65</v>
      </c>
      <c r="N15">
        <v>67</v>
      </c>
      <c r="O15">
        <v>67</v>
      </c>
      <c r="Q15">
        <v>270</v>
      </c>
      <c r="R15">
        <v>69.61</v>
      </c>
      <c r="S15">
        <v>69.59</v>
      </c>
      <c r="T15">
        <v>69.900000000000006</v>
      </c>
      <c r="U15">
        <v>66.510000000000005</v>
      </c>
      <c r="V15">
        <v>69.12</v>
      </c>
      <c r="W15">
        <v>67.94</v>
      </c>
      <c r="Y15">
        <v>68.37</v>
      </c>
      <c r="Z15">
        <v>30</v>
      </c>
      <c r="AA15">
        <v>13</v>
      </c>
      <c r="AB15">
        <v>18</v>
      </c>
      <c r="AC15">
        <v>13</v>
      </c>
      <c r="AE15">
        <v>7</v>
      </c>
      <c r="AF15">
        <v>6</v>
      </c>
      <c r="AG15">
        <v>11</v>
      </c>
      <c r="AH15">
        <v>13</v>
      </c>
      <c r="AJ15">
        <v>13</v>
      </c>
    </row>
    <row r="16" spans="1:36" x14ac:dyDescent="0.25">
      <c r="A16" s="3" t="str">
        <f t="shared" si="0"/>
        <v>Keegan Bradley</v>
      </c>
      <c r="B16" s="4">
        <v>45662</v>
      </c>
      <c r="C16" t="s">
        <v>781</v>
      </c>
      <c r="D16" t="s">
        <v>782</v>
      </c>
      <c r="E16" t="s">
        <v>783</v>
      </c>
      <c r="F16" t="s">
        <v>784</v>
      </c>
      <c r="I16" t="s">
        <v>813</v>
      </c>
      <c r="J16" t="s">
        <v>814</v>
      </c>
      <c r="K16">
        <v>15</v>
      </c>
      <c r="L16">
        <v>69</v>
      </c>
      <c r="M16">
        <v>64</v>
      </c>
      <c r="N16">
        <v>70</v>
      </c>
      <c r="O16">
        <v>68</v>
      </c>
      <c r="Q16">
        <v>271</v>
      </c>
      <c r="R16">
        <v>69.61</v>
      </c>
      <c r="S16">
        <v>69.59</v>
      </c>
      <c r="T16">
        <v>67.900000000000006</v>
      </c>
      <c r="U16">
        <v>65.510000000000005</v>
      </c>
      <c r="V16">
        <v>72.12</v>
      </c>
      <c r="W16">
        <v>68.94</v>
      </c>
      <c r="Y16">
        <v>68.62</v>
      </c>
      <c r="Z16">
        <v>16</v>
      </c>
      <c r="AA16">
        <v>7</v>
      </c>
      <c r="AB16">
        <v>18</v>
      </c>
      <c r="AC16">
        <v>15</v>
      </c>
      <c r="AE16">
        <v>5</v>
      </c>
      <c r="AF16">
        <v>3</v>
      </c>
      <c r="AG16">
        <v>11</v>
      </c>
      <c r="AH16">
        <v>14</v>
      </c>
      <c r="AJ16">
        <v>15</v>
      </c>
    </row>
    <row r="17" spans="1:36" x14ac:dyDescent="0.25">
      <c r="A17" s="3" t="str">
        <f t="shared" si="0"/>
        <v>Patrick Cantlay</v>
      </c>
      <c r="B17" s="4">
        <v>45662</v>
      </c>
      <c r="C17" t="s">
        <v>781</v>
      </c>
      <c r="D17" t="s">
        <v>782</v>
      </c>
      <c r="E17" t="s">
        <v>783</v>
      </c>
      <c r="F17" t="s">
        <v>784</v>
      </c>
      <c r="I17" t="s">
        <v>815</v>
      </c>
      <c r="J17" t="s">
        <v>816</v>
      </c>
      <c r="K17">
        <v>15</v>
      </c>
      <c r="L17">
        <v>74</v>
      </c>
      <c r="M17">
        <v>64</v>
      </c>
      <c r="N17">
        <v>65</v>
      </c>
      <c r="O17">
        <v>68</v>
      </c>
      <c r="Q17">
        <v>271</v>
      </c>
      <c r="R17">
        <v>69.61</v>
      </c>
      <c r="S17">
        <v>69.59</v>
      </c>
      <c r="T17">
        <v>72.900000000000006</v>
      </c>
      <c r="U17">
        <v>65.510000000000005</v>
      </c>
      <c r="V17">
        <v>67.12</v>
      </c>
      <c r="W17">
        <v>68.94</v>
      </c>
      <c r="Y17">
        <v>68.62</v>
      </c>
      <c r="Z17">
        <v>48</v>
      </c>
      <c r="AA17">
        <v>23</v>
      </c>
      <c r="AB17">
        <v>18</v>
      </c>
      <c r="AC17">
        <v>15</v>
      </c>
      <c r="AE17">
        <v>10</v>
      </c>
      <c r="AF17">
        <v>8</v>
      </c>
      <c r="AG17">
        <v>11</v>
      </c>
      <c r="AH17">
        <v>14</v>
      </c>
      <c r="AJ17">
        <v>15</v>
      </c>
    </row>
    <row r="18" spans="1:36" x14ac:dyDescent="0.25">
      <c r="A18" s="3" t="str">
        <f t="shared" si="0"/>
        <v>Wyndham Clark</v>
      </c>
      <c r="B18" s="4">
        <v>45662</v>
      </c>
      <c r="C18" t="s">
        <v>781</v>
      </c>
      <c r="D18" t="s">
        <v>782</v>
      </c>
      <c r="E18" t="s">
        <v>783</v>
      </c>
      <c r="F18" t="s">
        <v>784</v>
      </c>
      <c r="I18" t="s">
        <v>817</v>
      </c>
      <c r="J18" t="s">
        <v>818</v>
      </c>
      <c r="K18">
        <v>15</v>
      </c>
      <c r="L18">
        <v>69</v>
      </c>
      <c r="M18">
        <v>64</v>
      </c>
      <c r="N18">
        <v>69</v>
      </c>
      <c r="O18">
        <v>69</v>
      </c>
      <c r="Q18">
        <v>271</v>
      </c>
      <c r="R18">
        <v>69.61</v>
      </c>
      <c r="S18">
        <v>69.59</v>
      </c>
      <c r="T18">
        <v>67.900000000000006</v>
      </c>
      <c r="U18">
        <v>65.510000000000005</v>
      </c>
      <c r="V18">
        <v>71.12</v>
      </c>
      <c r="W18">
        <v>69.94</v>
      </c>
      <c r="Y18">
        <v>68.62</v>
      </c>
      <c r="Z18">
        <v>16</v>
      </c>
      <c r="AA18">
        <v>7</v>
      </c>
      <c r="AB18">
        <v>15</v>
      </c>
      <c r="AC18">
        <v>15</v>
      </c>
      <c r="AE18">
        <v>5</v>
      </c>
      <c r="AF18">
        <v>3</v>
      </c>
      <c r="AG18">
        <v>10</v>
      </c>
      <c r="AH18">
        <v>14</v>
      </c>
      <c r="AJ18">
        <v>15</v>
      </c>
    </row>
    <row r="19" spans="1:36" x14ac:dyDescent="0.25">
      <c r="A19" s="3" t="str">
        <f t="shared" si="0"/>
        <v>Austin Eckroat</v>
      </c>
      <c r="B19" s="4">
        <v>45662</v>
      </c>
      <c r="C19" t="s">
        <v>781</v>
      </c>
      <c r="D19" t="s">
        <v>782</v>
      </c>
      <c r="E19" t="s">
        <v>783</v>
      </c>
      <c r="F19" t="s">
        <v>784</v>
      </c>
      <c r="I19" t="s">
        <v>819</v>
      </c>
      <c r="J19" t="s">
        <v>820</v>
      </c>
      <c r="K19">
        <v>15</v>
      </c>
      <c r="L19">
        <v>68</v>
      </c>
      <c r="M19">
        <v>68</v>
      </c>
      <c r="N19">
        <v>68</v>
      </c>
      <c r="O19">
        <v>67</v>
      </c>
      <c r="Q19">
        <v>271</v>
      </c>
      <c r="R19">
        <v>69.61</v>
      </c>
      <c r="S19">
        <v>69.59</v>
      </c>
      <c r="T19">
        <v>66.900000000000006</v>
      </c>
      <c r="U19">
        <v>69.510000000000005</v>
      </c>
      <c r="V19">
        <v>70.12</v>
      </c>
      <c r="W19">
        <v>67.94</v>
      </c>
      <c r="Y19">
        <v>68.62</v>
      </c>
      <c r="Z19">
        <v>10</v>
      </c>
      <c r="AA19">
        <v>13</v>
      </c>
      <c r="AB19">
        <v>21</v>
      </c>
      <c r="AC19">
        <v>15</v>
      </c>
      <c r="AE19">
        <v>4</v>
      </c>
      <c r="AF19">
        <v>6</v>
      </c>
      <c r="AG19">
        <v>12</v>
      </c>
      <c r="AH19">
        <v>14</v>
      </c>
      <c r="AJ19">
        <v>15</v>
      </c>
    </row>
    <row r="20" spans="1:36" x14ac:dyDescent="0.25">
      <c r="A20" s="3" t="str">
        <f t="shared" si="0"/>
        <v>Tony Finau</v>
      </c>
      <c r="B20" s="4">
        <v>45662</v>
      </c>
      <c r="C20" t="s">
        <v>781</v>
      </c>
      <c r="D20" t="s">
        <v>782</v>
      </c>
      <c r="E20" t="s">
        <v>783</v>
      </c>
      <c r="F20" t="s">
        <v>784</v>
      </c>
      <c r="I20" t="s">
        <v>821</v>
      </c>
      <c r="J20" t="s">
        <v>822</v>
      </c>
      <c r="K20">
        <v>15</v>
      </c>
      <c r="L20">
        <v>67</v>
      </c>
      <c r="M20">
        <v>69</v>
      </c>
      <c r="N20">
        <v>66</v>
      </c>
      <c r="O20">
        <v>69</v>
      </c>
      <c r="Q20">
        <v>271</v>
      </c>
      <c r="R20">
        <v>69.61</v>
      </c>
      <c r="S20">
        <v>69.59</v>
      </c>
      <c r="T20">
        <v>65.900000000000006</v>
      </c>
      <c r="U20">
        <v>70.510000000000005</v>
      </c>
      <c r="V20">
        <v>68.12</v>
      </c>
      <c r="W20">
        <v>69.94</v>
      </c>
      <c r="Y20">
        <v>68.62</v>
      </c>
      <c r="Z20">
        <v>7</v>
      </c>
      <c r="AA20">
        <v>13</v>
      </c>
      <c r="AB20">
        <v>15</v>
      </c>
      <c r="AC20">
        <v>15</v>
      </c>
      <c r="AE20">
        <v>3</v>
      </c>
      <c r="AF20">
        <v>6</v>
      </c>
      <c r="AG20">
        <v>10</v>
      </c>
      <c r="AH20">
        <v>14</v>
      </c>
      <c r="AJ20">
        <v>15</v>
      </c>
    </row>
    <row r="21" spans="1:36" x14ac:dyDescent="0.25">
      <c r="A21" s="3" t="str">
        <f t="shared" si="0"/>
        <v>Robert MacIntyre</v>
      </c>
      <c r="B21" s="4">
        <v>45662</v>
      </c>
      <c r="C21" t="s">
        <v>781</v>
      </c>
      <c r="D21" t="s">
        <v>782</v>
      </c>
      <c r="E21" t="s">
        <v>783</v>
      </c>
      <c r="F21" t="s">
        <v>784</v>
      </c>
      <c r="I21" t="s">
        <v>823</v>
      </c>
      <c r="J21" t="s">
        <v>824</v>
      </c>
      <c r="K21">
        <v>15</v>
      </c>
      <c r="L21">
        <v>70</v>
      </c>
      <c r="M21">
        <v>66</v>
      </c>
      <c r="N21">
        <v>69</v>
      </c>
      <c r="O21">
        <v>66</v>
      </c>
      <c r="Q21">
        <v>271</v>
      </c>
      <c r="R21">
        <v>69.61</v>
      </c>
      <c r="S21">
        <v>69.59</v>
      </c>
      <c r="T21">
        <v>68.900000000000006</v>
      </c>
      <c r="U21">
        <v>67.510000000000005</v>
      </c>
      <c r="V21">
        <v>71.12</v>
      </c>
      <c r="W21">
        <v>66.94</v>
      </c>
      <c r="Y21">
        <v>68.62</v>
      </c>
      <c r="Z21">
        <v>23</v>
      </c>
      <c r="AA21">
        <v>13</v>
      </c>
      <c r="AB21">
        <v>26</v>
      </c>
      <c r="AC21">
        <v>15</v>
      </c>
      <c r="AE21">
        <v>6</v>
      </c>
      <c r="AF21">
        <v>6</v>
      </c>
      <c r="AG21">
        <v>13</v>
      </c>
      <c r="AH21">
        <v>14</v>
      </c>
      <c r="AJ21">
        <v>15</v>
      </c>
    </row>
    <row r="22" spans="1:36" x14ac:dyDescent="0.25">
      <c r="A22" s="3" t="str">
        <f t="shared" si="0"/>
        <v>Aaron Rai</v>
      </c>
      <c r="B22" s="4">
        <v>45662</v>
      </c>
      <c r="C22" t="s">
        <v>781</v>
      </c>
      <c r="D22" t="s">
        <v>782</v>
      </c>
      <c r="E22" t="s">
        <v>783</v>
      </c>
      <c r="F22" t="s">
        <v>784</v>
      </c>
      <c r="I22" t="s">
        <v>825</v>
      </c>
      <c r="J22" t="s">
        <v>826</v>
      </c>
      <c r="K22">
        <v>15</v>
      </c>
      <c r="L22">
        <v>68</v>
      </c>
      <c r="M22">
        <v>71</v>
      </c>
      <c r="N22">
        <v>66</v>
      </c>
      <c r="O22">
        <v>66</v>
      </c>
      <c r="Q22">
        <v>271</v>
      </c>
      <c r="R22">
        <v>69.61</v>
      </c>
      <c r="S22">
        <v>69.59</v>
      </c>
      <c r="T22">
        <v>66.900000000000006</v>
      </c>
      <c r="U22">
        <v>72.510000000000005</v>
      </c>
      <c r="V22">
        <v>68.12</v>
      </c>
      <c r="W22">
        <v>66.94</v>
      </c>
      <c r="Y22">
        <v>68.62</v>
      </c>
      <c r="Z22">
        <v>10</v>
      </c>
      <c r="AA22">
        <v>29</v>
      </c>
      <c r="AB22">
        <v>26</v>
      </c>
      <c r="AC22">
        <v>15</v>
      </c>
      <c r="AE22">
        <v>4</v>
      </c>
      <c r="AF22">
        <v>9</v>
      </c>
      <c r="AG22">
        <v>13</v>
      </c>
      <c r="AH22">
        <v>14</v>
      </c>
      <c r="AJ22">
        <v>15</v>
      </c>
    </row>
    <row r="23" spans="1:36" x14ac:dyDescent="0.25">
      <c r="A23" s="3" t="str">
        <f t="shared" si="0"/>
        <v>Adam Scott</v>
      </c>
      <c r="B23" s="4">
        <v>45662</v>
      </c>
      <c r="C23" t="s">
        <v>781</v>
      </c>
      <c r="D23" t="s">
        <v>782</v>
      </c>
      <c r="E23" t="s">
        <v>783</v>
      </c>
      <c r="F23" t="s">
        <v>784</v>
      </c>
      <c r="I23" t="s">
        <v>827</v>
      </c>
      <c r="J23" t="s">
        <v>828</v>
      </c>
      <c r="K23">
        <v>15</v>
      </c>
      <c r="L23">
        <v>68</v>
      </c>
      <c r="M23">
        <v>69</v>
      </c>
      <c r="N23">
        <v>64</v>
      </c>
      <c r="O23">
        <v>70</v>
      </c>
      <c r="Q23">
        <v>271</v>
      </c>
      <c r="R23">
        <v>69.61</v>
      </c>
      <c r="S23">
        <v>69.59</v>
      </c>
      <c r="T23">
        <v>66.900000000000006</v>
      </c>
      <c r="U23">
        <v>70.510000000000005</v>
      </c>
      <c r="V23">
        <v>66.12</v>
      </c>
      <c r="W23">
        <v>70.94</v>
      </c>
      <c r="Y23">
        <v>68.62</v>
      </c>
      <c r="Z23">
        <v>10</v>
      </c>
      <c r="AA23">
        <v>20</v>
      </c>
      <c r="AB23">
        <v>9</v>
      </c>
      <c r="AC23">
        <v>15</v>
      </c>
      <c r="AE23">
        <v>4</v>
      </c>
      <c r="AF23">
        <v>7</v>
      </c>
      <c r="AG23">
        <v>9</v>
      </c>
      <c r="AH23">
        <v>14</v>
      </c>
      <c r="AJ23">
        <v>15</v>
      </c>
    </row>
    <row r="24" spans="1:36" x14ac:dyDescent="0.25">
      <c r="A24" s="3" t="str">
        <f t="shared" si="0"/>
        <v>Sepp Straka</v>
      </c>
      <c r="B24" s="4">
        <v>45662</v>
      </c>
      <c r="C24" t="s">
        <v>781</v>
      </c>
      <c r="D24" t="s">
        <v>782</v>
      </c>
      <c r="E24" t="s">
        <v>783</v>
      </c>
      <c r="F24" t="s">
        <v>784</v>
      </c>
      <c r="I24" t="s">
        <v>829</v>
      </c>
      <c r="J24" t="s">
        <v>830</v>
      </c>
      <c r="K24">
        <v>15</v>
      </c>
      <c r="L24">
        <v>69</v>
      </c>
      <c r="M24">
        <v>65</v>
      </c>
      <c r="N24">
        <v>67</v>
      </c>
      <c r="O24">
        <v>70</v>
      </c>
      <c r="Q24">
        <v>271</v>
      </c>
      <c r="R24">
        <v>69.61</v>
      </c>
      <c r="S24">
        <v>69.59</v>
      </c>
      <c r="T24">
        <v>67.900000000000006</v>
      </c>
      <c r="U24">
        <v>66.510000000000005</v>
      </c>
      <c r="V24">
        <v>69.12</v>
      </c>
      <c r="W24">
        <v>70.94</v>
      </c>
      <c r="Y24">
        <v>68.62</v>
      </c>
      <c r="Z24">
        <v>16</v>
      </c>
      <c r="AA24">
        <v>11</v>
      </c>
      <c r="AB24">
        <v>9</v>
      </c>
      <c r="AC24">
        <v>15</v>
      </c>
      <c r="AE24">
        <v>5</v>
      </c>
      <c r="AF24">
        <v>4</v>
      </c>
      <c r="AG24">
        <v>9</v>
      </c>
      <c r="AH24">
        <v>14</v>
      </c>
      <c r="AJ24">
        <v>15</v>
      </c>
    </row>
    <row r="25" spans="1:36" x14ac:dyDescent="0.25">
      <c r="A25" s="3" t="str">
        <f t="shared" si="0"/>
        <v>Matt Fitzpatrick</v>
      </c>
      <c r="B25" s="4">
        <v>45662</v>
      </c>
      <c r="C25" t="s">
        <v>781</v>
      </c>
      <c r="D25" t="s">
        <v>782</v>
      </c>
      <c r="E25" t="s">
        <v>783</v>
      </c>
      <c r="F25" t="s">
        <v>784</v>
      </c>
      <c r="I25" t="s">
        <v>831</v>
      </c>
      <c r="J25" t="s">
        <v>832</v>
      </c>
      <c r="K25">
        <v>24</v>
      </c>
      <c r="L25">
        <v>73</v>
      </c>
      <c r="M25">
        <v>65</v>
      </c>
      <c r="N25">
        <v>66</v>
      </c>
      <c r="O25">
        <v>68</v>
      </c>
      <c r="Q25">
        <v>272</v>
      </c>
      <c r="R25">
        <v>69.61</v>
      </c>
      <c r="S25">
        <v>69.59</v>
      </c>
      <c r="T25">
        <v>71.900000000000006</v>
      </c>
      <c r="U25">
        <v>66.510000000000005</v>
      </c>
      <c r="V25">
        <v>68.12</v>
      </c>
      <c r="W25">
        <v>68.94</v>
      </c>
      <c r="Y25">
        <v>68.87</v>
      </c>
      <c r="Z25">
        <v>41</v>
      </c>
      <c r="AA25">
        <v>23</v>
      </c>
      <c r="AB25">
        <v>21</v>
      </c>
      <c r="AC25">
        <v>24</v>
      </c>
      <c r="AE25">
        <v>9</v>
      </c>
      <c r="AF25">
        <v>8</v>
      </c>
      <c r="AG25">
        <v>12</v>
      </c>
      <c r="AH25">
        <v>15</v>
      </c>
      <c r="AJ25">
        <v>24</v>
      </c>
    </row>
    <row r="26" spans="1:36" x14ac:dyDescent="0.25">
      <c r="A26" s="3" t="str">
        <f t="shared" si="0"/>
        <v>Max Greyserman</v>
      </c>
      <c r="B26" s="4">
        <v>45662</v>
      </c>
      <c r="C26" t="s">
        <v>781</v>
      </c>
      <c r="D26" t="s">
        <v>782</v>
      </c>
      <c r="E26" t="s">
        <v>783</v>
      </c>
      <c r="F26" t="s">
        <v>784</v>
      </c>
      <c r="I26" t="s">
        <v>833</v>
      </c>
      <c r="J26" t="s">
        <v>834</v>
      </c>
      <c r="K26">
        <v>24</v>
      </c>
      <c r="L26">
        <v>70</v>
      </c>
      <c r="M26">
        <v>67</v>
      </c>
      <c r="N26">
        <v>63</v>
      </c>
      <c r="O26">
        <v>72</v>
      </c>
      <c r="Q26">
        <v>272</v>
      </c>
      <c r="R26">
        <v>69.61</v>
      </c>
      <c r="S26">
        <v>69.59</v>
      </c>
      <c r="T26">
        <v>68.900000000000006</v>
      </c>
      <c r="U26">
        <v>68.510000000000005</v>
      </c>
      <c r="V26">
        <v>65.12</v>
      </c>
      <c r="W26">
        <v>72.94</v>
      </c>
      <c r="Y26">
        <v>68.87</v>
      </c>
      <c r="Z26">
        <v>23</v>
      </c>
      <c r="AA26">
        <v>20</v>
      </c>
      <c r="AB26">
        <v>6</v>
      </c>
      <c r="AC26">
        <v>24</v>
      </c>
      <c r="AE26">
        <v>6</v>
      </c>
      <c r="AF26">
        <v>7</v>
      </c>
      <c r="AG26">
        <v>8</v>
      </c>
      <c r="AH26">
        <v>15</v>
      </c>
      <c r="AJ26">
        <v>24</v>
      </c>
    </row>
    <row r="27" spans="1:36" x14ac:dyDescent="0.25">
      <c r="A27" s="3" t="str">
        <f t="shared" si="0"/>
        <v>Max Homa</v>
      </c>
      <c r="B27" s="4">
        <v>45662</v>
      </c>
      <c r="C27" t="s">
        <v>781</v>
      </c>
      <c r="D27" t="s">
        <v>782</v>
      </c>
      <c r="E27" t="s">
        <v>783</v>
      </c>
      <c r="F27" t="s">
        <v>784</v>
      </c>
      <c r="I27" t="s">
        <v>835</v>
      </c>
      <c r="J27" t="s">
        <v>834</v>
      </c>
      <c r="K27">
        <v>26</v>
      </c>
      <c r="L27">
        <v>69</v>
      </c>
      <c r="M27">
        <v>69</v>
      </c>
      <c r="N27">
        <v>67</v>
      </c>
      <c r="O27">
        <v>68</v>
      </c>
      <c r="Q27">
        <v>273</v>
      </c>
      <c r="R27">
        <v>69.61</v>
      </c>
      <c r="S27">
        <v>69.59</v>
      </c>
      <c r="T27">
        <v>67.900000000000006</v>
      </c>
      <c r="U27">
        <v>70.510000000000005</v>
      </c>
      <c r="V27">
        <v>69.12</v>
      </c>
      <c r="W27">
        <v>68.94</v>
      </c>
      <c r="Y27">
        <v>69.12</v>
      </c>
      <c r="Z27">
        <v>16</v>
      </c>
      <c r="AA27">
        <v>23</v>
      </c>
      <c r="AB27">
        <v>26</v>
      </c>
      <c r="AC27">
        <v>26</v>
      </c>
      <c r="AE27">
        <v>5</v>
      </c>
      <c r="AF27">
        <v>8</v>
      </c>
      <c r="AG27">
        <v>13</v>
      </c>
      <c r="AH27">
        <v>16</v>
      </c>
      <c r="AJ27">
        <v>26</v>
      </c>
    </row>
    <row r="28" spans="1:36" x14ac:dyDescent="0.25">
      <c r="A28" s="3" t="str">
        <f t="shared" si="0"/>
        <v>Justin Thomas</v>
      </c>
      <c r="B28" s="4">
        <v>45662</v>
      </c>
      <c r="C28" t="s">
        <v>781</v>
      </c>
      <c r="D28" t="s">
        <v>782</v>
      </c>
      <c r="E28" t="s">
        <v>783</v>
      </c>
      <c r="F28" t="s">
        <v>784</v>
      </c>
      <c r="I28" t="s">
        <v>798</v>
      </c>
      <c r="J28" t="s">
        <v>836</v>
      </c>
      <c r="K28">
        <v>26</v>
      </c>
      <c r="L28">
        <v>71</v>
      </c>
      <c r="M28">
        <v>71</v>
      </c>
      <c r="N28">
        <v>68</v>
      </c>
      <c r="O28">
        <v>63</v>
      </c>
      <c r="Q28">
        <v>273</v>
      </c>
      <c r="R28">
        <v>69.61</v>
      </c>
      <c r="S28">
        <v>69.59</v>
      </c>
      <c r="T28">
        <v>69.900000000000006</v>
      </c>
      <c r="U28">
        <v>72.510000000000005</v>
      </c>
      <c r="V28">
        <v>70.12</v>
      </c>
      <c r="W28">
        <v>63.94</v>
      </c>
      <c r="Y28">
        <v>69.12</v>
      </c>
      <c r="Z28">
        <v>30</v>
      </c>
      <c r="AA28">
        <v>44</v>
      </c>
      <c r="AB28">
        <v>41</v>
      </c>
      <c r="AC28">
        <v>26</v>
      </c>
      <c r="AE28">
        <v>7</v>
      </c>
      <c r="AF28">
        <v>12</v>
      </c>
      <c r="AG28">
        <v>18</v>
      </c>
      <c r="AH28">
        <v>16</v>
      </c>
      <c r="AJ28">
        <v>26</v>
      </c>
    </row>
    <row r="29" spans="1:36" x14ac:dyDescent="0.25">
      <c r="A29" s="3" t="str">
        <f t="shared" si="0"/>
        <v>Will Zalatoris</v>
      </c>
      <c r="B29" s="4">
        <v>45662</v>
      </c>
      <c r="C29" t="s">
        <v>781</v>
      </c>
      <c r="D29" t="s">
        <v>782</v>
      </c>
      <c r="E29" t="s">
        <v>783</v>
      </c>
      <c r="F29" t="s">
        <v>784</v>
      </c>
      <c r="I29" t="s">
        <v>837</v>
      </c>
      <c r="J29" t="s">
        <v>838</v>
      </c>
      <c r="K29">
        <v>26</v>
      </c>
      <c r="L29">
        <v>65</v>
      </c>
      <c r="M29">
        <v>70</v>
      </c>
      <c r="N29">
        <v>65</v>
      </c>
      <c r="O29">
        <v>73</v>
      </c>
      <c r="Q29">
        <v>273</v>
      </c>
      <c r="R29">
        <v>69.61</v>
      </c>
      <c r="S29">
        <v>69.59</v>
      </c>
      <c r="T29">
        <v>63.9</v>
      </c>
      <c r="U29">
        <v>71.510000000000005</v>
      </c>
      <c r="V29">
        <v>67.12</v>
      </c>
      <c r="W29">
        <v>73.94</v>
      </c>
      <c r="Y29">
        <v>69.12</v>
      </c>
      <c r="Z29">
        <v>2</v>
      </c>
      <c r="AA29">
        <v>12</v>
      </c>
      <c r="AB29">
        <v>6</v>
      </c>
      <c r="AC29">
        <v>26</v>
      </c>
      <c r="AE29">
        <v>1</v>
      </c>
      <c r="AF29">
        <v>5</v>
      </c>
      <c r="AG29">
        <v>8</v>
      </c>
      <c r="AH29">
        <v>16</v>
      </c>
      <c r="AJ29">
        <v>26</v>
      </c>
    </row>
    <row r="30" spans="1:36" x14ac:dyDescent="0.25">
      <c r="A30" s="3" t="str">
        <f t="shared" si="0"/>
        <v>Adam Hadwin</v>
      </c>
      <c r="B30" s="4">
        <v>45662</v>
      </c>
      <c r="C30" t="s">
        <v>781</v>
      </c>
      <c r="D30" t="s">
        <v>782</v>
      </c>
      <c r="E30" t="s">
        <v>783</v>
      </c>
      <c r="F30" t="s">
        <v>784</v>
      </c>
      <c r="I30" t="s">
        <v>839</v>
      </c>
      <c r="J30" t="s">
        <v>828</v>
      </c>
      <c r="K30">
        <v>29</v>
      </c>
      <c r="L30">
        <v>67</v>
      </c>
      <c r="M30">
        <v>69</v>
      </c>
      <c r="N30">
        <v>68</v>
      </c>
      <c r="O30">
        <v>70</v>
      </c>
      <c r="Q30">
        <v>274</v>
      </c>
      <c r="R30">
        <v>69.61</v>
      </c>
      <c r="S30">
        <v>69.59</v>
      </c>
      <c r="T30">
        <v>65.900000000000006</v>
      </c>
      <c r="U30">
        <v>70.510000000000005</v>
      </c>
      <c r="V30">
        <v>70.12</v>
      </c>
      <c r="W30">
        <v>70.94</v>
      </c>
      <c r="Y30">
        <v>69.37</v>
      </c>
      <c r="Z30">
        <v>7</v>
      </c>
      <c r="AA30">
        <v>13</v>
      </c>
      <c r="AB30">
        <v>21</v>
      </c>
      <c r="AC30">
        <v>29</v>
      </c>
      <c r="AE30">
        <v>3</v>
      </c>
      <c r="AF30">
        <v>6</v>
      </c>
      <c r="AG30">
        <v>12</v>
      </c>
      <c r="AH30">
        <v>17</v>
      </c>
      <c r="AJ30">
        <v>29</v>
      </c>
    </row>
    <row r="31" spans="1:36" x14ac:dyDescent="0.25">
      <c r="A31" s="3" t="str">
        <f t="shared" si="0"/>
        <v>Russell Henley</v>
      </c>
      <c r="B31" s="4">
        <v>45662</v>
      </c>
      <c r="C31" t="s">
        <v>781</v>
      </c>
      <c r="D31" t="s">
        <v>782</v>
      </c>
      <c r="E31" t="s">
        <v>783</v>
      </c>
      <c r="F31" t="s">
        <v>784</v>
      </c>
      <c r="I31" t="s">
        <v>840</v>
      </c>
      <c r="J31" t="s">
        <v>841</v>
      </c>
      <c r="K31">
        <v>30</v>
      </c>
      <c r="L31">
        <v>70</v>
      </c>
      <c r="M31">
        <v>69</v>
      </c>
      <c r="N31">
        <v>68</v>
      </c>
      <c r="O31">
        <v>68</v>
      </c>
      <c r="Q31">
        <v>275</v>
      </c>
      <c r="R31">
        <v>69.61</v>
      </c>
      <c r="S31">
        <v>69.59</v>
      </c>
      <c r="T31">
        <v>68.900000000000006</v>
      </c>
      <c r="U31">
        <v>70.510000000000005</v>
      </c>
      <c r="V31">
        <v>70.12</v>
      </c>
      <c r="W31">
        <v>68.94</v>
      </c>
      <c r="Y31">
        <v>69.62</v>
      </c>
      <c r="Z31">
        <v>23</v>
      </c>
      <c r="AA31">
        <v>29</v>
      </c>
      <c r="AB31">
        <v>31</v>
      </c>
      <c r="AC31">
        <v>30</v>
      </c>
      <c r="AE31">
        <v>6</v>
      </c>
      <c r="AF31">
        <v>9</v>
      </c>
      <c r="AG31">
        <v>15</v>
      </c>
      <c r="AH31">
        <v>18</v>
      </c>
      <c r="AJ31">
        <v>30</v>
      </c>
    </row>
    <row r="32" spans="1:36" x14ac:dyDescent="0.25">
      <c r="A32" s="3" t="str">
        <f t="shared" si="0"/>
        <v>Xander Schauffele</v>
      </c>
      <c r="B32" s="4">
        <v>45662</v>
      </c>
      <c r="C32" t="s">
        <v>781</v>
      </c>
      <c r="D32" t="s">
        <v>782</v>
      </c>
      <c r="E32" t="s">
        <v>783</v>
      </c>
      <c r="F32" t="s">
        <v>784</v>
      </c>
      <c r="I32" t="s">
        <v>842</v>
      </c>
      <c r="J32" t="s">
        <v>843</v>
      </c>
      <c r="K32">
        <v>30</v>
      </c>
      <c r="L32">
        <v>72</v>
      </c>
      <c r="M32">
        <v>70</v>
      </c>
      <c r="N32">
        <v>66</v>
      </c>
      <c r="O32">
        <v>67</v>
      </c>
      <c r="Q32">
        <v>275</v>
      </c>
      <c r="R32">
        <v>69.61</v>
      </c>
      <c r="S32">
        <v>69.59</v>
      </c>
      <c r="T32">
        <v>70.900000000000006</v>
      </c>
      <c r="U32">
        <v>71.510000000000005</v>
      </c>
      <c r="V32">
        <v>68.12</v>
      </c>
      <c r="W32">
        <v>67.94</v>
      </c>
      <c r="Y32">
        <v>69.62</v>
      </c>
      <c r="Z32">
        <v>34</v>
      </c>
      <c r="AA32">
        <v>44</v>
      </c>
      <c r="AB32">
        <v>33</v>
      </c>
      <c r="AC32">
        <v>30</v>
      </c>
      <c r="AE32">
        <v>8</v>
      </c>
      <c r="AF32">
        <v>12</v>
      </c>
      <c r="AG32">
        <v>16</v>
      </c>
      <c r="AH32">
        <v>18</v>
      </c>
      <c r="AJ32">
        <v>30</v>
      </c>
    </row>
    <row r="33" spans="1:36" x14ac:dyDescent="0.25">
      <c r="A33" s="3" t="str">
        <f t="shared" si="0"/>
        <v>Byeong Hun An</v>
      </c>
      <c r="B33" s="4">
        <v>45662</v>
      </c>
      <c r="C33" t="s">
        <v>781</v>
      </c>
      <c r="D33" t="s">
        <v>782</v>
      </c>
      <c r="E33" t="s">
        <v>783</v>
      </c>
      <c r="F33" t="s">
        <v>784</v>
      </c>
      <c r="I33" t="s">
        <v>844</v>
      </c>
      <c r="J33" t="s">
        <v>845</v>
      </c>
      <c r="K33">
        <v>32</v>
      </c>
      <c r="L33">
        <v>70</v>
      </c>
      <c r="M33">
        <v>70</v>
      </c>
      <c r="N33">
        <v>69</v>
      </c>
      <c r="O33">
        <v>67</v>
      </c>
      <c r="Q33">
        <v>276</v>
      </c>
      <c r="R33">
        <v>69.61</v>
      </c>
      <c r="S33">
        <v>69.59</v>
      </c>
      <c r="T33">
        <v>68.900000000000006</v>
      </c>
      <c r="U33">
        <v>71.510000000000005</v>
      </c>
      <c r="V33">
        <v>71.12</v>
      </c>
      <c r="W33">
        <v>67.94</v>
      </c>
      <c r="Y33">
        <v>69.87</v>
      </c>
      <c r="Z33">
        <v>23</v>
      </c>
      <c r="AA33">
        <v>36</v>
      </c>
      <c r="AB33">
        <v>36</v>
      </c>
      <c r="AC33">
        <v>32</v>
      </c>
      <c r="AE33">
        <v>6</v>
      </c>
      <c r="AF33">
        <v>10</v>
      </c>
      <c r="AG33">
        <v>17</v>
      </c>
      <c r="AH33">
        <v>19</v>
      </c>
      <c r="AJ33">
        <v>32</v>
      </c>
    </row>
    <row r="34" spans="1:36" x14ac:dyDescent="0.25">
      <c r="A34" s="3" t="str">
        <f t="shared" si="0"/>
        <v>Akshay Bhatia</v>
      </c>
      <c r="B34" s="4">
        <v>45662</v>
      </c>
      <c r="C34" t="s">
        <v>781</v>
      </c>
      <c r="D34" t="s">
        <v>782</v>
      </c>
      <c r="E34" t="s">
        <v>783</v>
      </c>
      <c r="F34" t="s">
        <v>784</v>
      </c>
      <c r="I34" t="s">
        <v>846</v>
      </c>
      <c r="J34" t="s">
        <v>847</v>
      </c>
      <c r="K34">
        <v>32</v>
      </c>
      <c r="L34">
        <v>71</v>
      </c>
      <c r="M34">
        <v>72</v>
      </c>
      <c r="N34">
        <v>67</v>
      </c>
      <c r="O34">
        <v>66</v>
      </c>
      <c r="Q34">
        <v>276</v>
      </c>
      <c r="R34">
        <v>69.61</v>
      </c>
      <c r="S34">
        <v>69.59</v>
      </c>
      <c r="T34">
        <v>69.900000000000006</v>
      </c>
      <c r="U34">
        <v>73.510000000000005</v>
      </c>
      <c r="V34">
        <v>69.12</v>
      </c>
      <c r="W34">
        <v>66.94</v>
      </c>
      <c r="Y34">
        <v>69.87</v>
      </c>
      <c r="Z34">
        <v>30</v>
      </c>
      <c r="AA34">
        <v>49</v>
      </c>
      <c r="AB34">
        <v>41</v>
      </c>
      <c r="AC34">
        <v>32</v>
      </c>
      <c r="AE34">
        <v>7</v>
      </c>
      <c r="AF34">
        <v>13</v>
      </c>
      <c r="AG34">
        <v>18</v>
      </c>
      <c r="AH34">
        <v>19</v>
      </c>
      <c r="AJ34">
        <v>32</v>
      </c>
    </row>
    <row r="35" spans="1:36" x14ac:dyDescent="0.25">
      <c r="A35" s="3" t="str">
        <f t="shared" si="0"/>
        <v>Nico Echavarria</v>
      </c>
      <c r="B35" s="4">
        <v>45662</v>
      </c>
      <c r="C35" t="s">
        <v>781</v>
      </c>
      <c r="D35" t="s">
        <v>782</v>
      </c>
      <c r="E35" t="s">
        <v>783</v>
      </c>
      <c r="F35" t="s">
        <v>784</v>
      </c>
      <c r="I35" t="s">
        <v>848</v>
      </c>
      <c r="J35" t="s">
        <v>849</v>
      </c>
      <c r="K35">
        <v>32</v>
      </c>
      <c r="L35">
        <v>71</v>
      </c>
      <c r="M35">
        <v>71</v>
      </c>
      <c r="N35">
        <v>66</v>
      </c>
      <c r="O35">
        <v>68</v>
      </c>
      <c r="Q35">
        <v>276</v>
      </c>
      <c r="R35">
        <v>69.61</v>
      </c>
      <c r="S35">
        <v>69.59</v>
      </c>
      <c r="T35">
        <v>69.900000000000006</v>
      </c>
      <c r="U35">
        <v>72.510000000000005</v>
      </c>
      <c r="V35">
        <v>68.12</v>
      </c>
      <c r="W35">
        <v>68.94</v>
      </c>
      <c r="Y35">
        <v>69.87</v>
      </c>
      <c r="Z35">
        <v>30</v>
      </c>
      <c r="AA35">
        <v>44</v>
      </c>
      <c r="AB35">
        <v>33</v>
      </c>
      <c r="AC35">
        <v>32</v>
      </c>
      <c r="AE35">
        <v>7</v>
      </c>
      <c r="AF35">
        <v>12</v>
      </c>
      <c r="AG35">
        <v>16</v>
      </c>
      <c r="AH35">
        <v>19</v>
      </c>
      <c r="AJ35">
        <v>32</v>
      </c>
    </row>
    <row r="36" spans="1:36" x14ac:dyDescent="0.25">
      <c r="A36" s="3" t="str">
        <f t="shared" si="0"/>
        <v>Si Woo Kim</v>
      </c>
      <c r="B36" s="4">
        <v>45662</v>
      </c>
      <c r="C36" t="s">
        <v>781</v>
      </c>
      <c r="D36" t="s">
        <v>782</v>
      </c>
      <c r="E36" t="s">
        <v>783</v>
      </c>
      <c r="F36" t="s">
        <v>784</v>
      </c>
      <c r="I36" t="s">
        <v>850</v>
      </c>
      <c r="J36" t="s">
        <v>851</v>
      </c>
      <c r="K36">
        <v>32</v>
      </c>
      <c r="L36">
        <v>76</v>
      </c>
      <c r="M36">
        <v>68</v>
      </c>
      <c r="N36">
        <v>65</v>
      </c>
      <c r="O36">
        <v>67</v>
      </c>
      <c r="Q36">
        <v>276</v>
      </c>
      <c r="R36">
        <v>69.61</v>
      </c>
      <c r="S36">
        <v>69.59</v>
      </c>
      <c r="T36">
        <v>74.900000000000006</v>
      </c>
      <c r="U36">
        <v>69.510000000000005</v>
      </c>
      <c r="V36">
        <v>67.12</v>
      </c>
      <c r="W36">
        <v>67.94</v>
      </c>
      <c r="Y36">
        <v>69.87</v>
      </c>
      <c r="Z36">
        <v>56</v>
      </c>
      <c r="AA36">
        <v>51</v>
      </c>
      <c r="AB36">
        <v>36</v>
      </c>
      <c r="AC36">
        <v>32</v>
      </c>
      <c r="AE36">
        <v>12</v>
      </c>
      <c r="AF36">
        <v>14</v>
      </c>
      <c r="AG36">
        <v>17</v>
      </c>
      <c r="AH36">
        <v>19</v>
      </c>
      <c r="AJ36">
        <v>32</v>
      </c>
    </row>
    <row r="37" spans="1:36" x14ac:dyDescent="0.25">
      <c r="A37" s="3" t="str">
        <f t="shared" si="0"/>
        <v>Viktor Hovland</v>
      </c>
      <c r="B37" s="4">
        <v>45662</v>
      </c>
      <c r="C37" t="s">
        <v>781</v>
      </c>
      <c r="D37" t="s">
        <v>782</v>
      </c>
      <c r="E37" t="s">
        <v>783</v>
      </c>
      <c r="F37" t="s">
        <v>784</v>
      </c>
      <c r="I37" t="s">
        <v>852</v>
      </c>
      <c r="J37" t="s">
        <v>853</v>
      </c>
      <c r="K37">
        <v>36</v>
      </c>
      <c r="L37">
        <v>70</v>
      </c>
      <c r="M37">
        <v>69</v>
      </c>
      <c r="N37">
        <v>68</v>
      </c>
      <c r="O37">
        <v>70</v>
      </c>
      <c r="Q37">
        <v>277</v>
      </c>
      <c r="R37">
        <v>69.61</v>
      </c>
      <c r="S37">
        <v>69.59</v>
      </c>
      <c r="T37">
        <v>68.900000000000006</v>
      </c>
      <c r="U37">
        <v>70.510000000000005</v>
      </c>
      <c r="V37">
        <v>70.12</v>
      </c>
      <c r="W37">
        <v>70.94</v>
      </c>
      <c r="Y37">
        <v>70.12</v>
      </c>
      <c r="Z37">
        <v>23</v>
      </c>
      <c r="AA37">
        <v>29</v>
      </c>
      <c r="AB37">
        <v>31</v>
      </c>
      <c r="AC37">
        <v>36</v>
      </c>
      <c r="AE37">
        <v>6</v>
      </c>
      <c r="AF37">
        <v>9</v>
      </c>
      <c r="AG37">
        <v>15</v>
      </c>
      <c r="AH37">
        <v>20</v>
      </c>
      <c r="AJ37">
        <v>36</v>
      </c>
    </row>
    <row r="38" spans="1:36" x14ac:dyDescent="0.25">
      <c r="A38" s="3" t="str">
        <f t="shared" si="0"/>
        <v>Stephan Jaeger</v>
      </c>
      <c r="B38" s="4">
        <v>45662</v>
      </c>
      <c r="C38" t="s">
        <v>781</v>
      </c>
      <c r="D38" t="s">
        <v>782</v>
      </c>
      <c r="E38" t="s">
        <v>783</v>
      </c>
      <c r="F38" t="s">
        <v>784</v>
      </c>
      <c r="I38" t="s">
        <v>854</v>
      </c>
      <c r="J38" t="s">
        <v>855</v>
      </c>
      <c r="K38">
        <v>36</v>
      </c>
      <c r="L38">
        <v>72</v>
      </c>
      <c r="M38">
        <v>67</v>
      </c>
      <c r="N38">
        <v>71</v>
      </c>
      <c r="O38">
        <v>67</v>
      </c>
      <c r="Q38">
        <v>277</v>
      </c>
      <c r="R38">
        <v>69.61</v>
      </c>
      <c r="S38">
        <v>69.59</v>
      </c>
      <c r="T38">
        <v>70.900000000000006</v>
      </c>
      <c r="U38">
        <v>68.510000000000005</v>
      </c>
      <c r="V38">
        <v>73.12</v>
      </c>
      <c r="W38">
        <v>67.94</v>
      </c>
      <c r="Y38">
        <v>70.12</v>
      </c>
      <c r="Z38">
        <v>34</v>
      </c>
      <c r="AA38">
        <v>29</v>
      </c>
      <c r="AB38">
        <v>41</v>
      </c>
      <c r="AC38">
        <v>36</v>
      </c>
      <c r="AE38">
        <v>8</v>
      </c>
      <c r="AF38">
        <v>9</v>
      </c>
      <c r="AG38">
        <v>18</v>
      </c>
      <c r="AH38">
        <v>20</v>
      </c>
      <c r="AJ38">
        <v>36</v>
      </c>
    </row>
    <row r="39" spans="1:36" x14ac:dyDescent="0.25">
      <c r="A39" s="3" t="str">
        <f t="shared" si="0"/>
        <v>Sahith Theegala</v>
      </c>
      <c r="B39" s="4">
        <v>45662</v>
      </c>
      <c r="C39" t="s">
        <v>781</v>
      </c>
      <c r="D39" t="s">
        <v>782</v>
      </c>
      <c r="E39" t="s">
        <v>783</v>
      </c>
      <c r="F39" t="s">
        <v>784</v>
      </c>
      <c r="I39" t="s">
        <v>856</v>
      </c>
      <c r="J39" t="s">
        <v>857</v>
      </c>
      <c r="K39">
        <v>36</v>
      </c>
      <c r="L39">
        <v>76</v>
      </c>
      <c r="M39">
        <v>68</v>
      </c>
      <c r="N39">
        <v>67</v>
      </c>
      <c r="O39">
        <v>66</v>
      </c>
      <c r="Q39">
        <v>277</v>
      </c>
      <c r="R39">
        <v>69.61</v>
      </c>
      <c r="S39">
        <v>69.59</v>
      </c>
      <c r="T39">
        <v>74.900000000000006</v>
      </c>
      <c r="U39">
        <v>69.510000000000005</v>
      </c>
      <c r="V39">
        <v>69.12</v>
      </c>
      <c r="W39">
        <v>66.94</v>
      </c>
      <c r="Y39">
        <v>70.12</v>
      </c>
      <c r="Z39">
        <v>56</v>
      </c>
      <c r="AA39">
        <v>51</v>
      </c>
      <c r="AB39">
        <v>48</v>
      </c>
      <c r="AC39">
        <v>36</v>
      </c>
      <c r="AE39">
        <v>12</v>
      </c>
      <c r="AF39">
        <v>14</v>
      </c>
      <c r="AG39">
        <v>19</v>
      </c>
      <c r="AH39">
        <v>20</v>
      </c>
      <c r="AJ39">
        <v>36</v>
      </c>
    </row>
    <row r="40" spans="1:36" x14ac:dyDescent="0.25">
      <c r="A40" s="3" t="str">
        <f t="shared" si="0"/>
        <v>Davis Thompson</v>
      </c>
      <c r="B40" s="4">
        <v>45662</v>
      </c>
      <c r="C40" t="s">
        <v>781</v>
      </c>
      <c r="D40" t="s">
        <v>782</v>
      </c>
      <c r="E40" t="s">
        <v>783</v>
      </c>
      <c r="F40" t="s">
        <v>784</v>
      </c>
      <c r="I40" t="s">
        <v>858</v>
      </c>
      <c r="J40" t="s">
        <v>809</v>
      </c>
      <c r="K40">
        <v>36</v>
      </c>
      <c r="L40">
        <v>78</v>
      </c>
      <c r="M40">
        <v>64</v>
      </c>
      <c r="N40">
        <v>68</v>
      </c>
      <c r="O40">
        <v>67</v>
      </c>
      <c r="Q40">
        <v>277</v>
      </c>
      <c r="R40">
        <v>69.61</v>
      </c>
      <c r="S40">
        <v>69.59</v>
      </c>
      <c r="T40">
        <v>76.900000000000006</v>
      </c>
      <c r="U40">
        <v>65.510000000000005</v>
      </c>
      <c r="V40">
        <v>70.12</v>
      </c>
      <c r="W40">
        <v>67.94</v>
      </c>
      <c r="Y40">
        <v>70.12</v>
      </c>
      <c r="Z40">
        <v>59</v>
      </c>
      <c r="AA40">
        <v>44</v>
      </c>
      <c r="AB40">
        <v>41</v>
      </c>
      <c r="AC40">
        <v>36</v>
      </c>
      <c r="AE40">
        <v>14</v>
      </c>
      <c r="AF40">
        <v>12</v>
      </c>
      <c r="AG40">
        <v>18</v>
      </c>
      <c r="AH40">
        <v>20</v>
      </c>
      <c r="AJ40">
        <v>36</v>
      </c>
    </row>
    <row r="41" spans="1:36" x14ac:dyDescent="0.25">
      <c r="A41" s="3" t="str">
        <f t="shared" si="0"/>
        <v>Christiaan Bezuidenhout</v>
      </c>
      <c r="B41" s="4">
        <v>45662</v>
      </c>
      <c r="C41" t="s">
        <v>781</v>
      </c>
      <c r="D41" t="s">
        <v>782</v>
      </c>
      <c r="E41" t="s">
        <v>783</v>
      </c>
      <c r="F41" t="s">
        <v>784</v>
      </c>
      <c r="I41" t="s">
        <v>859</v>
      </c>
      <c r="J41" t="s">
        <v>860</v>
      </c>
      <c r="K41">
        <v>40</v>
      </c>
      <c r="L41">
        <v>73</v>
      </c>
      <c r="M41">
        <v>70</v>
      </c>
      <c r="N41">
        <v>63</v>
      </c>
      <c r="O41">
        <v>72</v>
      </c>
      <c r="Q41">
        <v>278</v>
      </c>
      <c r="R41">
        <v>69.61</v>
      </c>
      <c r="S41">
        <v>69.59</v>
      </c>
      <c r="T41">
        <v>71.900000000000006</v>
      </c>
      <c r="U41">
        <v>71.510000000000005</v>
      </c>
      <c r="V41">
        <v>65.12</v>
      </c>
      <c r="W41">
        <v>72.94</v>
      </c>
      <c r="Y41">
        <v>70.37</v>
      </c>
      <c r="Z41">
        <v>41</v>
      </c>
      <c r="AA41">
        <v>49</v>
      </c>
      <c r="AB41">
        <v>29</v>
      </c>
      <c r="AC41">
        <v>40</v>
      </c>
      <c r="AE41">
        <v>9</v>
      </c>
      <c r="AF41">
        <v>13</v>
      </c>
      <c r="AG41">
        <v>14</v>
      </c>
      <c r="AH41">
        <v>21</v>
      </c>
      <c r="AJ41">
        <v>40</v>
      </c>
    </row>
    <row r="42" spans="1:36" x14ac:dyDescent="0.25">
      <c r="A42" s="3" t="str">
        <f t="shared" si="0"/>
        <v>Jason Day</v>
      </c>
      <c r="B42" s="4">
        <v>45662</v>
      </c>
      <c r="C42" t="s">
        <v>781</v>
      </c>
      <c r="D42" t="s">
        <v>782</v>
      </c>
      <c r="E42" t="s">
        <v>783</v>
      </c>
      <c r="F42" t="s">
        <v>784</v>
      </c>
      <c r="I42" t="s">
        <v>861</v>
      </c>
      <c r="J42" t="s">
        <v>862</v>
      </c>
      <c r="K42">
        <v>40</v>
      </c>
      <c r="L42">
        <v>70</v>
      </c>
      <c r="M42">
        <v>70</v>
      </c>
      <c r="N42">
        <v>68</v>
      </c>
      <c r="O42">
        <v>70</v>
      </c>
      <c r="Q42">
        <v>278</v>
      </c>
      <c r="R42">
        <v>69.61</v>
      </c>
      <c r="S42">
        <v>69.59</v>
      </c>
      <c r="T42">
        <v>68.900000000000006</v>
      </c>
      <c r="U42">
        <v>71.510000000000005</v>
      </c>
      <c r="V42">
        <v>70.12</v>
      </c>
      <c r="W42">
        <v>70.94</v>
      </c>
      <c r="Y42">
        <v>70.37</v>
      </c>
      <c r="Z42">
        <v>23</v>
      </c>
      <c r="AA42">
        <v>36</v>
      </c>
      <c r="AB42">
        <v>33</v>
      </c>
      <c r="AC42">
        <v>40</v>
      </c>
      <c r="AE42">
        <v>6</v>
      </c>
      <c r="AF42">
        <v>10</v>
      </c>
      <c r="AG42">
        <v>16</v>
      </c>
      <c r="AH42">
        <v>21</v>
      </c>
      <c r="AJ42">
        <v>40</v>
      </c>
    </row>
    <row r="43" spans="1:36" x14ac:dyDescent="0.25">
      <c r="A43" s="3" t="str">
        <f t="shared" si="0"/>
        <v>Patton Kizzire</v>
      </c>
      <c r="B43" s="4">
        <v>45662</v>
      </c>
      <c r="C43" t="s">
        <v>781</v>
      </c>
      <c r="D43" t="s">
        <v>782</v>
      </c>
      <c r="E43" t="s">
        <v>783</v>
      </c>
      <c r="F43" t="s">
        <v>784</v>
      </c>
      <c r="I43" t="s">
        <v>863</v>
      </c>
      <c r="J43" t="s">
        <v>864</v>
      </c>
      <c r="K43">
        <v>40</v>
      </c>
      <c r="L43">
        <v>70</v>
      </c>
      <c r="M43">
        <v>69</v>
      </c>
      <c r="N43">
        <v>67</v>
      </c>
      <c r="O43">
        <v>72</v>
      </c>
      <c r="Q43">
        <v>278</v>
      </c>
      <c r="R43">
        <v>69.61</v>
      </c>
      <c r="S43">
        <v>69.59</v>
      </c>
      <c r="T43">
        <v>68.900000000000006</v>
      </c>
      <c r="U43">
        <v>70.510000000000005</v>
      </c>
      <c r="V43">
        <v>69.12</v>
      </c>
      <c r="W43">
        <v>72.94</v>
      </c>
      <c r="Y43">
        <v>70.37</v>
      </c>
      <c r="Z43">
        <v>23</v>
      </c>
      <c r="AA43">
        <v>29</v>
      </c>
      <c r="AB43">
        <v>29</v>
      </c>
      <c r="AC43">
        <v>40</v>
      </c>
      <c r="AE43">
        <v>6</v>
      </c>
      <c r="AF43">
        <v>9</v>
      </c>
      <c r="AG43">
        <v>14</v>
      </c>
      <c r="AH43">
        <v>21</v>
      </c>
      <c r="AJ43">
        <v>40</v>
      </c>
    </row>
    <row r="44" spans="1:36" x14ac:dyDescent="0.25">
      <c r="A44" s="3" t="str">
        <f t="shared" si="0"/>
        <v>J.T. Poston</v>
      </c>
      <c r="B44" s="4">
        <v>45662</v>
      </c>
      <c r="C44" t="s">
        <v>781</v>
      </c>
      <c r="D44" t="s">
        <v>782</v>
      </c>
      <c r="E44" t="s">
        <v>783</v>
      </c>
      <c r="F44" t="s">
        <v>784</v>
      </c>
      <c r="I44" t="s">
        <v>865</v>
      </c>
      <c r="J44" t="s">
        <v>866</v>
      </c>
      <c r="K44">
        <v>40</v>
      </c>
      <c r="L44">
        <v>74</v>
      </c>
      <c r="M44">
        <v>64</v>
      </c>
      <c r="N44">
        <v>71</v>
      </c>
      <c r="O44">
        <v>69</v>
      </c>
      <c r="Q44">
        <v>278</v>
      </c>
      <c r="R44">
        <v>69.61</v>
      </c>
      <c r="S44">
        <v>69.59</v>
      </c>
      <c r="T44">
        <v>72.900000000000006</v>
      </c>
      <c r="U44">
        <v>65.510000000000005</v>
      </c>
      <c r="V44">
        <v>73.12</v>
      </c>
      <c r="W44">
        <v>69.94</v>
      </c>
      <c r="Y44">
        <v>70.37</v>
      </c>
      <c r="Z44">
        <v>48</v>
      </c>
      <c r="AA44">
        <v>23</v>
      </c>
      <c r="AB44">
        <v>36</v>
      </c>
      <c r="AC44">
        <v>40</v>
      </c>
      <c r="AE44">
        <v>10</v>
      </c>
      <c r="AF44">
        <v>8</v>
      </c>
      <c r="AG44">
        <v>17</v>
      </c>
      <c r="AH44">
        <v>21</v>
      </c>
      <c r="AJ44">
        <v>40</v>
      </c>
    </row>
    <row r="45" spans="1:36" x14ac:dyDescent="0.25">
      <c r="A45" s="3" t="str">
        <f t="shared" si="0"/>
        <v>Chris Kirk</v>
      </c>
      <c r="B45" s="4">
        <v>45662</v>
      </c>
      <c r="C45" t="s">
        <v>781</v>
      </c>
      <c r="D45" t="s">
        <v>782</v>
      </c>
      <c r="E45" t="s">
        <v>783</v>
      </c>
      <c r="F45" t="s">
        <v>784</v>
      </c>
      <c r="I45" t="s">
        <v>867</v>
      </c>
      <c r="J45" t="s">
        <v>868</v>
      </c>
      <c r="K45">
        <v>44</v>
      </c>
      <c r="L45">
        <v>74</v>
      </c>
      <c r="M45">
        <v>67</v>
      </c>
      <c r="N45">
        <v>68</v>
      </c>
      <c r="O45">
        <v>70</v>
      </c>
      <c r="Q45">
        <v>279</v>
      </c>
      <c r="R45">
        <v>69.61</v>
      </c>
      <c r="S45">
        <v>69.59</v>
      </c>
      <c r="T45">
        <v>72.900000000000006</v>
      </c>
      <c r="U45">
        <v>68.510000000000005</v>
      </c>
      <c r="V45">
        <v>70.12</v>
      </c>
      <c r="W45">
        <v>70.94</v>
      </c>
      <c r="Y45">
        <v>70.62</v>
      </c>
      <c r="Z45">
        <v>48</v>
      </c>
      <c r="AA45">
        <v>39</v>
      </c>
      <c r="AB45">
        <v>36</v>
      </c>
      <c r="AC45">
        <v>44</v>
      </c>
      <c r="AE45">
        <v>10</v>
      </c>
      <c r="AF45">
        <v>11</v>
      </c>
      <c r="AG45">
        <v>17</v>
      </c>
      <c r="AH45">
        <v>22</v>
      </c>
      <c r="AJ45">
        <v>44</v>
      </c>
    </row>
    <row r="46" spans="1:36" x14ac:dyDescent="0.25">
      <c r="A46" s="3" t="str">
        <f t="shared" si="0"/>
        <v>Kevin Yu</v>
      </c>
      <c r="B46" s="4">
        <v>45662</v>
      </c>
      <c r="C46" t="s">
        <v>781</v>
      </c>
      <c r="D46" t="s">
        <v>782</v>
      </c>
      <c r="E46" t="s">
        <v>783</v>
      </c>
      <c r="F46" t="s">
        <v>784</v>
      </c>
      <c r="I46" t="s">
        <v>869</v>
      </c>
      <c r="J46" t="s">
        <v>870</v>
      </c>
      <c r="K46">
        <v>44</v>
      </c>
      <c r="L46">
        <v>73</v>
      </c>
      <c r="M46">
        <v>68</v>
      </c>
      <c r="N46">
        <v>70</v>
      </c>
      <c r="O46">
        <v>68</v>
      </c>
      <c r="Q46">
        <v>279</v>
      </c>
      <c r="R46">
        <v>69.61</v>
      </c>
      <c r="S46">
        <v>69.59</v>
      </c>
      <c r="T46">
        <v>71.900000000000006</v>
      </c>
      <c r="U46">
        <v>69.510000000000005</v>
      </c>
      <c r="V46">
        <v>72.12</v>
      </c>
      <c r="W46">
        <v>68.94</v>
      </c>
      <c r="Y46">
        <v>70.62</v>
      </c>
      <c r="Z46">
        <v>41</v>
      </c>
      <c r="AA46">
        <v>39</v>
      </c>
      <c r="AB46">
        <v>48</v>
      </c>
      <c r="AC46">
        <v>44</v>
      </c>
      <c r="AE46">
        <v>9</v>
      </c>
      <c r="AF46">
        <v>11</v>
      </c>
      <c r="AG46">
        <v>19</v>
      </c>
      <c r="AH46">
        <v>22</v>
      </c>
      <c r="AJ46">
        <v>44</v>
      </c>
    </row>
    <row r="47" spans="1:36" x14ac:dyDescent="0.25">
      <c r="A47" s="3" t="str">
        <f t="shared" si="0"/>
        <v>Chris Gotterup</v>
      </c>
      <c r="B47" s="4">
        <v>45662</v>
      </c>
      <c r="C47" t="s">
        <v>781</v>
      </c>
      <c r="D47" t="s">
        <v>782</v>
      </c>
      <c r="E47" t="s">
        <v>783</v>
      </c>
      <c r="F47" t="s">
        <v>784</v>
      </c>
      <c r="I47" t="s">
        <v>871</v>
      </c>
      <c r="J47" t="s">
        <v>868</v>
      </c>
      <c r="K47">
        <v>46</v>
      </c>
      <c r="L47">
        <v>72</v>
      </c>
      <c r="M47">
        <v>69</v>
      </c>
      <c r="N47">
        <v>71</v>
      </c>
      <c r="O47">
        <v>68</v>
      </c>
      <c r="Q47">
        <v>280</v>
      </c>
      <c r="R47">
        <v>69.61</v>
      </c>
      <c r="S47">
        <v>69.59</v>
      </c>
      <c r="T47">
        <v>70.900000000000006</v>
      </c>
      <c r="U47">
        <v>70.510000000000005</v>
      </c>
      <c r="V47">
        <v>73.12</v>
      </c>
      <c r="W47">
        <v>68.94</v>
      </c>
      <c r="Y47">
        <v>70.87</v>
      </c>
      <c r="Z47">
        <v>34</v>
      </c>
      <c r="AA47">
        <v>39</v>
      </c>
      <c r="AB47">
        <v>51</v>
      </c>
      <c r="AC47">
        <v>46</v>
      </c>
      <c r="AE47">
        <v>8</v>
      </c>
      <c r="AF47">
        <v>11</v>
      </c>
      <c r="AG47">
        <v>20</v>
      </c>
      <c r="AH47">
        <v>23</v>
      </c>
      <c r="AJ47">
        <v>46</v>
      </c>
    </row>
    <row r="48" spans="1:36" x14ac:dyDescent="0.25">
      <c r="A48" s="3" t="str">
        <f t="shared" si="0"/>
        <v>Denny McCarthy</v>
      </c>
      <c r="B48" s="4">
        <v>45662</v>
      </c>
      <c r="C48" t="s">
        <v>781</v>
      </c>
      <c r="D48" t="s">
        <v>782</v>
      </c>
      <c r="E48" t="s">
        <v>783</v>
      </c>
      <c r="F48" t="s">
        <v>784</v>
      </c>
      <c r="I48" t="s">
        <v>872</v>
      </c>
      <c r="J48" t="s">
        <v>873</v>
      </c>
      <c r="K48">
        <v>46</v>
      </c>
      <c r="L48">
        <v>73</v>
      </c>
      <c r="M48">
        <v>66</v>
      </c>
      <c r="N48">
        <v>71</v>
      </c>
      <c r="O48">
        <v>70</v>
      </c>
      <c r="Q48">
        <v>280</v>
      </c>
      <c r="R48">
        <v>69.61</v>
      </c>
      <c r="S48">
        <v>69.59</v>
      </c>
      <c r="T48">
        <v>71.900000000000006</v>
      </c>
      <c r="U48">
        <v>67.510000000000005</v>
      </c>
      <c r="V48">
        <v>73.12</v>
      </c>
      <c r="W48">
        <v>70.94</v>
      </c>
      <c r="Y48">
        <v>70.87</v>
      </c>
      <c r="Z48">
        <v>41</v>
      </c>
      <c r="AA48">
        <v>29</v>
      </c>
      <c r="AB48">
        <v>41</v>
      </c>
      <c r="AC48">
        <v>46</v>
      </c>
      <c r="AE48">
        <v>9</v>
      </c>
      <c r="AF48">
        <v>9</v>
      </c>
      <c r="AG48">
        <v>18</v>
      </c>
      <c r="AH48">
        <v>23</v>
      </c>
      <c r="AJ48">
        <v>46</v>
      </c>
    </row>
    <row r="49" spans="1:36" x14ac:dyDescent="0.25">
      <c r="A49" s="3" t="str">
        <f t="shared" si="0"/>
        <v>Brice Garnett</v>
      </c>
      <c r="B49" s="4">
        <v>45662</v>
      </c>
      <c r="C49" t="s">
        <v>781</v>
      </c>
      <c r="D49" t="s">
        <v>782</v>
      </c>
      <c r="E49" t="s">
        <v>783</v>
      </c>
      <c r="F49" t="s">
        <v>784</v>
      </c>
      <c r="I49" t="s">
        <v>874</v>
      </c>
      <c r="J49" t="s">
        <v>875</v>
      </c>
      <c r="K49">
        <v>48</v>
      </c>
      <c r="L49">
        <v>69</v>
      </c>
      <c r="M49">
        <v>71</v>
      </c>
      <c r="N49">
        <v>69</v>
      </c>
      <c r="O49">
        <v>72</v>
      </c>
      <c r="Q49">
        <v>281</v>
      </c>
      <c r="R49">
        <v>69.61</v>
      </c>
      <c r="S49">
        <v>69.59</v>
      </c>
      <c r="T49">
        <v>67.900000000000006</v>
      </c>
      <c r="U49">
        <v>72.510000000000005</v>
      </c>
      <c r="V49">
        <v>71.12</v>
      </c>
      <c r="W49">
        <v>72.94</v>
      </c>
      <c r="Y49">
        <v>71.12</v>
      </c>
      <c r="Z49">
        <v>16</v>
      </c>
      <c r="AA49">
        <v>36</v>
      </c>
      <c r="AB49">
        <v>36</v>
      </c>
      <c r="AC49">
        <v>48</v>
      </c>
      <c r="AE49">
        <v>5</v>
      </c>
      <c r="AF49">
        <v>10</v>
      </c>
      <c r="AG49">
        <v>17</v>
      </c>
      <c r="AH49">
        <v>24</v>
      </c>
      <c r="AJ49">
        <v>48</v>
      </c>
    </row>
    <row r="50" spans="1:36" x14ac:dyDescent="0.25">
      <c r="A50" s="3" t="str">
        <f t="shared" si="0"/>
        <v>Matthieu Pavon</v>
      </c>
      <c r="B50" s="4">
        <v>45662</v>
      </c>
      <c r="C50" t="s">
        <v>781</v>
      </c>
      <c r="D50" t="s">
        <v>782</v>
      </c>
      <c r="E50" t="s">
        <v>783</v>
      </c>
      <c r="F50" t="s">
        <v>784</v>
      </c>
      <c r="I50" t="s">
        <v>876</v>
      </c>
      <c r="J50" t="s">
        <v>877</v>
      </c>
      <c r="K50">
        <v>48</v>
      </c>
      <c r="L50">
        <v>74</v>
      </c>
      <c r="M50">
        <v>70</v>
      </c>
      <c r="N50">
        <v>69</v>
      </c>
      <c r="O50">
        <v>68</v>
      </c>
      <c r="Q50">
        <v>281</v>
      </c>
      <c r="R50">
        <v>69.61</v>
      </c>
      <c r="S50">
        <v>69.59</v>
      </c>
      <c r="T50">
        <v>72.900000000000006</v>
      </c>
      <c r="U50">
        <v>71.510000000000005</v>
      </c>
      <c r="V50">
        <v>71.12</v>
      </c>
      <c r="W50">
        <v>68.94</v>
      </c>
      <c r="Y50">
        <v>71.12</v>
      </c>
      <c r="Z50">
        <v>48</v>
      </c>
      <c r="AA50">
        <v>51</v>
      </c>
      <c r="AB50">
        <v>54</v>
      </c>
      <c r="AC50">
        <v>48</v>
      </c>
      <c r="AE50">
        <v>10</v>
      </c>
      <c r="AF50">
        <v>14</v>
      </c>
      <c r="AG50">
        <v>21</v>
      </c>
      <c r="AH50">
        <v>24</v>
      </c>
      <c r="AJ50">
        <v>48</v>
      </c>
    </row>
    <row r="51" spans="1:36" x14ac:dyDescent="0.25">
      <c r="A51" s="3" t="str">
        <f t="shared" si="0"/>
        <v>Nick Taylor</v>
      </c>
      <c r="B51" s="4">
        <v>45662</v>
      </c>
      <c r="C51" t="s">
        <v>781</v>
      </c>
      <c r="D51" t="s">
        <v>782</v>
      </c>
      <c r="E51" t="s">
        <v>783</v>
      </c>
      <c r="F51" t="s">
        <v>784</v>
      </c>
      <c r="I51" t="s">
        <v>812</v>
      </c>
      <c r="J51" t="s">
        <v>878</v>
      </c>
      <c r="K51">
        <v>48</v>
      </c>
      <c r="L51">
        <v>73</v>
      </c>
      <c r="M51">
        <v>73</v>
      </c>
      <c r="N51">
        <v>66</v>
      </c>
      <c r="O51">
        <v>69</v>
      </c>
      <c r="Q51">
        <v>281</v>
      </c>
      <c r="R51">
        <v>69.61</v>
      </c>
      <c r="S51">
        <v>69.59</v>
      </c>
      <c r="T51">
        <v>71.900000000000006</v>
      </c>
      <c r="U51">
        <v>74.510000000000005</v>
      </c>
      <c r="V51">
        <v>68.12</v>
      </c>
      <c r="W51">
        <v>69.94</v>
      </c>
      <c r="Y51">
        <v>71.12</v>
      </c>
      <c r="Z51">
        <v>41</v>
      </c>
      <c r="AA51">
        <v>56</v>
      </c>
      <c r="AB51">
        <v>51</v>
      </c>
      <c r="AC51">
        <v>48</v>
      </c>
      <c r="AE51">
        <v>9</v>
      </c>
      <c r="AF51">
        <v>16</v>
      </c>
      <c r="AG51">
        <v>20</v>
      </c>
      <c r="AH51">
        <v>24</v>
      </c>
      <c r="AJ51">
        <v>48</v>
      </c>
    </row>
    <row r="52" spans="1:36" x14ac:dyDescent="0.25">
      <c r="A52" s="3" t="str">
        <f t="shared" si="0"/>
        <v>Billy Horschel</v>
      </c>
      <c r="B52" s="4">
        <v>45662</v>
      </c>
      <c r="C52" t="s">
        <v>781</v>
      </c>
      <c r="D52" t="s">
        <v>782</v>
      </c>
      <c r="E52" t="s">
        <v>783</v>
      </c>
      <c r="F52" t="s">
        <v>784</v>
      </c>
      <c r="I52" t="s">
        <v>879</v>
      </c>
      <c r="J52" t="s">
        <v>880</v>
      </c>
      <c r="K52">
        <v>51</v>
      </c>
      <c r="L52">
        <v>72</v>
      </c>
      <c r="M52">
        <v>69</v>
      </c>
      <c r="N52">
        <v>69</v>
      </c>
      <c r="O52">
        <v>72</v>
      </c>
      <c r="Q52">
        <v>282</v>
      </c>
      <c r="R52">
        <v>69.61</v>
      </c>
      <c r="S52">
        <v>69.59</v>
      </c>
      <c r="T52">
        <v>70.900000000000006</v>
      </c>
      <c r="U52">
        <v>70.510000000000005</v>
      </c>
      <c r="V52">
        <v>71.12</v>
      </c>
      <c r="W52">
        <v>72.94</v>
      </c>
      <c r="Y52">
        <v>71.37</v>
      </c>
      <c r="Z52">
        <v>34</v>
      </c>
      <c r="AA52">
        <v>39</v>
      </c>
      <c r="AB52">
        <v>41</v>
      </c>
      <c r="AC52">
        <v>51</v>
      </c>
      <c r="AE52">
        <v>8</v>
      </c>
      <c r="AF52">
        <v>11</v>
      </c>
      <c r="AG52">
        <v>18</v>
      </c>
      <c r="AH52">
        <v>25</v>
      </c>
      <c r="AJ52">
        <v>51</v>
      </c>
    </row>
    <row r="53" spans="1:36" x14ac:dyDescent="0.25">
      <c r="A53" s="3" t="str">
        <f t="shared" si="0"/>
        <v>Eric Cole</v>
      </c>
      <c r="B53" s="4">
        <v>45662</v>
      </c>
      <c r="C53" t="s">
        <v>781</v>
      </c>
      <c r="D53" t="s">
        <v>782</v>
      </c>
      <c r="E53" t="s">
        <v>783</v>
      </c>
      <c r="F53" t="s">
        <v>784</v>
      </c>
      <c r="I53" t="s">
        <v>881</v>
      </c>
      <c r="J53" t="s">
        <v>882</v>
      </c>
      <c r="K53">
        <v>52</v>
      </c>
      <c r="L53">
        <v>74</v>
      </c>
      <c r="M53">
        <v>68</v>
      </c>
      <c r="N53">
        <v>68</v>
      </c>
      <c r="O53">
        <v>73</v>
      </c>
      <c r="Q53">
        <v>283</v>
      </c>
      <c r="R53">
        <v>69.61</v>
      </c>
      <c r="S53">
        <v>69.59</v>
      </c>
      <c r="T53">
        <v>72.900000000000006</v>
      </c>
      <c r="U53">
        <v>69.510000000000005</v>
      </c>
      <c r="V53">
        <v>70.12</v>
      </c>
      <c r="W53">
        <v>73.94</v>
      </c>
      <c r="Y53">
        <v>71.62</v>
      </c>
      <c r="Z53">
        <v>48</v>
      </c>
      <c r="AA53">
        <v>44</v>
      </c>
      <c r="AB53">
        <v>41</v>
      </c>
      <c r="AC53">
        <v>52</v>
      </c>
      <c r="AE53">
        <v>10</v>
      </c>
      <c r="AF53">
        <v>12</v>
      </c>
      <c r="AG53">
        <v>18</v>
      </c>
      <c r="AH53">
        <v>26</v>
      </c>
      <c r="AJ53">
        <v>52</v>
      </c>
    </row>
    <row r="54" spans="1:36" x14ac:dyDescent="0.25">
      <c r="A54" s="3" t="str">
        <f t="shared" si="0"/>
        <v>Peter Malnati</v>
      </c>
      <c r="B54" s="4">
        <v>45662</v>
      </c>
      <c r="C54" t="s">
        <v>781</v>
      </c>
      <c r="D54" t="s">
        <v>782</v>
      </c>
      <c r="E54" t="s">
        <v>783</v>
      </c>
      <c r="F54" t="s">
        <v>784</v>
      </c>
      <c r="I54" t="s">
        <v>883</v>
      </c>
      <c r="J54" t="s">
        <v>884</v>
      </c>
      <c r="K54">
        <v>53</v>
      </c>
      <c r="L54">
        <v>74</v>
      </c>
      <c r="M54">
        <v>64</v>
      </c>
      <c r="N54">
        <v>73</v>
      </c>
      <c r="O54">
        <v>73</v>
      </c>
      <c r="Q54">
        <v>284</v>
      </c>
      <c r="R54">
        <v>69.61</v>
      </c>
      <c r="S54">
        <v>69.59</v>
      </c>
      <c r="T54">
        <v>72.900000000000006</v>
      </c>
      <c r="U54">
        <v>65.510000000000005</v>
      </c>
      <c r="V54">
        <v>75.12</v>
      </c>
      <c r="W54">
        <v>73.94</v>
      </c>
      <c r="Y54">
        <v>71.87</v>
      </c>
      <c r="Z54">
        <v>48</v>
      </c>
      <c r="AA54">
        <v>23</v>
      </c>
      <c r="AB54">
        <v>48</v>
      </c>
      <c r="AC54">
        <v>53</v>
      </c>
      <c r="AE54">
        <v>10</v>
      </c>
      <c r="AF54">
        <v>8</v>
      </c>
      <c r="AG54">
        <v>19</v>
      </c>
      <c r="AH54">
        <v>27</v>
      </c>
      <c r="AJ54">
        <v>53</v>
      </c>
    </row>
    <row r="55" spans="1:36" x14ac:dyDescent="0.25">
      <c r="A55" s="3" t="str">
        <f t="shared" si="0"/>
        <v>Matt McCarty</v>
      </c>
      <c r="B55" s="4">
        <v>45662</v>
      </c>
      <c r="C55" t="s">
        <v>781</v>
      </c>
      <c r="D55" t="s">
        <v>782</v>
      </c>
      <c r="E55" t="s">
        <v>783</v>
      </c>
      <c r="F55" t="s">
        <v>784</v>
      </c>
      <c r="I55" t="s">
        <v>885</v>
      </c>
      <c r="J55" t="s">
        <v>832</v>
      </c>
      <c r="K55">
        <v>53</v>
      </c>
      <c r="L55">
        <v>74</v>
      </c>
      <c r="M55">
        <v>67</v>
      </c>
      <c r="N55">
        <v>71</v>
      </c>
      <c r="O55">
        <v>72</v>
      </c>
      <c r="Q55">
        <v>284</v>
      </c>
      <c r="R55">
        <v>69.61</v>
      </c>
      <c r="S55">
        <v>69.59</v>
      </c>
      <c r="T55">
        <v>72.900000000000006</v>
      </c>
      <c r="U55">
        <v>68.510000000000005</v>
      </c>
      <c r="V55">
        <v>73.12</v>
      </c>
      <c r="W55">
        <v>72.94</v>
      </c>
      <c r="Y55">
        <v>71.87</v>
      </c>
      <c r="Z55">
        <v>48</v>
      </c>
      <c r="AA55">
        <v>39</v>
      </c>
      <c r="AB55">
        <v>51</v>
      </c>
      <c r="AC55">
        <v>53</v>
      </c>
      <c r="AE55">
        <v>10</v>
      </c>
      <c r="AF55">
        <v>11</v>
      </c>
      <c r="AG55">
        <v>20</v>
      </c>
      <c r="AH55">
        <v>27</v>
      </c>
      <c r="AJ55">
        <v>53</v>
      </c>
    </row>
    <row r="56" spans="1:36" x14ac:dyDescent="0.25">
      <c r="A56" s="3" t="str">
        <f t="shared" si="0"/>
        <v>Nick Dunlap</v>
      </c>
      <c r="B56" s="4">
        <v>45662</v>
      </c>
      <c r="C56" t="s">
        <v>781</v>
      </c>
      <c r="D56" t="s">
        <v>782</v>
      </c>
      <c r="E56" t="s">
        <v>783</v>
      </c>
      <c r="F56" t="s">
        <v>784</v>
      </c>
      <c r="I56" t="s">
        <v>886</v>
      </c>
      <c r="J56" t="s">
        <v>878</v>
      </c>
      <c r="K56">
        <v>55</v>
      </c>
      <c r="L56">
        <v>76</v>
      </c>
      <c r="M56">
        <v>70</v>
      </c>
      <c r="N56">
        <v>68</v>
      </c>
      <c r="O56">
        <v>71</v>
      </c>
      <c r="Q56">
        <v>285</v>
      </c>
      <c r="R56">
        <v>69.61</v>
      </c>
      <c r="S56">
        <v>69.59</v>
      </c>
      <c r="T56">
        <v>74.900000000000006</v>
      </c>
      <c r="U56">
        <v>71.510000000000005</v>
      </c>
      <c r="V56">
        <v>70.12</v>
      </c>
      <c r="W56">
        <v>71.94</v>
      </c>
      <c r="Y56">
        <v>72.12</v>
      </c>
      <c r="Z56">
        <v>56</v>
      </c>
      <c r="AA56">
        <v>56</v>
      </c>
      <c r="AB56">
        <v>55</v>
      </c>
      <c r="AC56">
        <v>55</v>
      </c>
      <c r="AE56">
        <v>12</v>
      </c>
      <c r="AF56">
        <v>16</v>
      </c>
      <c r="AG56">
        <v>22</v>
      </c>
      <c r="AH56">
        <v>28</v>
      </c>
      <c r="AJ56">
        <v>55</v>
      </c>
    </row>
    <row r="57" spans="1:36" x14ac:dyDescent="0.25">
      <c r="A57" s="3" t="str">
        <f t="shared" si="0"/>
        <v>Jake Knapp</v>
      </c>
      <c r="B57" s="4">
        <v>45662</v>
      </c>
      <c r="C57" t="s">
        <v>781</v>
      </c>
      <c r="D57" t="s">
        <v>782</v>
      </c>
      <c r="E57" t="s">
        <v>783</v>
      </c>
      <c r="F57" t="s">
        <v>784</v>
      </c>
      <c r="I57" t="s">
        <v>887</v>
      </c>
      <c r="J57" t="s">
        <v>888</v>
      </c>
      <c r="K57">
        <v>56</v>
      </c>
      <c r="L57">
        <v>72</v>
      </c>
      <c r="M57">
        <v>73</v>
      </c>
      <c r="N57">
        <v>70</v>
      </c>
      <c r="O57">
        <v>71</v>
      </c>
      <c r="Q57">
        <v>286</v>
      </c>
      <c r="R57">
        <v>69.61</v>
      </c>
      <c r="S57">
        <v>69.59</v>
      </c>
      <c r="T57">
        <v>70.900000000000006</v>
      </c>
      <c r="U57">
        <v>74.510000000000005</v>
      </c>
      <c r="V57">
        <v>72.12</v>
      </c>
      <c r="W57">
        <v>71.94</v>
      </c>
      <c r="Y57">
        <v>72.37</v>
      </c>
      <c r="Z57">
        <v>34</v>
      </c>
      <c r="AA57">
        <v>55</v>
      </c>
      <c r="AB57">
        <v>56</v>
      </c>
      <c r="AC57">
        <v>56</v>
      </c>
      <c r="AE57">
        <v>8</v>
      </c>
      <c r="AF57">
        <v>15</v>
      </c>
      <c r="AG57">
        <v>23</v>
      </c>
      <c r="AH57">
        <v>29</v>
      </c>
      <c r="AJ57">
        <v>56</v>
      </c>
    </row>
    <row r="58" spans="1:36" x14ac:dyDescent="0.25">
      <c r="A58" s="3" t="str">
        <f t="shared" si="0"/>
        <v>Rafael Campos</v>
      </c>
      <c r="B58" s="4">
        <v>45662</v>
      </c>
      <c r="C58" t="s">
        <v>781</v>
      </c>
      <c r="D58" t="s">
        <v>782</v>
      </c>
      <c r="E58" t="s">
        <v>783</v>
      </c>
      <c r="F58" t="s">
        <v>784</v>
      </c>
      <c r="I58" t="s">
        <v>889</v>
      </c>
      <c r="J58" t="s">
        <v>890</v>
      </c>
      <c r="K58">
        <v>57</v>
      </c>
      <c r="L58">
        <v>72</v>
      </c>
      <c r="M58">
        <v>72</v>
      </c>
      <c r="N58">
        <v>71</v>
      </c>
      <c r="O58">
        <v>73</v>
      </c>
      <c r="Q58">
        <v>288</v>
      </c>
      <c r="R58">
        <v>69.61</v>
      </c>
      <c r="S58">
        <v>69.59</v>
      </c>
      <c r="T58">
        <v>70.900000000000006</v>
      </c>
      <c r="U58">
        <v>73.510000000000005</v>
      </c>
      <c r="V58">
        <v>73.12</v>
      </c>
      <c r="W58">
        <v>73.94</v>
      </c>
      <c r="Y58">
        <v>72.87</v>
      </c>
      <c r="Z58">
        <v>34</v>
      </c>
      <c r="AA58">
        <v>51</v>
      </c>
      <c r="AB58">
        <v>56</v>
      </c>
      <c r="AC58">
        <v>57</v>
      </c>
      <c r="AE58">
        <v>8</v>
      </c>
      <c r="AF58">
        <v>14</v>
      </c>
      <c r="AG58">
        <v>23</v>
      </c>
      <c r="AH58">
        <v>31</v>
      </c>
      <c r="AJ58">
        <v>57</v>
      </c>
    </row>
    <row r="59" spans="1:36" x14ac:dyDescent="0.25">
      <c r="A59" s="3" t="str">
        <f t="shared" si="0"/>
        <v>Brian Harman</v>
      </c>
      <c r="B59" s="4">
        <v>45662</v>
      </c>
      <c r="C59" t="s">
        <v>781</v>
      </c>
      <c r="D59" t="s">
        <v>782</v>
      </c>
      <c r="E59" t="s">
        <v>783</v>
      </c>
      <c r="F59" t="s">
        <v>784</v>
      </c>
      <c r="I59" t="s">
        <v>891</v>
      </c>
      <c r="J59" t="s">
        <v>892</v>
      </c>
      <c r="K59">
        <v>58</v>
      </c>
      <c r="L59">
        <v>75</v>
      </c>
      <c r="M59">
        <v>74</v>
      </c>
      <c r="N59">
        <v>70</v>
      </c>
      <c r="O59">
        <v>70</v>
      </c>
      <c r="Q59">
        <v>289</v>
      </c>
      <c r="R59">
        <v>69.61</v>
      </c>
      <c r="S59">
        <v>69.59</v>
      </c>
      <c r="T59">
        <v>73.900000000000006</v>
      </c>
      <c r="U59">
        <v>75.510000000000005</v>
      </c>
      <c r="V59">
        <v>72.12</v>
      </c>
      <c r="W59">
        <v>70.94</v>
      </c>
      <c r="Y59">
        <v>73.12</v>
      </c>
      <c r="Z59">
        <v>55</v>
      </c>
      <c r="AA59">
        <v>58</v>
      </c>
      <c r="AB59">
        <v>58</v>
      </c>
      <c r="AC59">
        <v>58</v>
      </c>
      <c r="AE59">
        <v>11</v>
      </c>
      <c r="AF59">
        <v>19</v>
      </c>
      <c r="AG59">
        <v>27</v>
      </c>
      <c r="AH59">
        <v>32</v>
      </c>
      <c r="AJ59">
        <v>58</v>
      </c>
    </row>
    <row r="60" spans="1:36" x14ac:dyDescent="0.25">
      <c r="A60" s="3" t="str">
        <f t="shared" si="0"/>
        <v>Davis Riley</v>
      </c>
      <c r="B60" s="4">
        <v>45662</v>
      </c>
      <c r="C60" t="s">
        <v>781</v>
      </c>
      <c r="D60" t="s">
        <v>782</v>
      </c>
      <c r="E60" t="s">
        <v>783</v>
      </c>
      <c r="F60" t="s">
        <v>784</v>
      </c>
      <c r="I60" t="s">
        <v>893</v>
      </c>
      <c r="J60" t="s">
        <v>809</v>
      </c>
      <c r="K60" t="s">
        <v>1</v>
      </c>
      <c r="L60">
        <v>73</v>
      </c>
      <c r="M60">
        <v>80</v>
      </c>
      <c r="N60">
        <v>74</v>
      </c>
      <c r="Q60">
        <v>227</v>
      </c>
      <c r="R60">
        <v>69.61</v>
      </c>
      <c r="S60">
        <v>69.59</v>
      </c>
      <c r="T60">
        <v>71.900000000000006</v>
      </c>
      <c r="U60">
        <v>81.510000000000005</v>
      </c>
      <c r="V60">
        <v>76.12</v>
      </c>
      <c r="Y60">
        <v>76.510000000000005</v>
      </c>
      <c r="Z60">
        <v>41</v>
      </c>
      <c r="AA60">
        <v>59</v>
      </c>
      <c r="AB60">
        <v>59</v>
      </c>
      <c r="AE60">
        <v>9</v>
      </c>
      <c r="AF60">
        <v>23</v>
      </c>
      <c r="AG60">
        <v>35</v>
      </c>
      <c r="AJ60">
        <v>59</v>
      </c>
    </row>
    <row r="61" spans="1:36" x14ac:dyDescent="0.25">
      <c r="A61" s="3" t="str">
        <f t="shared" si="0"/>
        <v/>
      </c>
      <c r="B61" s="4"/>
    </row>
    <row r="62" spans="1:36" x14ac:dyDescent="0.25">
      <c r="A62" s="3" t="str">
        <f t="shared" si="0"/>
        <v/>
      </c>
      <c r="B62" s="4"/>
    </row>
    <row r="63" spans="1:36" x14ac:dyDescent="0.25">
      <c r="A63" s="3" t="str">
        <f t="shared" si="0"/>
        <v/>
      </c>
      <c r="B63" s="4"/>
    </row>
    <row r="64" spans="1:36" x14ac:dyDescent="0.25">
      <c r="A64" s="3" t="str">
        <f t="shared" si="0"/>
        <v/>
      </c>
      <c r="B64" s="4"/>
    </row>
    <row r="65" spans="1:2" x14ac:dyDescent="0.25">
      <c r="A65" s="3" t="str">
        <f t="shared" si="0"/>
        <v/>
      </c>
      <c r="B65" s="4"/>
    </row>
    <row r="66" spans="1:2" x14ac:dyDescent="0.25">
      <c r="A66" s="3" t="str">
        <f t="shared" ref="A66:A129" si="1">IF(J66="","",CONCATENATE(J66," ",I66))</f>
        <v/>
      </c>
      <c r="B66" s="4"/>
    </row>
    <row r="67" spans="1:2" x14ac:dyDescent="0.25">
      <c r="A67" s="3" t="str">
        <f t="shared" si="1"/>
        <v/>
      </c>
      <c r="B67" s="4"/>
    </row>
    <row r="68" spans="1:2" x14ac:dyDescent="0.25">
      <c r="A68" s="3" t="str">
        <f t="shared" si="1"/>
        <v/>
      </c>
      <c r="B68" s="4"/>
    </row>
    <row r="69" spans="1:2" x14ac:dyDescent="0.25">
      <c r="A69" s="3" t="str">
        <f t="shared" si="1"/>
        <v/>
      </c>
      <c r="B69" s="4"/>
    </row>
    <row r="70" spans="1:2" x14ac:dyDescent="0.25">
      <c r="A70" s="3" t="str">
        <f t="shared" si="1"/>
        <v/>
      </c>
      <c r="B70" s="4"/>
    </row>
    <row r="71" spans="1:2" x14ac:dyDescent="0.25">
      <c r="A71" s="3" t="str">
        <f t="shared" si="1"/>
        <v/>
      </c>
      <c r="B71" s="4"/>
    </row>
    <row r="72" spans="1:2" x14ac:dyDescent="0.25">
      <c r="A72" s="3" t="str">
        <f t="shared" si="1"/>
        <v/>
      </c>
      <c r="B72" s="4"/>
    </row>
    <row r="73" spans="1:2" x14ac:dyDescent="0.25">
      <c r="A73" s="3" t="str">
        <f t="shared" si="1"/>
        <v/>
      </c>
      <c r="B73" s="4"/>
    </row>
    <row r="74" spans="1:2" x14ac:dyDescent="0.25">
      <c r="A74" s="3" t="str">
        <f t="shared" si="1"/>
        <v/>
      </c>
      <c r="B74" s="4"/>
    </row>
    <row r="75" spans="1:2" x14ac:dyDescent="0.25">
      <c r="A75" s="3" t="str">
        <f t="shared" si="1"/>
        <v/>
      </c>
      <c r="B75" s="4"/>
    </row>
    <row r="76" spans="1:2" x14ac:dyDescent="0.25">
      <c r="A76" s="3" t="str">
        <f t="shared" si="1"/>
        <v/>
      </c>
      <c r="B76" s="4"/>
    </row>
    <row r="77" spans="1:2" x14ac:dyDescent="0.25">
      <c r="A77" s="3" t="str">
        <f t="shared" si="1"/>
        <v/>
      </c>
      <c r="B77" s="4"/>
    </row>
    <row r="78" spans="1:2" x14ac:dyDescent="0.25">
      <c r="A78" s="3" t="str">
        <f t="shared" si="1"/>
        <v/>
      </c>
      <c r="B78" s="4"/>
    </row>
    <row r="79" spans="1:2" x14ac:dyDescent="0.25">
      <c r="A79" s="3" t="str">
        <f t="shared" si="1"/>
        <v/>
      </c>
      <c r="B79" s="4"/>
    </row>
    <row r="80" spans="1:2" x14ac:dyDescent="0.25">
      <c r="A80" s="3" t="str">
        <f t="shared" si="1"/>
        <v/>
      </c>
      <c r="B80" s="4"/>
    </row>
    <row r="81" spans="1:2" x14ac:dyDescent="0.25">
      <c r="A81" s="3" t="str">
        <f t="shared" si="1"/>
        <v/>
      </c>
      <c r="B81" s="4"/>
    </row>
    <row r="82" spans="1:2" x14ac:dyDescent="0.25">
      <c r="A82" s="3" t="str">
        <f t="shared" si="1"/>
        <v/>
      </c>
      <c r="B82" s="4"/>
    </row>
    <row r="83" spans="1:2" x14ac:dyDescent="0.25">
      <c r="A83" s="3" t="str">
        <f t="shared" si="1"/>
        <v/>
      </c>
      <c r="B83" s="4"/>
    </row>
    <row r="84" spans="1:2" x14ac:dyDescent="0.25">
      <c r="A84" s="3" t="str">
        <f t="shared" si="1"/>
        <v/>
      </c>
      <c r="B84" s="4"/>
    </row>
    <row r="85" spans="1:2" x14ac:dyDescent="0.25">
      <c r="A85" s="3" t="str">
        <f t="shared" si="1"/>
        <v/>
      </c>
      <c r="B85" s="4"/>
    </row>
    <row r="86" spans="1:2" x14ac:dyDescent="0.25">
      <c r="A86" s="3" t="str">
        <f t="shared" si="1"/>
        <v/>
      </c>
      <c r="B86" s="4"/>
    </row>
    <row r="87" spans="1:2" x14ac:dyDescent="0.25">
      <c r="A87" s="3" t="str">
        <f t="shared" si="1"/>
        <v/>
      </c>
      <c r="B87" s="4"/>
    </row>
    <row r="88" spans="1:2" x14ac:dyDescent="0.25">
      <c r="A88" s="3" t="str">
        <f t="shared" si="1"/>
        <v/>
      </c>
      <c r="B88" s="4"/>
    </row>
    <row r="89" spans="1:2" x14ac:dyDescent="0.25">
      <c r="A89" s="3" t="str">
        <f t="shared" si="1"/>
        <v/>
      </c>
      <c r="B89" s="4"/>
    </row>
    <row r="90" spans="1:2" x14ac:dyDescent="0.25">
      <c r="A90" s="3" t="str">
        <f t="shared" si="1"/>
        <v/>
      </c>
      <c r="B90" s="4"/>
    </row>
    <row r="91" spans="1:2" x14ac:dyDescent="0.25">
      <c r="A91" s="3" t="str">
        <f t="shared" si="1"/>
        <v/>
      </c>
      <c r="B91" s="4"/>
    </row>
    <row r="92" spans="1:2" x14ac:dyDescent="0.25">
      <c r="A92" s="3" t="str">
        <f t="shared" si="1"/>
        <v/>
      </c>
      <c r="B92" s="4"/>
    </row>
    <row r="93" spans="1:2" x14ac:dyDescent="0.25">
      <c r="A93" s="3" t="str">
        <f t="shared" si="1"/>
        <v/>
      </c>
      <c r="B93" s="4"/>
    </row>
    <row r="94" spans="1:2" x14ac:dyDescent="0.25">
      <c r="A94" s="3" t="str">
        <f t="shared" si="1"/>
        <v/>
      </c>
      <c r="B94" s="4"/>
    </row>
    <row r="95" spans="1:2" x14ac:dyDescent="0.25">
      <c r="A95" s="3" t="str">
        <f t="shared" si="1"/>
        <v/>
      </c>
      <c r="B95" s="4"/>
    </row>
    <row r="96" spans="1:2" x14ac:dyDescent="0.25">
      <c r="A96" s="3" t="str">
        <f t="shared" si="1"/>
        <v/>
      </c>
      <c r="B96" s="4"/>
    </row>
    <row r="97" spans="1:2" x14ac:dyDescent="0.25">
      <c r="A97" s="3" t="str">
        <f t="shared" si="1"/>
        <v/>
      </c>
      <c r="B97" s="4"/>
    </row>
    <row r="98" spans="1:2" x14ac:dyDescent="0.25">
      <c r="A98" s="3" t="str">
        <f t="shared" si="1"/>
        <v/>
      </c>
      <c r="B98" s="4"/>
    </row>
    <row r="99" spans="1:2" x14ac:dyDescent="0.25">
      <c r="A99" s="3" t="str">
        <f t="shared" si="1"/>
        <v/>
      </c>
      <c r="B99" s="4"/>
    </row>
    <row r="100" spans="1:2" x14ac:dyDescent="0.25">
      <c r="A100" s="3" t="str">
        <f t="shared" si="1"/>
        <v/>
      </c>
      <c r="B100" s="4"/>
    </row>
    <row r="101" spans="1:2" x14ac:dyDescent="0.25">
      <c r="A101" s="3" t="str">
        <f t="shared" si="1"/>
        <v/>
      </c>
      <c r="B101" s="4"/>
    </row>
    <row r="102" spans="1:2" x14ac:dyDescent="0.25">
      <c r="A102" s="3" t="str">
        <f t="shared" si="1"/>
        <v/>
      </c>
      <c r="B102" s="4"/>
    </row>
    <row r="103" spans="1:2" x14ac:dyDescent="0.25">
      <c r="A103" s="3" t="str">
        <f t="shared" si="1"/>
        <v/>
      </c>
      <c r="B103" s="4"/>
    </row>
    <row r="104" spans="1:2" x14ac:dyDescent="0.25">
      <c r="A104" s="3" t="str">
        <f t="shared" si="1"/>
        <v/>
      </c>
      <c r="B104" s="4"/>
    </row>
    <row r="105" spans="1:2" x14ac:dyDescent="0.25">
      <c r="A105" s="3" t="str">
        <f t="shared" si="1"/>
        <v/>
      </c>
      <c r="B105" s="4"/>
    </row>
    <row r="106" spans="1:2" x14ac:dyDescent="0.25">
      <c r="A106" s="3" t="str">
        <f t="shared" si="1"/>
        <v/>
      </c>
      <c r="B106" s="4"/>
    </row>
    <row r="107" spans="1:2" x14ac:dyDescent="0.25">
      <c r="A107" s="3" t="str">
        <f t="shared" si="1"/>
        <v/>
      </c>
      <c r="B107" s="4"/>
    </row>
    <row r="108" spans="1:2" x14ac:dyDescent="0.25">
      <c r="A108" s="3" t="str">
        <f t="shared" si="1"/>
        <v/>
      </c>
      <c r="B108" s="4"/>
    </row>
    <row r="109" spans="1:2" x14ac:dyDescent="0.25">
      <c r="A109" s="3" t="str">
        <f t="shared" si="1"/>
        <v/>
      </c>
      <c r="B109" s="4"/>
    </row>
    <row r="110" spans="1:2" x14ac:dyDescent="0.25">
      <c r="A110" s="3" t="str">
        <f t="shared" si="1"/>
        <v/>
      </c>
      <c r="B110" s="4"/>
    </row>
    <row r="111" spans="1:2" x14ac:dyDescent="0.25">
      <c r="A111" s="3" t="str">
        <f t="shared" si="1"/>
        <v/>
      </c>
      <c r="B111" s="4"/>
    </row>
    <row r="112" spans="1:2" x14ac:dyDescent="0.25">
      <c r="A112" s="3" t="str">
        <f t="shared" si="1"/>
        <v/>
      </c>
      <c r="B112" s="4"/>
    </row>
    <row r="113" spans="1:2" x14ac:dyDescent="0.25">
      <c r="A113" s="3" t="str">
        <f t="shared" si="1"/>
        <v/>
      </c>
      <c r="B113" s="4"/>
    </row>
    <row r="114" spans="1:2" x14ac:dyDescent="0.25">
      <c r="A114" s="3" t="str">
        <f t="shared" si="1"/>
        <v/>
      </c>
      <c r="B114" s="4"/>
    </row>
    <row r="115" spans="1:2" x14ac:dyDescent="0.25">
      <c r="A115" s="3" t="str">
        <f t="shared" si="1"/>
        <v/>
      </c>
      <c r="B115" s="4"/>
    </row>
    <row r="116" spans="1:2" x14ac:dyDescent="0.25">
      <c r="A116" s="3" t="str">
        <f t="shared" si="1"/>
        <v/>
      </c>
      <c r="B116" s="4"/>
    </row>
    <row r="117" spans="1:2" x14ac:dyDescent="0.25">
      <c r="A117" s="3" t="str">
        <f t="shared" si="1"/>
        <v/>
      </c>
      <c r="B117" s="4"/>
    </row>
    <row r="118" spans="1:2" x14ac:dyDescent="0.25">
      <c r="A118" s="3" t="str">
        <f t="shared" si="1"/>
        <v/>
      </c>
      <c r="B118" s="4"/>
    </row>
    <row r="119" spans="1:2" x14ac:dyDescent="0.25">
      <c r="A119" s="3" t="str">
        <f t="shared" si="1"/>
        <v/>
      </c>
      <c r="B119" s="4"/>
    </row>
    <row r="120" spans="1:2" x14ac:dyDescent="0.25">
      <c r="A120" s="3" t="str">
        <f t="shared" si="1"/>
        <v/>
      </c>
      <c r="B120" s="4"/>
    </row>
    <row r="121" spans="1:2" x14ac:dyDescent="0.25">
      <c r="A121" s="3" t="str">
        <f t="shared" si="1"/>
        <v/>
      </c>
      <c r="B121" s="4"/>
    </row>
    <row r="122" spans="1:2" x14ac:dyDescent="0.25">
      <c r="A122" s="3" t="str">
        <f t="shared" si="1"/>
        <v/>
      </c>
      <c r="B122" s="4"/>
    </row>
    <row r="123" spans="1:2" x14ac:dyDescent="0.25">
      <c r="A123" s="3" t="str">
        <f t="shared" si="1"/>
        <v/>
      </c>
      <c r="B123" s="4"/>
    </row>
    <row r="124" spans="1:2" x14ac:dyDescent="0.25">
      <c r="A124" s="3" t="str">
        <f t="shared" si="1"/>
        <v/>
      </c>
      <c r="B124" s="4"/>
    </row>
    <row r="125" spans="1:2" x14ac:dyDescent="0.25">
      <c r="A125" s="3" t="str">
        <f t="shared" si="1"/>
        <v/>
      </c>
      <c r="B125" s="4"/>
    </row>
    <row r="126" spans="1:2" x14ac:dyDescent="0.25">
      <c r="A126" s="3" t="str">
        <f t="shared" si="1"/>
        <v/>
      </c>
      <c r="B126" s="4"/>
    </row>
    <row r="127" spans="1:2" x14ac:dyDescent="0.25">
      <c r="A127" s="3" t="str">
        <f t="shared" si="1"/>
        <v/>
      </c>
      <c r="B127" s="4"/>
    </row>
    <row r="128" spans="1:2" x14ac:dyDescent="0.25">
      <c r="A128" s="3" t="str">
        <f t="shared" si="1"/>
        <v/>
      </c>
      <c r="B128" s="4"/>
    </row>
    <row r="129" spans="1:2" x14ac:dyDescent="0.25">
      <c r="A129" s="3" t="str">
        <f t="shared" si="1"/>
        <v/>
      </c>
      <c r="B129" s="4"/>
    </row>
    <row r="130" spans="1:2" x14ac:dyDescent="0.25">
      <c r="A130" s="3" t="str">
        <f t="shared" ref="A130:A193" si="2">IF(J130="","",CONCATENATE(J130," ",I130))</f>
        <v/>
      </c>
      <c r="B130" s="4"/>
    </row>
    <row r="131" spans="1:2" x14ac:dyDescent="0.25">
      <c r="A131" s="3" t="str">
        <f t="shared" si="2"/>
        <v/>
      </c>
      <c r="B131" s="4"/>
    </row>
    <row r="132" spans="1:2" x14ac:dyDescent="0.25">
      <c r="A132" s="3" t="str">
        <f t="shared" si="2"/>
        <v/>
      </c>
      <c r="B132" s="4"/>
    </row>
    <row r="133" spans="1:2" x14ac:dyDescent="0.25">
      <c r="A133" s="3" t="str">
        <f t="shared" si="2"/>
        <v/>
      </c>
      <c r="B133" s="4"/>
    </row>
    <row r="134" spans="1:2" x14ac:dyDescent="0.25">
      <c r="A134" s="3" t="str">
        <f t="shared" si="2"/>
        <v/>
      </c>
      <c r="B134" s="4"/>
    </row>
    <row r="135" spans="1:2" x14ac:dyDescent="0.25">
      <c r="A135" s="3" t="str">
        <f t="shared" si="2"/>
        <v/>
      </c>
      <c r="B135" s="4"/>
    </row>
    <row r="136" spans="1:2" x14ac:dyDescent="0.25">
      <c r="A136" s="3" t="str">
        <f t="shared" si="2"/>
        <v/>
      </c>
      <c r="B136" s="4"/>
    </row>
    <row r="137" spans="1:2" x14ac:dyDescent="0.25">
      <c r="A137" s="3" t="str">
        <f t="shared" si="2"/>
        <v/>
      </c>
      <c r="B137" s="4"/>
    </row>
    <row r="138" spans="1:2" x14ac:dyDescent="0.25">
      <c r="A138" s="3" t="str">
        <f t="shared" si="2"/>
        <v/>
      </c>
      <c r="B138" s="4"/>
    </row>
    <row r="139" spans="1:2" x14ac:dyDescent="0.25">
      <c r="A139" s="3" t="str">
        <f t="shared" si="2"/>
        <v/>
      </c>
      <c r="B139" s="4"/>
    </row>
    <row r="140" spans="1:2" x14ac:dyDescent="0.25">
      <c r="A140" s="3" t="str">
        <f t="shared" si="2"/>
        <v/>
      </c>
      <c r="B140" s="4"/>
    </row>
    <row r="141" spans="1:2" x14ac:dyDescent="0.25">
      <c r="A141" s="3" t="str">
        <f t="shared" si="2"/>
        <v/>
      </c>
      <c r="B141" s="4"/>
    </row>
    <row r="142" spans="1:2" x14ac:dyDescent="0.25">
      <c r="A142" s="3" t="str">
        <f t="shared" si="2"/>
        <v/>
      </c>
      <c r="B142" s="4"/>
    </row>
    <row r="143" spans="1:2" x14ac:dyDescent="0.25">
      <c r="A143" s="3" t="str">
        <f t="shared" si="2"/>
        <v/>
      </c>
      <c r="B143" s="4"/>
    </row>
    <row r="144" spans="1:2" x14ac:dyDescent="0.25">
      <c r="A144" s="3" t="str">
        <f t="shared" si="2"/>
        <v/>
      </c>
      <c r="B144" s="4"/>
    </row>
    <row r="145" spans="1:2" x14ac:dyDescent="0.25">
      <c r="A145" s="3" t="str">
        <f t="shared" si="2"/>
        <v/>
      </c>
      <c r="B145" s="4"/>
    </row>
    <row r="146" spans="1:2" x14ac:dyDescent="0.25">
      <c r="A146" s="3" t="str">
        <f t="shared" si="2"/>
        <v/>
      </c>
      <c r="B146" s="4"/>
    </row>
    <row r="147" spans="1:2" x14ac:dyDescent="0.25">
      <c r="A147" s="3" t="str">
        <f t="shared" si="2"/>
        <v/>
      </c>
      <c r="B147" s="4"/>
    </row>
    <row r="148" spans="1:2" x14ac:dyDescent="0.25">
      <c r="A148" s="3" t="str">
        <f t="shared" si="2"/>
        <v/>
      </c>
      <c r="B148" s="4"/>
    </row>
    <row r="149" spans="1:2" x14ac:dyDescent="0.25">
      <c r="A149" s="3" t="str">
        <f t="shared" si="2"/>
        <v/>
      </c>
      <c r="B149" s="4"/>
    </row>
    <row r="150" spans="1:2" x14ac:dyDescent="0.25">
      <c r="A150" s="3" t="str">
        <f t="shared" si="2"/>
        <v/>
      </c>
      <c r="B150" s="4"/>
    </row>
    <row r="151" spans="1:2" x14ac:dyDescent="0.25">
      <c r="A151" s="3" t="str">
        <f t="shared" si="2"/>
        <v/>
      </c>
      <c r="B151" s="4"/>
    </row>
    <row r="152" spans="1:2" x14ac:dyDescent="0.25">
      <c r="A152" s="3" t="str">
        <f t="shared" si="2"/>
        <v/>
      </c>
      <c r="B152" s="4"/>
    </row>
    <row r="153" spans="1:2" x14ac:dyDescent="0.25">
      <c r="A153" s="3" t="str">
        <f t="shared" si="2"/>
        <v/>
      </c>
      <c r="B153" s="4"/>
    </row>
    <row r="154" spans="1:2" x14ac:dyDescent="0.25">
      <c r="A154" s="3" t="str">
        <f t="shared" si="2"/>
        <v/>
      </c>
      <c r="B154" s="4"/>
    </row>
    <row r="155" spans="1:2" x14ac:dyDescent="0.25">
      <c r="A155" s="3" t="str">
        <f t="shared" si="2"/>
        <v/>
      </c>
      <c r="B155" s="4"/>
    </row>
    <row r="156" spans="1:2" x14ac:dyDescent="0.25">
      <c r="A156" s="3" t="str">
        <f t="shared" si="2"/>
        <v/>
      </c>
      <c r="B156" s="4"/>
    </row>
    <row r="157" spans="1:2" x14ac:dyDescent="0.25">
      <c r="A157" s="3" t="str">
        <f t="shared" si="2"/>
        <v/>
      </c>
      <c r="B157" s="4"/>
    </row>
    <row r="158" spans="1:2" x14ac:dyDescent="0.25">
      <c r="A158" s="3" t="str">
        <f t="shared" si="2"/>
        <v/>
      </c>
      <c r="B158" s="4"/>
    </row>
    <row r="159" spans="1:2" x14ac:dyDescent="0.25">
      <c r="A159" s="3" t="str">
        <f t="shared" si="2"/>
        <v/>
      </c>
      <c r="B159" s="4"/>
    </row>
    <row r="160" spans="1:2" x14ac:dyDescent="0.25">
      <c r="A160" s="3" t="str">
        <f t="shared" si="2"/>
        <v/>
      </c>
      <c r="B160" s="4"/>
    </row>
    <row r="161" spans="1:2" x14ac:dyDescent="0.25">
      <c r="A161" s="3" t="str">
        <f t="shared" si="2"/>
        <v/>
      </c>
      <c r="B161" s="4"/>
    </row>
    <row r="162" spans="1:2" x14ac:dyDescent="0.25">
      <c r="A162" s="3" t="str">
        <f t="shared" si="2"/>
        <v/>
      </c>
      <c r="B162" s="4"/>
    </row>
    <row r="163" spans="1:2" x14ac:dyDescent="0.25">
      <c r="A163" s="3" t="str">
        <f t="shared" si="2"/>
        <v/>
      </c>
      <c r="B163" s="4"/>
    </row>
    <row r="164" spans="1:2" x14ac:dyDescent="0.25">
      <c r="A164" s="3" t="str">
        <f t="shared" si="2"/>
        <v/>
      </c>
      <c r="B164" s="4"/>
    </row>
    <row r="165" spans="1:2" x14ac:dyDescent="0.25">
      <c r="A165" s="3" t="str">
        <f t="shared" si="2"/>
        <v/>
      </c>
      <c r="B165" s="4"/>
    </row>
    <row r="166" spans="1:2" x14ac:dyDescent="0.25">
      <c r="A166" s="3" t="str">
        <f t="shared" si="2"/>
        <v/>
      </c>
      <c r="B166" s="4"/>
    </row>
    <row r="167" spans="1:2" x14ac:dyDescent="0.25">
      <c r="A167" s="3" t="str">
        <f t="shared" si="2"/>
        <v/>
      </c>
      <c r="B167" s="4"/>
    </row>
    <row r="168" spans="1:2" x14ac:dyDescent="0.25">
      <c r="A168" s="3" t="str">
        <f t="shared" si="2"/>
        <v/>
      </c>
      <c r="B168" s="4"/>
    </row>
    <row r="169" spans="1:2" x14ac:dyDescent="0.25">
      <c r="A169" s="3" t="str">
        <f t="shared" si="2"/>
        <v/>
      </c>
      <c r="B169" s="4"/>
    </row>
    <row r="170" spans="1:2" x14ac:dyDescent="0.25">
      <c r="A170" s="3" t="str">
        <f t="shared" si="2"/>
        <v/>
      </c>
      <c r="B170" s="4"/>
    </row>
    <row r="171" spans="1:2" x14ac:dyDescent="0.25">
      <c r="A171" s="3" t="str">
        <f t="shared" si="2"/>
        <v/>
      </c>
      <c r="B171" s="4"/>
    </row>
    <row r="172" spans="1:2" x14ac:dyDescent="0.25">
      <c r="A172" s="3" t="str">
        <f t="shared" si="2"/>
        <v/>
      </c>
      <c r="B172" s="4"/>
    </row>
    <row r="173" spans="1:2" x14ac:dyDescent="0.25">
      <c r="A173" s="3" t="str">
        <f t="shared" si="2"/>
        <v/>
      </c>
      <c r="B173" s="4"/>
    </row>
    <row r="174" spans="1:2" x14ac:dyDescent="0.25">
      <c r="A174" s="3" t="str">
        <f t="shared" si="2"/>
        <v/>
      </c>
      <c r="B174" s="4"/>
    </row>
    <row r="175" spans="1:2" x14ac:dyDescent="0.25">
      <c r="A175" s="3" t="str">
        <f t="shared" si="2"/>
        <v/>
      </c>
      <c r="B175" s="4"/>
    </row>
    <row r="176" spans="1:2" x14ac:dyDescent="0.25">
      <c r="A176" s="3" t="str">
        <f t="shared" si="2"/>
        <v/>
      </c>
      <c r="B176" s="4"/>
    </row>
    <row r="177" spans="1:2" x14ac:dyDescent="0.25">
      <c r="A177" s="3" t="str">
        <f t="shared" si="2"/>
        <v/>
      </c>
      <c r="B177" s="4"/>
    </row>
    <row r="178" spans="1:2" x14ac:dyDescent="0.25">
      <c r="A178" s="3" t="str">
        <f t="shared" si="2"/>
        <v/>
      </c>
      <c r="B178" s="4"/>
    </row>
    <row r="179" spans="1:2" x14ac:dyDescent="0.25">
      <c r="A179" s="3" t="str">
        <f t="shared" si="2"/>
        <v/>
      </c>
      <c r="B179" s="4"/>
    </row>
    <row r="180" spans="1:2" x14ac:dyDescent="0.25">
      <c r="A180" s="3" t="str">
        <f t="shared" si="2"/>
        <v/>
      </c>
      <c r="B180" s="4"/>
    </row>
    <row r="181" spans="1:2" x14ac:dyDescent="0.25">
      <c r="A181" s="3" t="str">
        <f t="shared" si="2"/>
        <v/>
      </c>
      <c r="B181" s="4"/>
    </row>
    <row r="182" spans="1:2" x14ac:dyDescent="0.25">
      <c r="A182" s="3" t="str">
        <f t="shared" si="2"/>
        <v/>
      </c>
      <c r="B182" s="4"/>
    </row>
    <row r="183" spans="1:2" x14ac:dyDescent="0.25">
      <c r="A183" s="3" t="str">
        <f t="shared" si="2"/>
        <v/>
      </c>
      <c r="B183" s="4"/>
    </row>
    <row r="184" spans="1:2" x14ac:dyDescent="0.25">
      <c r="A184" s="3" t="str">
        <f t="shared" si="2"/>
        <v/>
      </c>
      <c r="B184" s="4"/>
    </row>
    <row r="185" spans="1:2" x14ac:dyDescent="0.25">
      <c r="A185" s="3" t="str">
        <f t="shared" si="2"/>
        <v/>
      </c>
      <c r="B185" s="4"/>
    </row>
    <row r="186" spans="1:2" x14ac:dyDescent="0.25">
      <c r="A186" s="3" t="str">
        <f t="shared" si="2"/>
        <v/>
      </c>
      <c r="B186" s="4"/>
    </row>
    <row r="187" spans="1:2" x14ac:dyDescent="0.25">
      <c r="A187" s="3" t="str">
        <f t="shared" si="2"/>
        <v/>
      </c>
      <c r="B187" s="4"/>
    </row>
    <row r="188" spans="1:2" x14ac:dyDescent="0.25">
      <c r="A188" s="3" t="str">
        <f t="shared" si="2"/>
        <v/>
      </c>
      <c r="B188" s="4"/>
    </row>
    <row r="189" spans="1:2" x14ac:dyDescent="0.25">
      <c r="A189" s="3" t="str">
        <f t="shared" si="2"/>
        <v/>
      </c>
      <c r="B189" s="4"/>
    </row>
    <row r="190" spans="1:2" x14ac:dyDescent="0.25">
      <c r="A190" s="3" t="str">
        <f t="shared" si="2"/>
        <v/>
      </c>
      <c r="B190" s="4"/>
    </row>
    <row r="191" spans="1:2" x14ac:dyDescent="0.25">
      <c r="A191" s="3" t="str">
        <f t="shared" si="2"/>
        <v/>
      </c>
      <c r="B191" s="4"/>
    </row>
    <row r="192" spans="1:2" x14ac:dyDescent="0.25">
      <c r="A192" s="3" t="str">
        <f t="shared" si="2"/>
        <v/>
      </c>
      <c r="B192" s="4"/>
    </row>
    <row r="193" spans="1:2" x14ac:dyDescent="0.25">
      <c r="A193" s="3" t="str">
        <f t="shared" si="2"/>
        <v/>
      </c>
      <c r="B193" s="4"/>
    </row>
    <row r="194" spans="1:2" x14ac:dyDescent="0.25">
      <c r="A194" s="3" t="str">
        <f t="shared" ref="A194:A257" si="3">IF(J194="","",CONCATENATE(J194," ",I194))</f>
        <v/>
      </c>
      <c r="B194" s="4"/>
    </row>
    <row r="195" spans="1:2" x14ac:dyDescent="0.25">
      <c r="A195" s="3" t="str">
        <f t="shared" si="3"/>
        <v/>
      </c>
      <c r="B195" s="4"/>
    </row>
    <row r="196" spans="1:2" x14ac:dyDescent="0.25">
      <c r="A196" s="3" t="str">
        <f t="shared" si="3"/>
        <v/>
      </c>
      <c r="B196" s="4"/>
    </row>
    <row r="197" spans="1:2" x14ac:dyDescent="0.25">
      <c r="A197" s="3" t="str">
        <f t="shared" si="3"/>
        <v/>
      </c>
      <c r="B197" s="4"/>
    </row>
    <row r="198" spans="1:2" x14ac:dyDescent="0.25">
      <c r="A198" s="3" t="str">
        <f t="shared" si="3"/>
        <v/>
      </c>
      <c r="B198" s="4"/>
    </row>
    <row r="199" spans="1:2" x14ac:dyDescent="0.25">
      <c r="A199" s="3" t="str">
        <f t="shared" si="3"/>
        <v/>
      </c>
      <c r="B199" s="4"/>
    </row>
    <row r="200" spans="1:2" x14ac:dyDescent="0.25">
      <c r="A200" s="3" t="str">
        <f t="shared" si="3"/>
        <v/>
      </c>
      <c r="B200" s="4"/>
    </row>
    <row r="201" spans="1:2" x14ac:dyDescent="0.25">
      <c r="A201" s="3" t="str">
        <f t="shared" si="3"/>
        <v/>
      </c>
      <c r="B201" s="4"/>
    </row>
    <row r="202" spans="1:2" x14ac:dyDescent="0.25">
      <c r="A202" s="3" t="str">
        <f t="shared" si="3"/>
        <v/>
      </c>
      <c r="B202" s="4"/>
    </row>
    <row r="203" spans="1:2" x14ac:dyDescent="0.25">
      <c r="A203" s="3" t="str">
        <f t="shared" si="3"/>
        <v/>
      </c>
      <c r="B203" s="4"/>
    </row>
    <row r="204" spans="1:2" x14ac:dyDescent="0.25">
      <c r="A204" s="3" t="str">
        <f t="shared" si="3"/>
        <v/>
      </c>
      <c r="B204" s="4"/>
    </row>
    <row r="205" spans="1:2" x14ac:dyDescent="0.25">
      <c r="A205" s="3" t="str">
        <f t="shared" si="3"/>
        <v/>
      </c>
      <c r="B205" s="4"/>
    </row>
    <row r="206" spans="1:2" x14ac:dyDescent="0.25">
      <c r="A206" s="3" t="str">
        <f t="shared" si="3"/>
        <v/>
      </c>
      <c r="B206" s="4"/>
    </row>
    <row r="207" spans="1:2" x14ac:dyDescent="0.25">
      <c r="A207" s="3" t="str">
        <f t="shared" si="3"/>
        <v/>
      </c>
      <c r="B207" s="4"/>
    </row>
    <row r="208" spans="1:2" x14ac:dyDescent="0.25">
      <c r="A208" s="3" t="str">
        <f t="shared" si="3"/>
        <v/>
      </c>
      <c r="B208" s="4"/>
    </row>
    <row r="209" spans="1:2" x14ac:dyDescent="0.25">
      <c r="A209" s="3" t="str">
        <f t="shared" si="3"/>
        <v/>
      </c>
      <c r="B209" s="4"/>
    </row>
    <row r="210" spans="1:2" x14ac:dyDescent="0.25">
      <c r="A210" s="3" t="str">
        <f t="shared" si="3"/>
        <v/>
      </c>
      <c r="B210" s="4"/>
    </row>
    <row r="211" spans="1:2" x14ac:dyDescent="0.25">
      <c r="A211" s="3" t="str">
        <f t="shared" si="3"/>
        <v/>
      </c>
      <c r="B211" s="4"/>
    </row>
    <row r="212" spans="1:2" x14ac:dyDescent="0.25">
      <c r="A212" s="3" t="str">
        <f t="shared" si="3"/>
        <v/>
      </c>
      <c r="B212" s="4"/>
    </row>
    <row r="213" spans="1:2" x14ac:dyDescent="0.25">
      <c r="A213" s="3" t="str">
        <f t="shared" si="3"/>
        <v/>
      </c>
      <c r="B213" s="4"/>
    </row>
    <row r="214" spans="1:2" x14ac:dyDescent="0.25">
      <c r="A214" s="3" t="str">
        <f t="shared" si="3"/>
        <v/>
      </c>
      <c r="B214" s="4"/>
    </row>
    <row r="215" spans="1:2" x14ac:dyDescent="0.25">
      <c r="A215" s="3" t="str">
        <f t="shared" si="3"/>
        <v/>
      </c>
      <c r="B215" s="4"/>
    </row>
    <row r="216" spans="1:2" x14ac:dyDescent="0.25">
      <c r="A216" s="3" t="str">
        <f t="shared" si="3"/>
        <v/>
      </c>
      <c r="B216" s="4"/>
    </row>
    <row r="217" spans="1:2" x14ac:dyDescent="0.25">
      <c r="A217" s="3" t="str">
        <f t="shared" si="3"/>
        <v/>
      </c>
      <c r="B217" s="4"/>
    </row>
    <row r="218" spans="1:2" x14ac:dyDescent="0.25">
      <c r="A218" s="3" t="str">
        <f t="shared" si="3"/>
        <v/>
      </c>
      <c r="B218" s="4"/>
    </row>
    <row r="219" spans="1:2" x14ac:dyDescent="0.25">
      <c r="A219" s="3" t="str">
        <f t="shared" si="3"/>
        <v/>
      </c>
      <c r="B219" s="4"/>
    </row>
    <row r="220" spans="1:2" x14ac:dyDescent="0.25">
      <c r="A220" s="3" t="str">
        <f t="shared" si="3"/>
        <v/>
      </c>
      <c r="B220" s="4"/>
    </row>
    <row r="221" spans="1:2" x14ac:dyDescent="0.25">
      <c r="A221" s="3" t="str">
        <f t="shared" si="3"/>
        <v/>
      </c>
      <c r="B221" s="4"/>
    </row>
    <row r="222" spans="1:2" x14ac:dyDescent="0.25">
      <c r="A222" s="3" t="str">
        <f t="shared" si="3"/>
        <v/>
      </c>
      <c r="B222" s="4"/>
    </row>
    <row r="223" spans="1:2" x14ac:dyDescent="0.25">
      <c r="A223" s="3" t="str">
        <f t="shared" si="3"/>
        <v/>
      </c>
      <c r="B223" s="4"/>
    </row>
    <row r="224" spans="1:2" x14ac:dyDescent="0.25">
      <c r="A224" s="3" t="str">
        <f t="shared" si="3"/>
        <v/>
      </c>
      <c r="B224" s="4"/>
    </row>
    <row r="225" spans="1:2" x14ac:dyDescent="0.25">
      <c r="A225" s="3" t="str">
        <f t="shared" si="3"/>
        <v/>
      </c>
      <c r="B225" s="4"/>
    </row>
    <row r="226" spans="1:2" x14ac:dyDescent="0.25">
      <c r="A226" s="3" t="str">
        <f t="shared" si="3"/>
        <v/>
      </c>
      <c r="B226" s="4"/>
    </row>
    <row r="227" spans="1:2" x14ac:dyDescent="0.25">
      <c r="A227" s="3" t="str">
        <f t="shared" si="3"/>
        <v/>
      </c>
      <c r="B227" s="4"/>
    </row>
    <row r="228" spans="1:2" x14ac:dyDescent="0.25">
      <c r="A228" s="3" t="str">
        <f t="shared" si="3"/>
        <v/>
      </c>
      <c r="B228" s="4"/>
    </row>
    <row r="229" spans="1:2" x14ac:dyDescent="0.25">
      <c r="A229" s="3" t="str">
        <f t="shared" si="3"/>
        <v/>
      </c>
      <c r="B229" s="4"/>
    </row>
    <row r="230" spans="1:2" x14ac:dyDescent="0.25">
      <c r="A230" s="3" t="str">
        <f t="shared" si="3"/>
        <v/>
      </c>
      <c r="B230" s="4"/>
    </row>
    <row r="231" spans="1:2" x14ac:dyDescent="0.25">
      <c r="A231" s="3" t="str">
        <f t="shared" si="3"/>
        <v/>
      </c>
      <c r="B231" s="4"/>
    </row>
    <row r="232" spans="1:2" x14ac:dyDescent="0.25">
      <c r="A232" s="3" t="str">
        <f t="shared" si="3"/>
        <v/>
      </c>
      <c r="B232" s="4"/>
    </row>
    <row r="233" spans="1:2" x14ac:dyDescent="0.25">
      <c r="A233" s="3" t="str">
        <f t="shared" si="3"/>
        <v/>
      </c>
      <c r="B233" s="4"/>
    </row>
    <row r="234" spans="1:2" x14ac:dyDescent="0.25">
      <c r="A234" s="3" t="str">
        <f t="shared" si="3"/>
        <v/>
      </c>
      <c r="B234" s="4"/>
    </row>
    <row r="235" spans="1:2" x14ac:dyDescent="0.25">
      <c r="A235" s="3" t="str">
        <f t="shared" si="3"/>
        <v/>
      </c>
      <c r="B235" s="4"/>
    </row>
    <row r="236" spans="1:2" x14ac:dyDescent="0.25">
      <c r="A236" s="3" t="str">
        <f t="shared" si="3"/>
        <v/>
      </c>
      <c r="B236" s="4"/>
    </row>
    <row r="237" spans="1:2" x14ac:dyDescent="0.25">
      <c r="A237" s="3" t="str">
        <f t="shared" si="3"/>
        <v/>
      </c>
      <c r="B237" s="4"/>
    </row>
    <row r="238" spans="1:2" x14ac:dyDescent="0.25">
      <c r="A238" s="3" t="str">
        <f t="shared" si="3"/>
        <v/>
      </c>
      <c r="B238" s="4"/>
    </row>
    <row r="239" spans="1:2" x14ac:dyDescent="0.25">
      <c r="A239" s="3" t="str">
        <f t="shared" si="3"/>
        <v/>
      </c>
      <c r="B239" s="4"/>
    </row>
    <row r="240" spans="1:2" x14ac:dyDescent="0.25">
      <c r="A240" s="3" t="str">
        <f t="shared" si="3"/>
        <v/>
      </c>
      <c r="B240" s="4"/>
    </row>
    <row r="241" spans="1:2" x14ac:dyDescent="0.25">
      <c r="A241" s="3" t="str">
        <f t="shared" si="3"/>
        <v/>
      </c>
      <c r="B241" s="4"/>
    </row>
    <row r="242" spans="1:2" x14ac:dyDescent="0.25">
      <c r="A242" s="3" t="str">
        <f t="shared" si="3"/>
        <v/>
      </c>
      <c r="B242" s="4"/>
    </row>
    <row r="243" spans="1:2" x14ac:dyDescent="0.25">
      <c r="A243" s="3" t="str">
        <f t="shared" si="3"/>
        <v/>
      </c>
      <c r="B243" s="4"/>
    </row>
    <row r="244" spans="1:2" x14ac:dyDescent="0.25">
      <c r="A244" s="3" t="str">
        <f t="shared" si="3"/>
        <v/>
      </c>
      <c r="B244" s="4"/>
    </row>
    <row r="245" spans="1:2" x14ac:dyDescent="0.25">
      <c r="A245" s="3" t="str">
        <f t="shared" si="3"/>
        <v/>
      </c>
      <c r="B245" s="4"/>
    </row>
    <row r="246" spans="1:2" x14ac:dyDescent="0.25">
      <c r="A246" s="3" t="str">
        <f t="shared" si="3"/>
        <v/>
      </c>
      <c r="B246" s="4"/>
    </row>
    <row r="247" spans="1:2" x14ac:dyDescent="0.25">
      <c r="A247" s="3" t="str">
        <f t="shared" si="3"/>
        <v/>
      </c>
      <c r="B247" s="4"/>
    </row>
    <row r="248" spans="1:2" x14ac:dyDescent="0.25">
      <c r="A248" s="3" t="str">
        <f t="shared" si="3"/>
        <v/>
      </c>
      <c r="B248" s="4"/>
    </row>
    <row r="249" spans="1:2" x14ac:dyDescent="0.25">
      <c r="A249" s="3" t="str">
        <f t="shared" si="3"/>
        <v/>
      </c>
      <c r="B249" s="4"/>
    </row>
    <row r="250" spans="1:2" x14ac:dyDescent="0.25">
      <c r="A250" s="3" t="str">
        <f t="shared" si="3"/>
        <v/>
      </c>
      <c r="B250" s="4"/>
    </row>
    <row r="251" spans="1:2" x14ac:dyDescent="0.25">
      <c r="A251" s="3" t="str">
        <f t="shared" si="3"/>
        <v/>
      </c>
      <c r="B251" s="4"/>
    </row>
    <row r="252" spans="1:2" x14ac:dyDescent="0.25">
      <c r="A252" s="3" t="str">
        <f t="shared" si="3"/>
        <v/>
      </c>
      <c r="B252" s="4"/>
    </row>
    <row r="253" spans="1:2" x14ac:dyDescent="0.25">
      <c r="A253" s="3" t="str">
        <f t="shared" si="3"/>
        <v/>
      </c>
      <c r="B253" s="4"/>
    </row>
    <row r="254" spans="1:2" x14ac:dyDescent="0.25">
      <c r="A254" s="3" t="str">
        <f t="shared" si="3"/>
        <v/>
      </c>
      <c r="B254" s="4"/>
    </row>
    <row r="255" spans="1:2" x14ac:dyDescent="0.25">
      <c r="A255" s="3" t="str">
        <f t="shared" si="3"/>
        <v/>
      </c>
      <c r="B255" s="4"/>
    </row>
    <row r="256" spans="1:2" x14ac:dyDescent="0.25">
      <c r="A256" s="3" t="str">
        <f t="shared" si="3"/>
        <v/>
      </c>
      <c r="B256" s="4"/>
    </row>
    <row r="257" spans="1:2" x14ac:dyDescent="0.25">
      <c r="A257" s="3" t="str">
        <f t="shared" si="3"/>
        <v/>
      </c>
      <c r="B257" s="4"/>
    </row>
    <row r="258" spans="1:2" x14ac:dyDescent="0.25">
      <c r="A258" s="3" t="str">
        <f t="shared" ref="A258:A321" si="4">IF(J258="","",CONCATENATE(J258," ",I258))</f>
        <v/>
      </c>
      <c r="B258" s="4"/>
    </row>
    <row r="259" spans="1:2" x14ac:dyDescent="0.25">
      <c r="A259" s="3" t="str">
        <f t="shared" si="4"/>
        <v/>
      </c>
      <c r="B259" s="4"/>
    </row>
    <row r="260" spans="1:2" x14ac:dyDescent="0.25">
      <c r="A260" s="3" t="str">
        <f t="shared" si="4"/>
        <v/>
      </c>
      <c r="B260" s="4"/>
    </row>
    <row r="261" spans="1:2" x14ac:dyDescent="0.25">
      <c r="A261" s="3" t="str">
        <f t="shared" si="4"/>
        <v/>
      </c>
      <c r="B261" s="4"/>
    </row>
    <row r="262" spans="1:2" x14ac:dyDescent="0.25">
      <c r="A262" s="3" t="str">
        <f t="shared" si="4"/>
        <v/>
      </c>
      <c r="B262" s="4"/>
    </row>
    <row r="263" spans="1:2" x14ac:dyDescent="0.25">
      <c r="A263" s="3" t="str">
        <f t="shared" si="4"/>
        <v/>
      </c>
      <c r="B263" s="4"/>
    </row>
    <row r="264" spans="1:2" x14ac:dyDescent="0.25">
      <c r="A264" s="3" t="str">
        <f t="shared" si="4"/>
        <v/>
      </c>
      <c r="B264" s="4"/>
    </row>
    <row r="265" spans="1:2" x14ac:dyDescent="0.25">
      <c r="A265" s="3" t="str">
        <f t="shared" si="4"/>
        <v/>
      </c>
      <c r="B265" s="4"/>
    </row>
    <row r="266" spans="1:2" x14ac:dyDescent="0.25">
      <c r="A266" s="3" t="str">
        <f t="shared" si="4"/>
        <v/>
      </c>
      <c r="B266" s="4"/>
    </row>
    <row r="267" spans="1:2" x14ac:dyDescent="0.25">
      <c r="A267" s="3" t="str">
        <f t="shared" si="4"/>
        <v/>
      </c>
      <c r="B267" s="4"/>
    </row>
    <row r="268" spans="1:2" x14ac:dyDescent="0.25">
      <c r="A268" s="3" t="str">
        <f t="shared" si="4"/>
        <v/>
      </c>
      <c r="B268" s="4"/>
    </row>
    <row r="269" spans="1:2" x14ac:dyDescent="0.25">
      <c r="A269" s="3" t="str">
        <f t="shared" si="4"/>
        <v/>
      </c>
      <c r="B269" s="4"/>
    </row>
    <row r="270" spans="1:2" x14ac:dyDescent="0.25">
      <c r="A270" s="3" t="str">
        <f t="shared" si="4"/>
        <v/>
      </c>
      <c r="B270" s="4"/>
    </row>
    <row r="271" spans="1:2" x14ac:dyDescent="0.25">
      <c r="A271" s="3" t="str">
        <f t="shared" si="4"/>
        <v/>
      </c>
      <c r="B271" s="4"/>
    </row>
    <row r="272" spans="1:2" x14ac:dyDescent="0.25">
      <c r="A272" s="3" t="str">
        <f t="shared" si="4"/>
        <v/>
      </c>
      <c r="B272" s="4"/>
    </row>
    <row r="273" spans="1:2" x14ac:dyDescent="0.25">
      <c r="A273" s="3" t="str">
        <f t="shared" si="4"/>
        <v/>
      </c>
      <c r="B273" s="4"/>
    </row>
    <row r="274" spans="1:2" x14ac:dyDescent="0.25">
      <c r="A274" s="3" t="str">
        <f t="shared" si="4"/>
        <v/>
      </c>
      <c r="B274" s="4"/>
    </row>
    <row r="275" spans="1:2" x14ac:dyDescent="0.25">
      <c r="A275" s="3" t="str">
        <f t="shared" si="4"/>
        <v/>
      </c>
      <c r="B275" s="4"/>
    </row>
    <row r="276" spans="1:2" x14ac:dyDescent="0.25">
      <c r="A276" s="3" t="str">
        <f t="shared" si="4"/>
        <v/>
      </c>
      <c r="B276" s="4"/>
    </row>
    <row r="277" spans="1:2" x14ac:dyDescent="0.25">
      <c r="A277" s="3" t="str">
        <f t="shared" si="4"/>
        <v/>
      </c>
      <c r="B277" s="4"/>
    </row>
    <row r="278" spans="1:2" x14ac:dyDescent="0.25">
      <c r="A278" s="3" t="str">
        <f t="shared" si="4"/>
        <v/>
      </c>
      <c r="B278" s="4"/>
    </row>
    <row r="279" spans="1:2" x14ac:dyDescent="0.25">
      <c r="A279" s="3" t="str">
        <f t="shared" si="4"/>
        <v/>
      </c>
      <c r="B279" s="4"/>
    </row>
    <row r="280" spans="1:2" x14ac:dyDescent="0.25">
      <c r="A280" s="3" t="str">
        <f t="shared" si="4"/>
        <v/>
      </c>
      <c r="B280" s="4"/>
    </row>
    <row r="281" spans="1:2" x14ac:dyDescent="0.25">
      <c r="A281" s="3" t="str">
        <f t="shared" si="4"/>
        <v/>
      </c>
      <c r="B281" s="4"/>
    </row>
    <row r="282" spans="1:2" x14ac:dyDescent="0.25">
      <c r="A282" s="3" t="str">
        <f t="shared" si="4"/>
        <v/>
      </c>
      <c r="B282" s="4"/>
    </row>
    <row r="283" spans="1:2" x14ac:dyDescent="0.25">
      <c r="A283" s="3" t="str">
        <f t="shared" si="4"/>
        <v/>
      </c>
      <c r="B283" s="4"/>
    </row>
    <row r="284" spans="1:2" x14ac:dyDescent="0.25">
      <c r="A284" s="3" t="str">
        <f t="shared" si="4"/>
        <v/>
      </c>
      <c r="B284" s="4"/>
    </row>
    <row r="285" spans="1:2" x14ac:dyDescent="0.25">
      <c r="A285" s="3" t="str">
        <f t="shared" si="4"/>
        <v/>
      </c>
      <c r="B285" s="4"/>
    </row>
    <row r="286" spans="1:2" x14ac:dyDescent="0.25">
      <c r="A286" s="3" t="str">
        <f t="shared" si="4"/>
        <v/>
      </c>
      <c r="B286" s="4"/>
    </row>
    <row r="287" spans="1:2" x14ac:dyDescent="0.25">
      <c r="A287" s="3" t="str">
        <f t="shared" si="4"/>
        <v/>
      </c>
      <c r="B287" s="4"/>
    </row>
    <row r="288" spans="1:2" x14ac:dyDescent="0.25">
      <c r="A288" s="3" t="str">
        <f t="shared" si="4"/>
        <v/>
      </c>
      <c r="B288" s="4"/>
    </row>
    <row r="289" spans="1:2" x14ac:dyDescent="0.25">
      <c r="A289" s="3" t="str">
        <f t="shared" si="4"/>
        <v/>
      </c>
      <c r="B289" s="4"/>
    </row>
    <row r="290" spans="1:2" x14ac:dyDescent="0.25">
      <c r="A290" s="3" t="str">
        <f t="shared" si="4"/>
        <v/>
      </c>
      <c r="B290" s="4"/>
    </row>
    <row r="291" spans="1:2" x14ac:dyDescent="0.25">
      <c r="A291" s="3" t="str">
        <f t="shared" si="4"/>
        <v/>
      </c>
      <c r="B291" s="4"/>
    </row>
    <row r="292" spans="1:2" x14ac:dyDescent="0.25">
      <c r="A292" s="3" t="str">
        <f t="shared" si="4"/>
        <v/>
      </c>
      <c r="B292" s="4"/>
    </row>
    <row r="293" spans="1:2" x14ac:dyDescent="0.25">
      <c r="A293" s="3" t="str">
        <f t="shared" si="4"/>
        <v/>
      </c>
      <c r="B293" s="4"/>
    </row>
    <row r="294" spans="1:2" x14ac:dyDescent="0.25">
      <c r="A294" s="3" t="str">
        <f t="shared" si="4"/>
        <v/>
      </c>
      <c r="B294" s="4"/>
    </row>
    <row r="295" spans="1:2" x14ac:dyDescent="0.25">
      <c r="A295" s="3" t="str">
        <f t="shared" si="4"/>
        <v/>
      </c>
      <c r="B295" s="4"/>
    </row>
    <row r="296" spans="1:2" x14ac:dyDescent="0.25">
      <c r="A296" s="3" t="str">
        <f t="shared" si="4"/>
        <v/>
      </c>
      <c r="B296" s="4"/>
    </row>
    <row r="297" spans="1:2" x14ac:dyDescent="0.25">
      <c r="A297" s="3" t="str">
        <f t="shared" si="4"/>
        <v/>
      </c>
      <c r="B297" s="4"/>
    </row>
    <row r="298" spans="1:2" x14ac:dyDescent="0.25">
      <c r="A298" s="3" t="str">
        <f t="shared" si="4"/>
        <v/>
      </c>
      <c r="B298" s="4"/>
    </row>
    <row r="299" spans="1:2" x14ac:dyDescent="0.25">
      <c r="A299" s="3" t="str">
        <f t="shared" si="4"/>
        <v/>
      </c>
      <c r="B299" s="4"/>
    </row>
    <row r="300" spans="1:2" x14ac:dyDescent="0.25">
      <c r="A300" s="3" t="str">
        <f t="shared" si="4"/>
        <v/>
      </c>
      <c r="B300" s="4"/>
    </row>
    <row r="301" spans="1:2" x14ac:dyDescent="0.25">
      <c r="A301" s="3" t="str">
        <f t="shared" si="4"/>
        <v/>
      </c>
      <c r="B301" s="4"/>
    </row>
    <row r="302" spans="1:2" x14ac:dyDescent="0.25">
      <c r="A302" s="3" t="str">
        <f t="shared" si="4"/>
        <v/>
      </c>
      <c r="B302" s="4"/>
    </row>
    <row r="303" spans="1:2" x14ac:dyDescent="0.25">
      <c r="A303" s="3" t="str">
        <f t="shared" si="4"/>
        <v/>
      </c>
      <c r="B303" s="4"/>
    </row>
    <row r="304" spans="1:2" x14ac:dyDescent="0.25">
      <c r="A304" s="3" t="str">
        <f t="shared" si="4"/>
        <v/>
      </c>
      <c r="B304" s="4"/>
    </row>
    <row r="305" spans="1:2" x14ac:dyDescent="0.25">
      <c r="A305" s="3" t="str">
        <f t="shared" si="4"/>
        <v/>
      </c>
      <c r="B305" s="4"/>
    </row>
    <row r="306" spans="1:2" x14ac:dyDescent="0.25">
      <c r="A306" s="3" t="str">
        <f t="shared" si="4"/>
        <v/>
      </c>
      <c r="B306" s="4"/>
    </row>
    <row r="307" spans="1:2" x14ac:dyDescent="0.25">
      <c r="A307" s="3" t="str">
        <f t="shared" si="4"/>
        <v/>
      </c>
      <c r="B307" s="4"/>
    </row>
    <row r="308" spans="1:2" x14ac:dyDescent="0.25">
      <c r="A308" s="3" t="str">
        <f t="shared" si="4"/>
        <v/>
      </c>
      <c r="B308" s="4"/>
    </row>
    <row r="309" spans="1:2" x14ac:dyDescent="0.25">
      <c r="A309" s="3" t="str">
        <f t="shared" si="4"/>
        <v/>
      </c>
      <c r="B309" s="4"/>
    </row>
    <row r="310" spans="1:2" x14ac:dyDescent="0.25">
      <c r="A310" s="3" t="str">
        <f t="shared" si="4"/>
        <v/>
      </c>
      <c r="B310" s="4"/>
    </row>
    <row r="311" spans="1:2" x14ac:dyDescent="0.25">
      <c r="A311" s="3" t="str">
        <f t="shared" si="4"/>
        <v/>
      </c>
      <c r="B311" s="4"/>
    </row>
    <row r="312" spans="1:2" x14ac:dyDescent="0.25">
      <c r="A312" s="3" t="str">
        <f t="shared" si="4"/>
        <v/>
      </c>
      <c r="B312" s="4"/>
    </row>
    <row r="313" spans="1:2" x14ac:dyDescent="0.25">
      <c r="A313" s="3" t="str">
        <f t="shared" si="4"/>
        <v/>
      </c>
      <c r="B313" s="4"/>
    </row>
    <row r="314" spans="1:2" x14ac:dyDescent="0.25">
      <c r="A314" s="3" t="str">
        <f t="shared" si="4"/>
        <v/>
      </c>
      <c r="B314" s="4"/>
    </row>
    <row r="315" spans="1:2" x14ac:dyDescent="0.25">
      <c r="A315" s="3" t="str">
        <f t="shared" si="4"/>
        <v/>
      </c>
      <c r="B315" s="4"/>
    </row>
    <row r="316" spans="1:2" x14ac:dyDescent="0.25">
      <c r="A316" s="3" t="str">
        <f t="shared" si="4"/>
        <v/>
      </c>
      <c r="B316" s="4"/>
    </row>
    <row r="317" spans="1:2" x14ac:dyDescent="0.25">
      <c r="A317" s="3" t="str">
        <f t="shared" si="4"/>
        <v/>
      </c>
      <c r="B317" s="4"/>
    </row>
    <row r="318" spans="1:2" x14ac:dyDescent="0.25">
      <c r="A318" s="3" t="str">
        <f t="shared" si="4"/>
        <v/>
      </c>
      <c r="B318" s="4"/>
    </row>
    <row r="319" spans="1:2" x14ac:dyDescent="0.25">
      <c r="A319" s="3" t="str">
        <f t="shared" si="4"/>
        <v/>
      </c>
      <c r="B319" s="4"/>
    </row>
    <row r="320" spans="1:2" x14ac:dyDescent="0.25">
      <c r="A320" s="3" t="str">
        <f t="shared" si="4"/>
        <v/>
      </c>
      <c r="B320" s="4"/>
    </row>
    <row r="321" spans="1:2" x14ac:dyDescent="0.25">
      <c r="A321" s="3" t="str">
        <f t="shared" si="4"/>
        <v/>
      </c>
      <c r="B321" s="4"/>
    </row>
    <row r="322" spans="1:2" x14ac:dyDescent="0.25">
      <c r="A322" s="3" t="str">
        <f t="shared" ref="A322:A385" si="5">IF(J322="","",CONCATENATE(J322," ",I322))</f>
        <v/>
      </c>
      <c r="B322" s="4"/>
    </row>
    <row r="323" spans="1:2" x14ac:dyDescent="0.25">
      <c r="A323" s="3" t="str">
        <f t="shared" si="5"/>
        <v/>
      </c>
      <c r="B323" s="4"/>
    </row>
    <row r="324" spans="1:2" x14ac:dyDescent="0.25">
      <c r="A324" s="3" t="str">
        <f t="shared" si="5"/>
        <v/>
      </c>
      <c r="B324" s="4"/>
    </row>
    <row r="325" spans="1:2" x14ac:dyDescent="0.25">
      <c r="A325" s="3" t="str">
        <f t="shared" si="5"/>
        <v/>
      </c>
      <c r="B325" s="4"/>
    </row>
    <row r="326" spans="1:2" x14ac:dyDescent="0.25">
      <c r="A326" s="3" t="str">
        <f t="shared" si="5"/>
        <v/>
      </c>
      <c r="B326" s="4"/>
    </row>
    <row r="327" spans="1:2" x14ac:dyDescent="0.25">
      <c r="A327" s="3" t="str">
        <f t="shared" si="5"/>
        <v/>
      </c>
      <c r="B327" s="4"/>
    </row>
    <row r="328" spans="1:2" x14ac:dyDescent="0.25">
      <c r="A328" s="3" t="str">
        <f t="shared" si="5"/>
        <v/>
      </c>
      <c r="B328" s="4"/>
    </row>
    <row r="329" spans="1:2" x14ac:dyDescent="0.25">
      <c r="A329" s="3" t="str">
        <f t="shared" si="5"/>
        <v/>
      </c>
      <c r="B329" s="4"/>
    </row>
    <row r="330" spans="1:2" x14ac:dyDescent="0.25">
      <c r="A330" s="3" t="str">
        <f t="shared" si="5"/>
        <v/>
      </c>
      <c r="B330" s="4"/>
    </row>
    <row r="331" spans="1:2" x14ac:dyDescent="0.25">
      <c r="A331" s="3" t="str">
        <f t="shared" si="5"/>
        <v/>
      </c>
      <c r="B331" s="4"/>
    </row>
    <row r="332" spans="1:2" x14ac:dyDescent="0.25">
      <c r="A332" s="3" t="str">
        <f t="shared" si="5"/>
        <v/>
      </c>
      <c r="B332" s="4"/>
    </row>
    <row r="333" spans="1:2" x14ac:dyDescent="0.25">
      <c r="A333" s="3" t="str">
        <f t="shared" si="5"/>
        <v/>
      </c>
      <c r="B333" s="4"/>
    </row>
    <row r="334" spans="1:2" x14ac:dyDescent="0.25">
      <c r="A334" s="3" t="str">
        <f t="shared" si="5"/>
        <v/>
      </c>
      <c r="B334" s="4"/>
    </row>
    <row r="335" spans="1:2" x14ac:dyDescent="0.25">
      <c r="A335" s="3" t="str">
        <f t="shared" si="5"/>
        <v/>
      </c>
      <c r="B335" s="4"/>
    </row>
    <row r="336" spans="1:2" x14ac:dyDescent="0.25">
      <c r="A336" s="3" t="str">
        <f t="shared" si="5"/>
        <v/>
      </c>
      <c r="B336" s="4"/>
    </row>
    <row r="337" spans="1:2" x14ac:dyDescent="0.25">
      <c r="A337" s="3" t="str">
        <f t="shared" si="5"/>
        <v/>
      </c>
      <c r="B337" s="4"/>
    </row>
    <row r="338" spans="1:2" x14ac:dyDescent="0.25">
      <c r="A338" s="3" t="str">
        <f t="shared" si="5"/>
        <v/>
      </c>
      <c r="B338" s="4"/>
    </row>
    <row r="339" spans="1:2" x14ac:dyDescent="0.25">
      <c r="A339" s="3" t="str">
        <f t="shared" si="5"/>
        <v/>
      </c>
      <c r="B339" s="4"/>
    </row>
    <row r="340" spans="1:2" x14ac:dyDescent="0.25">
      <c r="A340" s="3" t="str">
        <f t="shared" si="5"/>
        <v/>
      </c>
      <c r="B340" s="4"/>
    </row>
    <row r="341" spans="1:2" x14ac:dyDescent="0.25">
      <c r="A341" s="3" t="str">
        <f t="shared" si="5"/>
        <v/>
      </c>
      <c r="B341" s="4"/>
    </row>
    <row r="342" spans="1:2" x14ac:dyDescent="0.25">
      <c r="A342" s="3" t="str">
        <f t="shared" si="5"/>
        <v/>
      </c>
      <c r="B342" s="4"/>
    </row>
    <row r="343" spans="1:2" x14ac:dyDescent="0.25">
      <c r="A343" s="3" t="str">
        <f t="shared" si="5"/>
        <v/>
      </c>
      <c r="B343" s="4"/>
    </row>
    <row r="344" spans="1:2" x14ac:dyDescent="0.25">
      <c r="A344" s="3" t="str">
        <f t="shared" si="5"/>
        <v/>
      </c>
      <c r="B344" s="4"/>
    </row>
    <row r="345" spans="1:2" x14ac:dyDescent="0.25">
      <c r="A345" s="3" t="str">
        <f t="shared" si="5"/>
        <v/>
      </c>
      <c r="B345" s="4"/>
    </row>
    <row r="346" spans="1:2" x14ac:dyDescent="0.25">
      <c r="A346" s="3" t="str">
        <f t="shared" si="5"/>
        <v/>
      </c>
      <c r="B346" s="4"/>
    </row>
    <row r="347" spans="1:2" x14ac:dyDescent="0.25">
      <c r="A347" s="3" t="str">
        <f t="shared" si="5"/>
        <v/>
      </c>
      <c r="B347" s="4"/>
    </row>
    <row r="348" spans="1:2" x14ac:dyDescent="0.25">
      <c r="A348" s="3" t="str">
        <f t="shared" si="5"/>
        <v/>
      </c>
      <c r="B348" s="4"/>
    </row>
    <row r="349" spans="1:2" x14ac:dyDescent="0.25">
      <c r="A349" s="3" t="str">
        <f t="shared" si="5"/>
        <v/>
      </c>
      <c r="B349" s="4"/>
    </row>
    <row r="350" spans="1:2" x14ac:dyDescent="0.25">
      <c r="A350" s="3" t="str">
        <f t="shared" si="5"/>
        <v/>
      </c>
      <c r="B350" s="4"/>
    </row>
    <row r="351" spans="1:2" x14ac:dyDescent="0.25">
      <c r="A351" s="3" t="str">
        <f t="shared" si="5"/>
        <v/>
      </c>
      <c r="B351" s="4"/>
    </row>
    <row r="352" spans="1:2" x14ac:dyDescent="0.25">
      <c r="A352" s="3" t="str">
        <f t="shared" si="5"/>
        <v/>
      </c>
      <c r="B352" s="4"/>
    </row>
    <row r="353" spans="1:2" x14ac:dyDescent="0.25">
      <c r="A353" s="3" t="str">
        <f t="shared" si="5"/>
        <v/>
      </c>
      <c r="B353" s="4"/>
    </row>
    <row r="354" spans="1:2" x14ac:dyDescent="0.25">
      <c r="A354" s="3" t="str">
        <f t="shared" si="5"/>
        <v/>
      </c>
      <c r="B354" s="4"/>
    </row>
    <row r="355" spans="1:2" x14ac:dyDescent="0.25">
      <c r="A355" s="3" t="str">
        <f t="shared" si="5"/>
        <v/>
      </c>
      <c r="B355" s="4"/>
    </row>
    <row r="356" spans="1:2" x14ac:dyDescent="0.25">
      <c r="A356" s="3" t="str">
        <f t="shared" si="5"/>
        <v/>
      </c>
      <c r="B356" s="4"/>
    </row>
    <row r="357" spans="1:2" x14ac:dyDescent="0.25">
      <c r="A357" s="3" t="str">
        <f t="shared" si="5"/>
        <v/>
      </c>
      <c r="B357" s="4"/>
    </row>
    <row r="358" spans="1:2" x14ac:dyDescent="0.25">
      <c r="A358" s="3" t="str">
        <f t="shared" si="5"/>
        <v/>
      </c>
      <c r="B358" s="4"/>
    </row>
    <row r="359" spans="1:2" x14ac:dyDescent="0.25">
      <c r="A359" s="3" t="str">
        <f t="shared" si="5"/>
        <v/>
      </c>
      <c r="B359" s="4"/>
    </row>
    <row r="360" spans="1:2" x14ac:dyDescent="0.25">
      <c r="A360" s="3" t="str">
        <f t="shared" si="5"/>
        <v/>
      </c>
      <c r="B360" s="4"/>
    </row>
    <row r="361" spans="1:2" x14ac:dyDescent="0.25">
      <c r="A361" s="3" t="str">
        <f t="shared" si="5"/>
        <v/>
      </c>
      <c r="B361" s="4"/>
    </row>
    <row r="362" spans="1:2" x14ac:dyDescent="0.25">
      <c r="A362" s="3" t="str">
        <f t="shared" si="5"/>
        <v/>
      </c>
      <c r="B362" s="4"/>
    </row>
    <row r="363" spans="1:2" x14ac:dyDescent="0.25">
      <c r="A363" s="3" t="str">
        <f t="shared" si="5"/>
        <v/>
      </c>
      <c r="B363" s="4"/>
    </row>
    <row r="364" spans="1:2" x14ac:dyDescent="0.25">
      <c r="A364" s="3" t="str">
        <f t="shared" si="5"/>
        <v/>
      </c>
      <c r="B364" s="4"/>
    </row>
    <row r="365" spans="1:2" x14ac:dyDescent="0.25">
      <c r="A365" s="3" t="str">
        <f t="shared" si="5"/>
        <v/>
      </c>
      <c r="B365" s="4"/>
    </row>
    <row r="366" spans="1:2" x14ac:dyDescent="0.25">
      <c r="A366" s="3" t="str">
        <f t="shared" si="5"/>
        <v/>
      </c>
      <c r="B366" s="4"/>
    </row>
    <row r="367" spans="1:2" x14ac:dyDescent="0.25">
      <c r="A367" s="3" t="str">
        <f t="shared" si="5"/>
        <v/>
      </c>
      <c r="B367" s="4"/>
    </row>
    <row r="368" spans="1:2" x14ac:dyDescent="0.25">
      <c r="A368" s="3" t="str">
        <f t="shared" si="5"/>
        <v/>
      </c>
      <c r="B368" s="4"/>
    </row>
    <row r="369" spans="1:2" x14ac:dyDescent="0.25">
      <c r="A369" s="3" t="str">
        <f t="shared" si="5"/>
        <v/>
      </c>
      <c r="B369" s="4"/>
    </row>
    <row r="370" spans="1:2" x14ac:dyDescent="0.25">
      <c r="A370" s="3" t="str">
        <f t="shared" si="5"/>
        <v/>
      </c>
      <c r="B370" s="4"/>
    </row>
    <row r="371" spans="1:2" x14ac:dyDescent="0.25">
      <c r="A371" s="3" t="str">
        <f t="shared" si="5"/>
        <v/>
      </c>
      <c r="B371" s="4"/>
    </row>
    <row r="372" spans="1:2" x14ac:dyDescent="0.25">
      <c r="A372" s="3" t="str">
        <f t="shared" si="5"/>
        <v/>
      </c>
      <c r="B372" s="4"/>
    </row>
    <row r="373" spans="1:2" x14ac:dyDescent="0.25">
      <c r="A373" s="3" t="str">
        <f t="shared" si="5"/>
        <v/>
      </c>
      <c r="B373" s="4"/>
    </row>
    <row r="374" spans="1:2" x14ac:dyDescent="0.25">
      <c r="A374" s="3" t="str">
        <f t="shared" si="5"/>
        <v/>
      </c>
      <c r="B374" s="4"/>
    </row>
    <row r="375" spans="1:2" x14ac:dyDescent="0.25">
      <c r="A375" s="3" t="str">
        <f t="shared" si="5"/>
        <v/>
      </c>
      <c r="B375" s="4"/>
    </row>
    <row r="376" spans="1:2" x14ac:dyDescent="0.25">
      <c r="A376" s="3" t="str">
        <f t="shared" si="5"/>
        <v/>
      </c>
      <c r="B376" s="4"/>
    </row>
    <row r="377" spans="1:2" x14ac:dyDescent="0.25">
      <c r="A377" s="3" t="str">
        <f t="shared" si="5"/>
        <v/>
      </c>
      <c r="B377" s="4"/>
    </row>
    <row r="378" spans="1:2" x14ac:dyDescent="0.25">
      <c r="A378" s="3" t="str">
        <f t="shared" si="5"/>
        <v/>
      </c>
      <c r="B378" s="4"/>
    </row>
    <row r="379" spans="1:2" x14ac:dyDescent="0.25">
      <c r="A379" s="3" t="str">
        <f t="shared" si="5"/>
        <v/>
      </c>
      <c r="B379" s="4"/>
    </row>
    <row r="380" spans="1:2" x14ac:dyDescent="0.25">
      <c r="A380" s="3" t="str">
        <f t="shared" si="5"/>
        <v/>
      </c>
      <c r="B380" s="4"/>
    </row>
    <row r="381" spans="1:2" x14ac:dyDescent="0.25">
      <c r="A381" s="3" t="str">
        <f t="shared" si="5"/>
        <v/>
      </c>
      <c r="B381" s="4"/>
    </row>
    <row r="382" spans="1:2" x14ac:dyDescent="0.25">
      <c r="A382" s="3" t="str">
        <f t="shared" si="5"/>
        <v/>
      </c>
      <c r="B382" s="4"/>
    </row>
    <row r="383" spans="1:2" x14ac:dyDescent="0.25">
      <c r="A383" s="3" t="str">
        <f t="shared" si="5"/>
        <v/>
      </c>
      <c r="B383" s="4"/>
    </row>
    <row r="384" spans="1:2" x14ac:dyDescent="0.25">
      <c r="A384" s="3" t="str">
        <f t="shared" si="5"/>
        <v/>
      </c>
      <c r="B384" s="4"/>
    </row>
    <row r="385" spans="1:2" x14ac:dyDescent="0.25">
      <c r="A385" s="3" t="str">
        <f t="shared" si="5"/>
        <v/>
      </c>
      <c r="B385" s="4"/>
    </row>
    <row r="386" spans="1:2" x14ac:dyDescent="0.25">
      <c r="A386" s="3" t="str">
        <f t="shared" ref="A386:A449" si="6">IF(J386="","",CONCATENATE(J386," ",I386))</f>
        <v/>
      </c>
      <c r="B386" s="4"/>
    </row>
    <row r="387" spans="1:2" x14ac:dyDescent="0.25">
      <c r="A387" s="3" t="str">
        <f t="shared" si="6"/>
        <v/>
      </c>
      <c r="B387" s="4"/>
    </row>
    <row r="388" spans="1:2" x14ac:dyDescent="0.25">
      <c r="A388" s="3" t="str">
        <f t="shared" si="6"/>
        <v/>
      </c>
      <c r="B388" s="4"/>
    </row>
    <row r="389" spans="1:2" x14ac:dyDescent="0.25">
      <c r="A389" s="3" t="str">
        <f t="shared" si="6"/>
        <v/>
      </c>
      <c r="B389" s="4"/>
    </row>
    <row r="390" spans="1:2" x14ac:dyDescent="0.25">
      <c r="A390" s="3" t="str">
        <f t="shared" si="6"/>
        <v/>
      </c>
      <c r="B390" s="4"/>
    </row>
    <row r="391" spans="1:2" x14ac:dyDescent="0.25">
      <c r="A391" s="3" t="str">
        <f t="shared" si="6"/>
        <v/>
      </c>
      <c r="B391" s="4"/>
    </row>
    <row r="392" spans="1:2" x14ac:dyDescent="0.25">
      <c r="A392" s="3" t="str">
        <f t="shared" si="6"/>
        <v/>
      </c>
      <c r="B392" s="4"/>
    </row>
    <row r="393" spans="1:2" x14ac:dyDescent="0.25">
      <c r="A393" s="3" t="str">
        <f t="shared" si="6"/>
        <v/>
      </c>
      <c r="B393" s="4"/>
    </row>
    <row r="394" spans="1:2" x14ac:dyDescent="0.25">
      <c r="A394" s="3" t="str">
        <f t="shared" si="6"/>
        <v/>
      </c>
      <c r="B394" s="4"/>
    </row>
    <row r="395" spans="1:2" x14ac:dyDescent="0.25">
      <c r="A395" s="3" t="str">
        <f t="shared" si="6"/>
        <v/>
      </c>
      <c r="B395" s="4"/>
    </row>
    <row r="396" spans="1:2" x14ac:dyDescent="0.25">
      <c r="A396" s="3" t="str">
        <f t="shared" si="6"/>
        <v/>
      </c>
      <c r="B396" s="4"/>
    </row>
    <row r="397" spans="1:2" x14ac:dyDescent="0.25">
      <c r="A397" s="3" t="str">
        <f t="shared" si="6"/>
        <v/>
      </c>
      <c r="B397" s="4"/>
    </row>
    <row r="398" spans="1:2" x14ac:dyDescent="0.25">
      <c r="A398" s="3" t="str">
        <f t="shared" si="6"/>
        <v/>
      </c>
      <c r="B398" s="4"/>
    </row>
    <row r="399" spans="1:2" x14ac:dyDescent="0.25">
      <c r="A399" s="3" t="str">
        <f t="shared" si="6"/>
        <v/>
      </c>
      <c r="B399" s="4"/>
    </row>
    <row r="400" spans="1:2" x14ac:dyDescent="0.25">
      <c r="A400" s="3" t="str">
        <f t="shared" si="6"/>
        <v/>
      </c>
      <c r="B400" s="4"/>
    </row>
    <row r="401" spans="1:2" x14ac:dyDescent="0.25">
      <c r="A401" s="3" t="str">
        <f t="shared" si="6"/>
        <v/>
      </c>
      <c r="B401" s="4"/>
    </row>
    <row r="402" spans="1:2" x14ac:dyDescent="0.25">
      <c r="A402" s="3" t="str">
        <f t="shared" si="6"/>
        <v/>
      </c>
      <c r="B402" s="4"/>
    </row>
    <row r="403" spans="1:2" x14ac:dyDescent="0.25">
      <c r="A403" s="3" t="str">
        <f t="shared" si="6"/>
        <v/>
      </c>
      <c r="B403" s="4"/>
    </row>
    <row r="404" spans="1:2" x14ac:dyDescent="0.25">
      <c r="A404" s="3" t="str">
        <f t="shared" si="6"/>
        <v/>
      </c>
      <c r="B404" s="4"/>
    </row>
    <row r="405" spans="1:2" x14ac:dyDescent="0.25">
      <c r="A405" s="3" t="str">
        <f t="shared" si="6"/>
        <v/>
      </c>
      <c r="B405" s="4"/>
    </row>
    <row r="406" spans="1:2" x14ac:dyDescent="0.25">
      <c r="A406" s="3" t="str">
        <f t="shared" si="6"/>
        <v/>
      </c>
      <c r="B406" s="4"/>
    </row>
    <row r="407" spans="1:2" x14ac:dyDescent="0.25">
      <c r="A407" s="3" t="str">
        <f t="shared" si="6"/>
        <v/>
      </c>
      <c r="B407" s="4"/>
    </row>
    <row r="408" spans="1:2" x14ac:dyDescent="0.25">
      <c r="A408" s="3" t="str">
        <f t="shared" si="6"/>
        <v/>
      </c>
      <c r="B408" s="4"/>
    </row>
    <row r="409" spans="1:2" x14ac:dyDescent="0.25">
      <c r="A409" s="3" t="str">
        <f t="shared" si="6"/>
        <v/>
      </c>
      <c r="B409" s="4"/>
    </row>
    <row r="410" spans="1:2" x14ac:dyDescent="0.25">
      <c r="A410" s="3" t="str">
        <f t="shared" si="6"/>
        <v/>
      </c>
      <c r="B410" s="4"/>
    </row>
    <row r="411" spans="1:2" x14ac:dyDescent="0.25">
      <c r="A411" s="3" t="str">
        <f t="shared" si="6"/>
        <v/>
      </c>
      <c r="B411" s="4"/>
    </row>
    <row r="412" spans="1:2" x14ac:dyDescent="0.25">
      <c r="A412" s="3" t="str">
        <f t="shared" si="6"/>
        <v/>
      </c>
      <c r="B412" s="4"/>
    </row>
    <row r="413" spans="1:2" x14ac:dyDescent="0.25">
      <c r="A413" s="3" t="str">
        <f t="shared" si="6"/>
        <v/>
      </c>
      <c r="B413" s="4"/>
    </row>
    <row r="414" spans="1:2" x14ac:dyDescent="0.25">
      <c r="A414" s="3" t="str">
        <f t="shared" si="6"/>
        <v/>
      </c>
      <c r="B414" s="4"/>
    </row>
    <row r="415" spans="1:2" x14ac:dyDescent="0.25">
      <c r="A415" s="3" t="str">
        <f t="shared" si="6"/>
        <v/>
      </c>
      <c r="B415" s="4"/>
    </row>
    <row r="416" spans="1:2" x14ac:dyDescent="0.25">
      <c r="A416" s="3" t="str">
        <f t="shared" si="6"/>
        <v/>
      </c>
      <c r="B416" s="4"/>
    </row>
    <row r="417" spans="1:2" x14ac:dyDescent="0.25">
      <c r="A417" s="3" t="str">
        <f t="shared" si="6"/>
        <v/>
      </c>
      <c r="B417" s="4"/>
    </row>
    <row r="418" spans="1:2" x14ac:dyDescent="0.25">
      <c r="A418" s="3" t="str">
        <f t="shared" si="6"/>
        <v/>
      </c>
      <c r="B418" s="4"/>
    </row>
    <row r="419" spans="1:2" x14ac:dyDescent="0.25">
      <c r="A419" s="3" t="str">
        <f t="shared" si="6"/>
        <v/>
      </c>
      <c r="B419" s="4"/>
    </row>
    <row r="420" spans="1:2" x14ac:dyDescent="0.25">
      <c r="A420" s="3" t="str">
        <f t="shared" si="6"/>
        <v/>
      </c>
      <c r="B420" s="4"/>
    </row>
    <row r="421" spans="1:2" x14ac:dyDescent="0.25">
      <c r="A421" s="3" t="str">
        <f t="shared" si="6"/>
        <v/>
      </c>
      <c r="B421" s="4"/>
    </row>
    <row r="422" spans="1:2" x14ac:dyDescent="0.25">
      <c r="A422" s="3" t="str">
        <f t="shared" si="6"/>
        <v/>
      </c>
      <c r="B422" s="4"/>
    </row>
    <row r="423" spans="1:2" x14ac:dyDescent="0.25">
      <c r="A423" s="3" t="str">
        <f t="shared" si="6"/>
        <v/>
      </c>
      <c r="B423" s="4"/>
    </row>
    <row r="424" spans="1:2" x14ac:dyDescent="0.25">
      <c r="A424" s="3" t="str">
        <f t="shared" si="6"/>
        <v/>
      </c>
      <c r="B424" s="4"/>
    </row>
    <row r="425" spans="1:2" x14ac:dyDescent="0.25">
      <c r="A425" s="3" t="str">
        <f t="shared" si="6"/>
        <v/>
      </c>
      <c r="B425" s="4"/>
    </row>
    <row r="426" spans="1:2" x14ac:dyDescent="0.25">
      <c r="A426" s="3" t="str">
        <f t="shared" si="6"/>
        <v/>
      </c>
      <c r="B426" s="4"/>
    </row>
    <row r="427" spans="1:2" x14ac:dyDescent="0.25">
      <c r="A427" s="3" t="str">
        <f t="shared" si="6"/>
        <v/>
      </c>
      <c r="B427" s="4"/>
    </row>
    <row r="428" spans="1:2" x14ac:dyDescent="0.25">
      <c r="A428" s="3" t="str">
        <f t="shared" si="6"/>
        <v/>
      </c>
      <c r="B428" s="4"/>
    </row>
    <row r="429" spans="1:2" x14ac:dyDescent="0.25">
      <c r="A429" s="3" t="str">
        <f t="shared" si="6"/>
        <v/>
      </c>
      <c r="B429" s="4"/>
    </row>
    <row r="430" spans="1:2" x14ac:dyDescent="0.25">
      <c r="A430" s="3" t="str">
        <f t="shared" si="6"/>
        <v/>
      </c>
      <c r="B430" s="4"/>
    </row>
    <row r="431" spans="1:2" x14ac:dyDescent="0.25">
      <c r="A431" s="3" t="str">
        <f t="shared" si="6"/>
        <v/>
      </c>
      <c r="B431" s="4"/>
    </row>
    <row r="432" spans="1:2" x14ac:dyDescent="0.25">
      <c r="A432" s="3" t="str">
        <f t="shared" si="6"/>
        <v/>
      </c>
      <c r="B432" s="4"/>
    </row>
    <row r="433" spans="1:2" x14ac:dyDescent="0.25">
      <c r="A433" s="3" t="str">
        <f t="shared" si="6"/>
        <v/>
      </c>
      <c r="B433" s="4"/>
    </row>
    <row r="434" spans="1:2" x14ac:dyDescent="0.25">
      <c r="A434" s="3" t="str">
        <f t="shared" si="6"/>
        <v/>
      </c>
      <c r="B434" s="4"/>
    </row>
    <row r="435" spans="1:2" x14ac:dyDescent="0.25">
      <c r="A435" s="3" t="str">
        <f t="shared" si="6"/>
        <v/>
      </c>
      <c r="B435" s="4"/>
    </row>
    <row r="436" spans="1:2" x14ac:dyDescent="0.25">
      <c r="A436" s="3" t="str">
        <f t="shared" si="6"/>
        <v/>
      </c>
      <c r="B436" s="4"/>
    </row>
    <row r="437" spans="1:2" x14ac:dyDescent="0.25">
      <c r="A437" s="3" t="str">
        <f t="shared" si="6"/>
        <v/>
      </c>
      <c r="B437" s="4"/>
    </row>
    <row r="438" spans="1:2" x14ac:dyDescent="0.25">
      <c r="A438" s="3" t="str">
        <f t="shared" si="6"/>
        <v/>
      </c>
      <c r="B438" s="4"/>
    </row>
    <row r="439" spans="1:2" x14ac:dyDescent="0.25">
      <c r="A439" s="3" t="str">
        <f t="shared" si="6"/>
        <v/>
      </c>
      <c r="B439" s="4"/>
    </row>
    <row r="440" spans="1:2" x14ac:dyDescent="0.25">
      <c r="A440" s="3" t="str">
        <f t="shared" si="6"/>
        <v/>
      </c>
      <c r="B440" s="4"/>
    </row>
    <row r="441" spans="1:2" x14ac:dyDescent="0.25">
      <c r="A441" s="3" t="str">
        <f t="shared" si="6"/>
        <v/>
      </c>
      <c r="B441" s="4"/>
    </row>
    <row r="442" spans="1:2" x14ac:dyDescent="0.25">
      <c r="A442" s="3" t="str">
        <f t="shared" si="6"/>
        <v/>
      </c>
      <c r="B442" s="4"/>
    </row>
    <row r="443" spans="1:2" x14ac:dyDescent="0.25">
      <c r="A443" s="3" t="str">
        <f t="shared" si="6"/>
        <v/>
      </c>
      <c r="B443" s="4"/>
    </row>
    <row r="444" spans="1:2" x14ac:dyDescent="0.25">
      <c r="A444" s="3" t="str">
        <f t="shared" si="6"/>
        <v/>
      </c>
      <c r="B444" s="4"/>
    </row>
    <row r="445" spans="1:2" x14ac:dyDescent="0.25">
      <c r="A445" s="3" t="str">
        <f t="shared" si="6"/>
        <v/>
      </c>
      <c r="B445" s="4"/>
    </row>
    <row r="446" spans="1:2" x14ac:dyDescent="0.25">
      <c r="A446" s="3" t="str">
        <f t="shared" si="6"/>
        <v/>
      </c>
      <c r="B446" s="4"/>
    </row>
    <row r="447" spans="1:2" x14ac:dyDescent="0.25">
      <c r="A447" s="3" t="str">
        <f t="shared" si="6"/>
        <v/>
      </c>
      <c r="B447" s="4"/>
    </row>
    <row r="448" spans="1:2" x14ac:dyDescent="0.25">
      <c r="A448" s="3" t="str">
        <f t="shared" si="6"/>
        <v/>
      </c>
      <c r="B448" s="4"/>
    </row>
    <row r="449" spans="1:2" x14ac:dyDescent="0.25">
      <c r="A449" s="3" t="str">
        <f t="shared" si="6"/>
        <v/>
      </c>
      <c r="B449" s="4"/>
    </row>
    <row r="450" spans="1:2" x14ac:dyDescent="0.25">
      <c r="A450" s="3" t="str">
        <f t="shared" ref="A450:A513" si="7">IF(J450="","",CONCATENATE(J450," ",I450))</f>
        <v/>
      </c>
      <c r="B450" s="4"/>
    </row>
    <row r="451" spans="1:2" x14ac:dyDescent="0.25">
      <c r="A451" s="3" t="str">
        <f t="shared" si="7"/>
        <v/>
      </c>
      <c r="B451" s="4"/>
    </row>
    <row r="452" spans="1:2" x14ac:dyDescent="0.25">
      <c r="A452" s="3" t="str">
        <f t="shared" si="7"/>
        <v/>
      </c>
      <c r="B452" s="4"/>
    </row>
    <row r="453" spans="1:2" x14ac:dyDescent="0.25">
      <c r="A453" s="3" t="str">
        <f t="shared" si="7"/>
        <v/>
      </c>
      <c r="B453" s="4"/>
    </row>
    <row r="454" spans="1:2" x14ac:dyDescent="0.25">
      <c r="A454" s="3" t="str">
        <f t="shared" si="7"/>
        <v/>
      </c>
      <c r="B454" s="4"/>
    </row>
    <row r="455" spans="1:2" x14ac:dyDescent="0.25">
      <c r="A455" s="3" t="str">
        <f t="shared" si="7"/>
        <v/>
      </c>
      <c r="B455" s="4"/>
    </row>
    <row r="456" spans="1:2" x14ac:dyDescent="0.25">
      <c r="A456" s="3" t="str">
        <f t="shared" si="7"/>
        <v/>
      </c>
      <c r="B456" s="4"/>
    </row>
    <row r="457" spans="1:2" x14ac:dyDescent="0.25">
      <c r="A457" s="3" t="str">
        <f t="shared" si="7"/>
        <v/>
      </c>
      <c r="B457" s="4"/>
    </row>
    <row r="458" spans="1:2" x14ac:dyDescent="0.25">
      <c r="A458" s="3" t="str">
        <f t="shared" si="7"/>
        <v/>
      </c>
      <c r="B458" s="4"/>
    </row>
    <row r="459" spans="1:2" x14ac:dyDescent="0.25">
      <c r="A459" s="3" t="str">
        <f t="shared" si="7"/>
        <v/>
      </c>
      <c r="B459" s="4"/>
    </row>
    <row r="460" spans="1:2" x14ac:dyDescent="0.25">
      <c r="A460" s="3" t="str">
        <f t="shared" si="7"/>
        <v/>
      </c>
      <c r="B460" s="4"/>
    </row>
    <row r="461" spans="1:2" x14ac:dyDescent="0.25">
      <c r="A461" s="3" t="str">
        <f t="shared" si="7"/>
        <v/>
      </c>
      <c r="B461" s="4"/>
    </row>
    <row r="462" spans="1:2" x14ac:dyDescent="0.25">
      <c r="A462" s="3" t="str">
        <f t="shared" si="7"/>
        <v/>
      </c>
      <c r="B462" s="4"/>
    </row>
    <row r="463" spans="1:2" x14ac:dyDescent="0.25">
      <c r="A463" s="3" t="str">
        <f t="shared" si="7"/>
        <v/>
      </c>
      <c r="B463" s="4"/>
    </row>
    <row r="464" spans="1:2" x14ac:dyDescent="0.25">
      <c r="A464" s="3" t="str">
        <f t="shared" si="7"/>
        <v/>
      </c>
      <c r="B464" s="4"/>
    </row>
    <row r="465" spans="1:2" x14ac:dyDescent="0.25">
      <c r="A465" s="3" t="str">
        <f t="shared" si="7"/>
        <v/>
      </c>
      <c r="B465" s="4"/>
    </row>
    <row r="466" spans="1:2" x14ac:dyDescent="0.25">
      <c r="A466" s="3" t="str">
        <f t="shared" si="7"/>
        <v/>
      </c>
      <c r="B466" s="4"/>
    </row>
    <row r="467" spans="1:2" x14ac:dyDescent="0.25">
      <c r="A467" s="3" t="str">
        <f t="shared" si="7"/>
        <v/>
      </c>
      <c r="B467" s="4"/>
    </row>
    <row r="468" spans="1:2" x14ac:dyDescent="0.25">
      <c r="A468" s="3" t="str">
        <f t="shared" si="7"/>
        <v/>
      </c>
      <c r="B468" s="4"/>
    </row>
    <row r="469" spans="1:2" x14ac:dyDescent="0.25">
      <c r="A469" s="3" t="str">
        <f t="shared" si="7"/>
        <v/>
      </c>
      <c r="B469" s="4"/>
    </row>
    <row r="470" spans="1:2" x14ac:dyDescent="0.25">
      <c r="A470" s="3" t="str">
        <f t="shared" si="7"/>
        <v/>
      </c>
      <c r="B470" s="4"/>
    </row>
    <row r="471" spans="1:2" x14ac:dyDescent="0.25">
      <c r="A471" s="3" t="str">
        <f t="shared" si="7"/>
        <v/>
      </c>
      <c r="B471" s="4"/>
    </row>
    <row r="472" spans="1:2" x14ac:dyDescent="0.25">
      <c r="A472" s="3" t="str">
        <f t="shared" si="7"/>
        <v/>
      </c>
      <c r="B472" s="4"/>
    </row>
    <row r="473" spans="1:2" x14ac:dyDescent="0.25">
      <c r="A473" s="3" t="str">
        <f t="shared" si="7"/>
        <v/>
      </c>
      <c r="B473" s="4"/>
    </row>
    <row r="474" spans="1:2" x14ac:dyDescent="0.25">
      <c r="A474" s="3" t="str">
        <f t="shared" si="7"/>
        <v/>
      </c>
      <c r="B474" s="4"/>
    </row>
    <row r="475" spans="1:2" x14ac:dyDescent="0.25">
      <c r="A475" s="3" t="str">
        <f t="shared" si="7"/>
        <v/>
      </c>
      <c r="B475" s="4"/>
    </row>
    <row r="476" spans="1:2" x14ac:dyDescent="0.25">
      <c r="A476" s="3" t="str">
        <f t="shared" si="7"/>
        <v/>
      </c>
      <c r="B476" s="4"/>
    </row>
    <row r="477" spans="1:2" x14ac:dyDescent="0.25">
      <c r="A477" s="3" t="str">
        <f t="shared" si="7"/>
        <v/>
      </c>
      <c r="B477" s="4"/>
    </row>
    <row r="478" spans="1:2" x14ac:dyDescent="0.25">
      <c r="A478" s="3" t="str">
        <f t="shared" si="7"/>
        <v/>
      </c>
      <c r="B478" s="4"/>
    </row>
    <row r="479" spans="1:2" x14ac:dyDescent="0.25">
      <c r="A479" s="3" t="str">
        <f t="shared" si="7"/>
        <v/>
      </c>
      <c r="B479" s="4"/>
    </row>
    <row r="480" spans="1:2" x14ac:dyDescent="0.25">
      <c r="A480" s="3" t="str">
        <f t="shared" si="7"/>
        <v/>
      </c>
      <c r="B480" s="4"/>
    </row>
    <row r="481" spans="1:2" x14ac:dyDescent="0.25">
      <c r="A481" s="3" t="str">
        <f t="shared" si="7"/>
        <v/>
      </c>
      <c r="B481" s="4"/>
    </row>
    <row r="482" spans="1:2" x14ac:dyDescent="0.25">
      <c r="A482" s="3" t="str">
        <f t="shared" si="7"/>
        <v/>
      </c>
      <c r="B482" s="4"/>
    </row>
    <row r="483" spans="1:2" x14ac:dyDescent="0.25">
      <c r="A483" s="3" t="str">
        <f t="shared" si="7"/>
        <v/>
      </c>
      <c r="B483" s="4"/>
    </row>
    <row r="484" spans="1:2" x14ac:dyDescent="0.25">
      <c r="A484" s="3" t="str">
        <f t="shared" si="7"/>
        <v/>
      </c>
      <c r="B484" s="4"/>
    </row>
    <row r="485" spans="1:2" x14ac:dyDescent="0.25">
      <c r="A485" s="3" t="str">
        <f t="shared" si="7"/>
        <v/>
      </c>
      <c r="B485" s="4"/>
    </row>
    <row r="486" spans="1:2" x14ac:dyDescent="0.25">
      <c r="A486" s="3" t="str">
        <f t="shared" si="7"/>
        <v/>
      </c>
      <c r="B486" s="4"/>
    </row>
    <row r="487" spans="1:2" x14ac:dyDescent="0.25">
      <c r="A487" s="3" t="str">
        <f t="shared" si="7"/>
        <v/>
      </c>
      <c r="B487" s="4"/>
    </row>
    <row r="488" spans="1:2" x14ac:dyDescent="0.25">
      <c r="A488" s="3" t="str">
        <f t="shared" si="7"/>
        <v/>
      </c>
      <c r="B488" s="4"/>
    </row>
    <row r="489" spans="1:2" x14ac:dyDescent="0.25">
      <c r="A489" s="3" t="str">
        <f t="shared" si="7"/>
        <v/>
      </c>
      <c r="B489" s="4"/>
    </row>
    <row r="490" spans="1:2" x14ac:dyDescent="0.25">
      <c r="A490" s="3" t="str">
        <f t="shared" si="7"/>
        <v/>
      </c>
      <c r="B490" s="4"/>
    </row>
    <row r="491" spans="1:2" x14ac:dyDescent="0.25">
      <c r="A491" s="3" t="str">
        <f t="shared" si="7"/>
        <v/>
      </c>
      <c r="B491" s="4"/>
    </row>
    <row r="492" spans="1:2" x14ac:dyDescent="0.25">
      <c r="A492" s="3" t="str">
        <f t="shared" si="7"/>
        <v/>
      </c>
      <c r="B492" s="4"/>
    </row>
    <row r="493" spans="1:2" x14ac:dyDescent="0.25">
      <c r="A493" s="3" t="str">
        <f t="shared" si="7"/>
        <v/>
      </c>
      <c r="B493" s="4"/>
    </row>
    <row r="494" spans="1:2" x14ac:dyDescent="0.25">
      <c r="A494" s="3" t="str">
        <f t="shared" si="7"/>
        <v/>
      </c>
      <c r="B494" s="4"/>
    </row>
    <row r="495" spans="1:2" x14ac:dyDescent="0.25">
      <c r="A495" s="3" t="str">
        <f t="shared" si="7"/>
        <v/>
      </c>
      <c r="B495" s="4"/>
    </row>
    <row r="496" spans="1:2" x14ac:dyDescent="0.25">
      <c r="A496" s="3" t="str">
        <f t="shared" si="7"/>
        <v/>
      </c>
      <c r="B496" s="4"/>
    </row>
    <row r="497" spans="1:2" x14ac:dyDescent="0.25">
      <c r="A497" s="3" t="str">
        <f t="shared" si="7"/>
        <v/>
      </c>
      <c r="B497" s="4"/>
    </row>
    <row r="498" spans="1:2" x14ac:dyDescent="0.25">
      <c r="A498" s="3" t="str">
        <f t="shared" si="7"/>
        <v/>
      </c>
      <c r="B498" s="4"/>
    </row>
    <row r="499" spans="1:2" x14ac:dyDescent="0.25">
      <c r="A499" s="3" t="str">
        <f t="shared" si="7"/>
        <v/>
      </c>
      <c r="B499" s="4"/>
    </row>
    <row r="500" spans="1:2" x14ac:dyDescent="0.25">
      <c r="A500" s="3" t="str">
        <f t="shared" si="7"/>
        <v/>
      </c>
      <c r="B500" s="4"/>
    </row>
    <row r="501" spans="1:2" x14ac:dyDescent="0.25">
      <c r="A501" s="3" t="str">
        <f t="shared" si="7"/>
        <v/>
      </c>
      <c r="B501" s="4"/>
    </row>
    <row r="502" spans="1:2" x14ac:dyDescent="0.25">
      <c r="A502" s="3" t="str">
        <f t="shared" si="7"/>
        <v/>
      </c>
      <c r="B502" s="4"/>
    </row>
    <row r="503" spans="1:2" x14ac:dyDescent="0.25">
      <c r="A503" s="3" t="str">
        <f t="shared" si="7"/>
        <v/>
      </c>
      <c r="B503" s="4"/>
    </row>
    <row r="504" spans="1:2" x14ac:dyDescent="0.25">
      <c r="A504" s="3" t="str">
        <f t="shared" si="7"/>
        <v/>
      </c>
      <c r="B504" s="4"/>
    </row>
    <row r="505" spans="1:2" x14ac:dyDescent="0.25">
      <c r="A505" s="3" t="str">
        <f t="shared" si="7"/>
        <v/>
      </c>
      <c r="B505" s="4"/>
    </row>
    <row r="506" spans="1:2" x14ac:dyDescent="0.25">
      <c r="A506" s="3" t="str">
        <f t="shared" si="7"/>
        <v/>
      </c>
      <c r="B506" s="4"/>
    </row>
    <row r="507" spans="1:2" x14ac:dyDescent="0.25">
      <c r="A507" s="3" t="str">
        <f t="shared" si="7"/>
        <v/>
      </c>
      <c r="B507" s="4"/>
    </row>
    <row r="508" spans="1:2" x14ac:dyDescent="0.25">
      <c r="A508" s="3" t="str">
        <f t="shared" si="7"/>
        <v/>
      </c>
      <c r="B508" s="4"/>
    </row>
    <row r="509" spans="1:2" x14ac:dyDescent="0.25">
      <c r="A509" s="3" t="str">
        <f t="shared" si="7"/>
        <v/>
      </c>
      <c r="B509" s="4"/>
    </row>
    <row r="510" spans="1:2" x14ac:dyDescent="0.25">
      <c r="A510" s="3" t="str">
        <f t="shared" si="7"/>
        <v/>
      </c>
      <c r="B510" s="4"/>
    </row>
    <row r="511" spans="1:2" x14ac:dyDescent="0.25">
      <c r="A511" s="3" t="str">
        <f t="shared" si="7"/>
        <v/>
      </c>
      <c r="B511" s="4"/>
    </row>
    <row r="512" spans="1:2" x14ac:dyDescent="0.25">
      <c r="A512" s="3" t="str">
        <f t="shared" si="7"/>
        <v/>
      </c>
      <c r="B512" s="4"/>
    </row>
    <row r="513" spans="1:2" x14ac:dyDescent="0.25">
      <c r="A513" s="3" t="str">
        <f t="shared" si="7"/>
        <v/>
      </c>
      <c r="B513" s="4"/>
    </row>
    <row r="514" spans="1:2" x14ac:dyDescent="0.25">
      <c r="A514" s="3" t="str">
        <f t="shared" ref="A514:A577" si="8">IF(J514="","",CONCATENATE(J514," ",I514))</f>
        <v/>
      </c>
      <c r="B514" s="4"/>
    </row>
    <row r="515" spans="1:2" x14ac:dyDescent="0.25">
      <c r="A515" s="3" t="str">
        <f t="shared" si="8"/>
        <v/>
      </c>
      <c r="B515" s="4"/>
    </row>
    <row r="516" spans="1:2" x14ac:dyDescent="0.25">
      <c r="A516" s="3" t="str">
        <f t="shared" si="8"/>
        <v/>
      </c>
      <c r="B516" s="4"/>
    </row>
    <row r="517" spans="1:2" x14ac:dyDescent="0.25">
      <c r="A517" s="3" t="str">
        <f t="shared" si="8"/>
        <v/>
      </c>
      <c r="B517" s="4"/>
    </row>
    <row r="518" spans="1:2" x14ac:dyDescent="0.25">
      <c r="A518" s="3" t="str">
        <f t="shared" si="8"/>
        <v/>
      </c>
      <c r="B518" s="4"/>
    </row>
    <row r="519" spans="1:2" x14ac:dyDescent="0.25">
      <c r="A519" s="3" t="str">
        <f t="shared" si="8"/>
        <v/>
      </c>
      <c r="B519" s="4"/>
    </row>
    <row r="520" spans="1:2" x14ac:dyDescent="0.25">
      <c r="A520" s="3" t="str">
        <f t="shared" si="8"/>
        <v/>
      </c>
      <c r="B520" s="4"/>
    </row>
    <row r="521" spans="1:2" x14ac:dyDescent="0.25">
      <c r="A521" s="3" t="str">
        <f t="shared" si="8"/>
        <v/>
      </c>
      <c r="B521" s="4"/>
    </row>
    <row r="522" spans="1:2" x14ac:dyDescent="0.25">
      <c r="A522" s="3" t="str">
        <f t="shared" si="8"/>
        <v/>
      </c>
      <c r="B522" s="4"/>
    </row>
    <row r="523" spans="1:2" x14ac:dyDescent="0.25">
      <c r="A523" s="3" t="str">
        <f t="shared" si="8"/>
        <v/>
      </c>
      <c r="B523" s="4"/>
    </row>
    <row r="524" spans="1:2" x14ac:dyDescent="0.25">
      <c r="A524" s="3" t="str">
        <f t="shared" si="8"/>
        <v/>
      </c>
      <c r="B524" s="4"/>
    </row>
    <row r="525" spans="1:2" x14ac:dyDescent="0.25">
      <c r="A525" s="3" t="str">
        <f t="shared" si="8"/>
        <v/>
      </c>
      <c r="B525" s="4"/>
    </row>
    <row r="526" spans="1:2" x14ac:dyDescent="0.25">
      <c r="A526" s="3" t="str">
        <f t="shared" si="8"/>
        <v/>
      </c>
      <c r="B526" s="4"/>
    </row>
    <row r="527" spans="1:2" x14ac:dyDescent="0.25">
      <c r="A527" s="3" t="str">
        <f t="shared" si="8"/>
        <v/>
      </c>
      <c r="B527" s="4"/>
    </row>
    <row r="528" spans="1:2" x14ac:dyDescent="0.25">
      <c r="A528" s="3" t="str">
        <f t="shared" si="8"/>
        <v/>
      </c>
      <c r="B528" s="4"/>
    </row>
    <row r="529" spans="1:2" x14ac:dyDescent="0.25">
      <c r="A529" s="3" t="str">
        <f t="shared" si="8"/>
        <v/>
      </c>
      <c r="B529" s="4"/>
    </row>
    <row r="530" spans="1:2" x14ac:dyDescent="0.25">
      <c r="A530" s="3" t="str">
        <f t="shared" si="8"/>
        <v/>
      </c>
      <c r="B530" s="4"/>
    </row>
    <row r="531" spans="1:2" x14ac:dyDescent="0.25">
      <c r="A531" s="3" t="str">
        <f t="shared" si="8"/>
        <v/>
      </c>
      <c r="B531" s="4"/>
    </row>
    <row r="532" spans="1:2" x14ac:dyDescent="0.25">
      <c r="A532" s="3" t="str">
        <f t="shared" si="8"/>
        <v/>
      </c>
      <c r="B532" s="4"/>
    </row>
    <row r="533" spans="1:2" x14ac:dyDescent="0.25">
      <c r="A533" s="3" t="str">
        <f t="shared" si="8"/>
        <v/>
      </c>
      <c r="B533" s="4"/>
    </row>
    <row r="534" spans="1:2" x14ac:dyDescent="0.25">
      <c r="A534" s="3" t="str">
        <f t="shared" si="8"/>
        <v/>
      </c>
      <c r="B534" s="4"/>
    </row>
    <row r="535" spans="1:2" x14ac:dyDescent="0.25">
      <c r="A535" s="3" t="str">
        <f t="shared" si="8"/>
        <v/>
      </c>
      <c r="B535" s="4"/>
    </row>
    <row r="536" spans="1:2" x14ac:dyDescent="0.25">
      <c r="A536" s="3" t="str">
        <f t="shared" si="8"/>
        <v/>
      </c>
      <c r="B536" s="4"/>
    </row>
    <row r="537" spans="1:2" x14ac:dyDescent="0.25">
      <c r="A537" s="3" t="str">
        <f t="shared" si="8"/>
        <v/>
      </c>
      <c r="B537" s="4"/>
    </row>
    <row r="538" spans="1:2" x14ac:dyDescent="0.25">
      <c r="A538" s="3" t="str">
        <f t="shared" si="8"/>
        <v/>
      </c>
      <c r="B538" s="4"/>
    </row>
    <row r="539" spans="1:2" x14ac:dyDescent="0.25">
      <c r="A539" s="3" t="str">
        <f t="shared" si="8"/>
        <v/>
      </c>
      <c r="B539" s="4"/>
    </row>
    <row r="540" spans="1:2" x14ac:dyDescent="0.25">
      <c r="A540" s="3" t="str">
        <f t="shared" si="8"/>
        <v/>
      </c>
      <c r="B540" s="4"/>
    </row>
    <row r="541" spans="1:2" x14ac:dyDescent="0.25">
      <c r="A541" s="3" t="str">
        <f t="shared" si="8"/>
        <v/>
      </c>
      <c r="B541" s="4"/>
    </row>
    <row r="542" spans="1:2" x14ac:dyDescent="0.25">
      <c r="A542" s="3" t="str">
        <f t="shared" si="8"/>
        <v/>
      </c>
      <c r="B542" s="4"/>
    </row>
    <row r="543" spans="1:2" x14ac:dyDescent="0.25">
      <c r="A543" s="3" t="str">
        <f t="shared" si="8"/>
        <v/>
      </c>
      <c r="B543" s="4"/>
    </row>
    <row r="544" spans="1:2" x14ac:dyDescent="0.25">
      <c r="A544" s="3" t="str">
        <f t="shared" si="8"/>
        <v/>
      </c>
      <c r="B544" s="4"/>
    </row>
    <row r="545" spans="1:2" x14ac:dyDescent="0.25">
      <c r="A545" s="3" t="str">
        <f t="shared" si="8"/>
        <v/>
      </c>
      <c r="B545" s="4"/>
    </row>
    <row r="546" spans="1:2" x14ac:dyDescent="0.25">
      <c r="A546" s="3" t="str">
        <f t="shared" si="8"/>
        <v/>
      </c>
      <c r="B546" s="4"/>
    </row>
    <row r="547" spans="1:2" x14ac:dyDescent="0.25">
      <c r="A547" s="3" t="str">
        <f t="shared" si="8"/>
        <v/>
      </c>
      <c r="B547" s="4"/>
    </row>
    <row r="548" spans="1:2" x14ac:dyDescent="0.25">
      <c r="A548" s="3" t="str">
        <f t="shared" si="8"/>
        <v/>
      </c>
      <c r="B548" s="4"/>
    </row>
    <row r="549" spans="1:2" x14ac:dyDescent="0.25">
      <c r="A549" s="3" t="str">
        <f t="shared" si="8"/>
        <v/>
      </c>
      <c r="B549" s="4"/>
    </row>
    <row r="550" spans="1:2" x14ac:dyDescent="0.25">
      <c r="A550" s="3" t="str">
        <f t="shared" si="8"/>
        <v/>
      </c>
      <c r="B550" s="4"/>
    </row>
    <row r="551" spans="1:2" x14ac:dyDescent="0.25">
      <c r="A551" s="3" t="str">
        <f t="shared" si="8"/>
        <v/>
      </c>
      <c r="B551" s="4"/>
    </row>
    <row r="552" spans="1:2" x14ac:dyDescent="0.25">
      <c r="A552" s="3" t="str">
        <f t="shared" si="8"/>
        <v/>
      </c>
      <c r="B552" s="4"/>
    </row>
    <row r="553" spans="1:2" x14ac:dyDescent="0.25">
      <c r="A553" s="3" t="str">
        <f t="shared" si="8"/>
        <v/>
      </c>
      <c r="B553" s="4"/>
    </row>
    <row r="554" spans="1:2" x14ac:dyDescent="0.25">
      <c r="A554" s="3" t="str">
        <f t="shared" si="8"/>
        <v/>
      </c>
      <c r="B554" s="4"/>
    </row>
    <row r="555" spans="1:2" x14ac:dyDescent="0.25">
      <c r="A555" s="3" t="str">
        <f t="shared" si="8"/>
        <v/>
      </c>
      <c r="B555" s="4"/>
    </row>
    <row r="556" spans="1:2" x14ac:dyDescent="0.25">
      <c r="A556" s="3" t="str">
        <f t="shared" si="8"/>
        <v/>
      </c>
      <c r="B556" s="4"/>
    </row>
    <row r="557" spans="1:2" x14ac:dyDescent="0.25">
      <c r="A557" s="3" t="str">
        <f t="shared" si="8"/>
        <v/>
      </c>
      <c r="B557" s="4"/>
    </row>
    <row r="558" spans="1:2" x14ac:dyDescent="0.25">
      <c r="A558" s="3" t="str">
        <f t="shared" si="8"/>
        <v/>
      </c>
      <c r="B558" s="4"/>
    </row>
    <row r="559" spans="1:2" x14ac:dyDescent="0.25">
      <c r="A559" s="3" t="str">
        <f t="shared" si="8"/>
        <v/>
      </c>
      <c r="B559" s="4"/>
    </row>
    <row r="560" spans="1:2" x14ac:dyDescent="0.25">
      <c r="A560" s="3" t="str">
        <f t="shared" si="8"/>
        <v/>
      </c>
      <c r="B560" s="4"/>
    </row>
    <row r="561" spans="1:2" x14ac:dyDescent="0.25">
      <c r="A561" s="3" t="str">
        <f t="shared" si="8"/>
        <v/>
      </c>
      <c r="B561" s="4"/>
    </row>
    <row r="562" spans="1:2" x14ac:dyDescent="0.25">
      <c r="A562" s="3" t="str">
        <f t="shared" si="8"/>
        <v/>
      </c>
      <c r="B562" s="4"/>
    </row>
    <row r="563" spans="1:2" x14ac:dyDescent="0.25">
      <c r="A563" s="3" t="str">
        <f t="shared" si="8"/>
        <v/>
      </c>
      <c r="B563" s="4"/>
    </row>
    <row r="564" spans="1:2" x14ac:dyDescent="0.25">
      <c r="A564" s="3" t="str">
        <f t="shared" si="8"/>
        <v/>
      </c>
      <c r="B564" s="4"/>
    </row>
    <row r="565" spans="1:2" x14ac:dyDescent="0.25">
      <c r="A565" s="3" t="str">
        <f t="shared" si="8"/>
        <v/>
      </c>
      <c r="B565" s="4"/>
    </row>
    <row r="566" spans="1:2" x14ac:dyDescent="0.25">
      <c r="A566" s="3" t="str">
        <f t="shared" si="8"/>
        <v/>
      </c>
      <c r="B566" s="4"/>
    </row>
    <row r="567" spans="1:2" x14ac:dyDescent="0.25">
      <c r="A567" s="3" t="str">
        <f t="shared" si="8"/>
        <v/>
      </c>
      <c r="B567" s="4"/>
    </row>
    <row r="568" spans="1:2" x14ac:dyDescent="0.25">
      <c r="A568" s="3" t="str">
        <f t="shared" si="8"/>
        <v/>
      </c>
      <c r="B568" s="4"/>
    </row>
    <row r="569" spans="1:2" x14ac:dyDescent="0.25">
      <c r="A569" s="3" t="str">
        <f t="shared" si="8"/>
        <v/>
      </c>
      <c r="B569" s="4"/>
    </row>
    <row r="570" spans="1:2" x14ac:dyDescent="0.25">
      <c r="A570" s="3" t="str">
        <f t="shared" si="8"/>
        <v/>
      </c>
      <c r="B570" s="4"/>
    </row>
    <row r="571" spans="1:2" x14ac:dyDescent="0.25">
      <c r="A571" s="3" t="str">
        <f t="shared" si="8"/>
        <v/>
      </c>
      <c r="B571" s="4"/>
    </row>
    <row r="572" spans="1:2" x14ac:dyDescent="0.25">
      <c r="A572" s="3" t="str">
        <f t="shared" si="8"/>
        <v/>
      </c>
      <c r="B572" s="4"/>
    </row>
    <row r="573" spans="1:2" x14ac:dyDescent="0.25">
      <c r="A573" s="3" t="str">
        <f t="shared" si="8"/>
        <v/>
      </c>
      <c r="B573" s="4"/>
    </row>
    <row r="574" spans="1:2" x14ac:dyDescent="0.25">
      <c r="A574" s="3" t="str">
        <f t="shared" si="8"/>
        <v/>
      </c>
      <c r="B574" s="4"/>
    </row>
    <row r="575" spans="1:2" x14ac:dyDescent="0.25">
      <c r="A575" s="3" t="str">
        <f t="shared" si="8"/>
        <v/>
      </c>
      <c r="B575" s="4"/>
    </row>
    <row r="576" spans="1:2" x14ac:dyDescent="0.25">
      <c r="A576" s="3" t="str">
        <f t="shared" si="8"/>
        <v/>
      </c>
      <c r="B576" s="4"/>
    </row>
    <row r="577" spans="1:2" x14ac:dyDescent="0.25">
      <c r="A577" s="3" t="str">
        <f t="shared" si="8"/>
        <v/>
      </c>
      <c r="B577" s="4"/>
    </row>
    <row r="578" spans="1:2" x14ac:dyDescent="0.25">
      <c r="A578" s="3" t="str">
        <f t="shared" ref="A578:A641" si="9">IF(J578="","",CONCATENATE(J578," ",I578))</f>
        <v/>
      </c>
      <c r="B578" s="4"/>
    </row>
    <row r="579" spans="1:2" x14ac:dyDescent="0.25">
      <c r="A579" s="3" t="str">
        <f t="shared" si="9"/>
        <v/>
      </c>
      <c r="B579" s="4"/>
    </row>
    <row r="580" spans="1:2" x14ac:dyDescent="0.25">
      <c r="A580" s="3" t="str">
        <f t="shared" si="9"/>
        <v/>
      </c>
      <c r="B580" s="4"/>
    </row>
    <row r="581" spans="1:2" x14ac:dyDescent="0.25">
      <c r="A581" s="3" t="str">
        <f t="shared" si="9"/>
        <v/>
      </c>
      <c r="B581" s="4"/>
    </row>
    <row r="582" spans="1:2" x14ac:dyDescent="0.25">
      <c r="A582" s="3" t="str">
        <f t="shared" si="9"/>
        <v/>
      </c>
      <c r="B582" s="4"/>
    </row>
    <row r="583" spans="1:2" x14ac:dyDescent="0.25">
      <c r="A583" s="3" t="str">
        <f t="shared" si="9"/>
        <v/>
      </c>
      <c r="B583" s="4"/>
    </row>
    <row r="584" spans="1:2" x14ac:dyDescent="0.25">
      <c r="A584" s="3" t="str">
        <f t="shared" si="9"/>
        <v/>
      </c>
      <c r="B584" s="4"/>
    </row>
    <row r="585" spans="1:2" x14ac:dyDescent="0.25">
      <c r="A585" s="3" t="str">
        <f t="shared" si="9"/>
        <v/>
      </c>
      <c r="B585" s="4"/>
    </row>
    <row r="586" spans="1:2" x14ac:dyDescent="0.25">
      <c r="A586" s="3" t="str">
        <f t="shared" si="9"/>
        <v/>
      </c>
      <c r="B586" s="4"/>
    </row>
    <row r="587" spans="1:2" x14ac:dyDescent="0.25">
      <c r="A587" s="3" t="str">
        <f t="shared" si="9"/>
        <v/>
      </c>
      <c r="B587" s="4"/>
    </row>
    <row r="588" spans="1:2" x14ac:dyDescent="0.25">
      <c r="A588" s="3" t="str">
        <f t="shared" si="9"/>
        <v/>
      </c>
      <c r="B588" s="4"/>
    </row>
    <row r="589" spans="1:2" x14ac:dyDescent="0.25">
      <c r="A589" s="3" t="str">
        <f t="shared" si="9"/>
        <v/>
      </c>
      <c r="B589" s="4"/>
    </row>
    <row r="590" spans="1:2" x14ac:dyDescent="0.25">
      <c r="A590" s="3" t="str">
        <f t="shared" si="9"/>
        <v/>
      </c>
      <c r="B590" s="4"/>
    </row>
    <row r="591" spans="1:2" x14ac:dyDescent="0.25">
      <c r="A591" s="3" t="str">
        <f t="shared" si="9"/>
        <v/>
      </c>
      <c r="B591" s="4"/>
    </row>
    <row r="592" spans="1:2" x14ac:dyDescent="0.25">
      <c r="A592" s="3" t="str">
        <f t="shared" si="9"/>
        <v/>
      </c>
      <c r="B592" s="4"/>
    </row>
    <row r="593" spans="1:2" x14ac:dyDescent="0.25">
      <c r="A593" s="3" t="str">
        <f t="shared" si="9"/>
        <v/>
      </c>
      <c r="B593" s="4"/>
    </row>
    <row r="594" spans="1:2" x14ac:dyDescent="0.25">
      <c r="A594" s="3" t="str">
        <f t="shared" si="9"/>
        <v/>
      </c>
      <c r="B594" s="4"/>
    </row>
    <row r="595" spans="1:2" x14ac:dyDescent="0.25">
      <c r="A595" s="3" t="str">
        <f t="shared" si="9"/>
        <v/>
      </c>
      <c r="B595" s="4"/>
    </row>
    <row r="596" spans="1:2" x14ac:dyDescent="0.25">
      <c r="A596" s="3" t="str">
        <f t="shared" si="9"/>
        <v/>
      </c>
      <c r="B596" s="4"/>
    </row>
    <row r="597" spans="1:2" x14ac:dyDescent="0.25">
      <c r="A597" s="3" t="str">
        <f t="shared" si="9"/>
        <v/>
      </c>
      <c r="B597" s="4"/>
    </row>
    <row r="598" spans="1:2" x14ac:dyDescent="0.25">
      <c r="A598" s="3" t="str">
        <f t="shared" si="9"/>
        <v/>
      </c>
      <c r="B598" s="4"/>
    </row>
    <row r="599" spans="1:2" x14ac:dyDescent="0.25">
      <c r="A599" s="3" t="str">
        <f t="shared" si="9"/>
        <v/>
      </c>
      <c r="B599" s="4"/>
    </row>
    <row r="600" spans="1:2" x14ac:dyDescent="0.25">
      <c r="A600" s="3" t="str">
        <f t="shared" si="9"/>
        <v/>
      </c>
      <c r="B600" s="4"/>
    </row>
    <row r="601" spans="1:2" x14ac:dyDescent="0.25">
      <c r="A601" s="3" t="str">
        <f t="shared" si="9"/>
        <v/>
      </c>
      <c r="B601" s="4"/>
    </row>
    <row r="602" spans="1:2" x14ac:dyDescent="0.25">
      <c r="A602" s="3" t="str">
        <f t="shared" si="9"/>
        <v/>
      </c>
      <c r="B602" s="4"/>
    </row>
    <row r="603" spans="1:2" x14ac:dyDescent="0.25">
      <c r="A603" s="3" t="str">
        <f t="shared" si="9"/>
        <v/>
      </c>
      <c r="B603" s="4"/>
    </row>
    <row r="604" spans="1:2" x14ac:dyDescent="0.25">
      <c r="A604" s="3" t="str">
        <f t="shared" si="9"/>
        <v/>
      </c>
      <c r="B604" s="4"/>
    </row>
    <row r="605" spans="1:2" x14ac:dyDescent="0.25">
      <c r="A605" s="3" t="str">
        <f t="shared" si="9"/>
        <v/>
      </c>
      <c r="B605" s="4"/>
    </row>
    <row r="606" spans="1:2" x14ac:dyDescent="0.25">
      <c r="A606" s="3" t="str">
        <f t="shared" si="9"/>
        <v/>
      </c>
      <c r="B606" s="4"/>
    </row>
    <row r="607" spans="1:2" x14ac:dyDescent="0.25">
      <c r="A607" s="3" t="str">
        <f t="shared" si="9"/>
        <v/>
      </c>
      <c r="B607" s="4"/>
    </row>
    <row r="608" spans="1:2" x14ac:dyDescent="0.25">
      <c r="A608" s="3" t="str">
        <f t="shared" si="9"/>
        <v/>
      </c>
      <c r="B608" s="4"/>
    </row>
    <row r="609" spans="1:2" x14ac:dyDescent="0.25">
      <c r="A609" s="3" t="str">
        <f t="shared" si="9"/>
        <v/>
      </c>
      <c r="B609" s="4"/>
    </row>
    <row r="610" spans="1:2" x14ac:dyDescent="0.25">
      <c r="A610" s="3" t="str">
        <f t="shared" si="9"/>
        <v/>
      </c>
      <c r="B610" s="4"/>
    </row>
    <row r="611" spans="1:2" x14ac:dyDescent="0.25">
      <c r="A611" s="3" t="str">
        <f t="shared" si="9"/>
        <v/>
      </c>
      <c r="B611" s="4"/>
    </row>
    <row r="612" spans="1:2" x14ac:dyDescent="0.25">
      <c r="A612" s="3" t="str">
        <f t="shared" si="9"/>
        <v/>
      </c>
      <c r="B612" s="4"/>
    </row>
    <row r="613" spans="1:2" x14ac:dyDescent="0.25">
      <c r="A613" s="3" t="str">
        <f t="shared" si="9"/>
        <v/>
      </c>
      <c r="B613" s="4"/>
    </row>
    <row r="614" spans="1:2" x14ac:dyDescent="0.25">
      <c r="A614" s="3" t="str">
        <f t="shared" si="9"/>
        <v/>
      </c>
      <c r="B614" s="4"/>
    </row>
    <row r="615" spans="1:2" x14ac:dyDescent="0.25">
      <c r="A615" s="3" t="str">
        <f t="shared" si="9"/>
        <v/>
      </c>
      <c r="B615" s="4"/>
    </row>
    <row r="616" spans="1:2" x14ac:dyDescent="0.25">
      <c r="A616" s="3" t="str">
        <f t="shared" si="9"/>
        <v/>
      </c>
      <c r="B616" s="4"/>
    </row>
    <row r="617" spans="1:2" x14ac:dyDescent="0.25">
      <c r="A617" s="3" t="str">
        <f t="shared" si="9"/>
        <v/>
      </c>
      <c r="B617" s="4"/>
    </row>
    <row r="618" spans="1:2" x14ac:dyDescent="0.25">
      <c r="A618" s="3" t="str">
        <f t="shared" si="9"/>
        <v/>
      </c>
      <c r="B618" s="4"/>
    </row>
    <row r="619" spans="1:2" x14ac:dyDescent="0.25">
      <c r="A619" s="3" t="str">
        <f t="shared" si="9"/>
        <v/>
      </c>
      <c r="B619" s="4"/>
    </row>
    <row r="620" spans="1:2" x14ac:dyDescent="0.25">
      <c r="A620" s="3" t="str">
        <f t="shared" si="9"/>
        <v/>
      </c>
      <c r="B620" s="4"/>
    </row>
    <row r="621" spans="1:2" x14ac:dyDescent="0.25">
      <c r="A621" s="3" t="str">
        <f t="shared" si="9"/>
        <v/>
      </c>
      <c r="B621" s="4"/>
    </row>
    <row r="622" spans="1:2" x14ac:dyDescent="0.25">
      <c r="A622" s="3" t="str">
        <f t="shared" si="9"/>
        <v/>
      </c>
      <c r="B622" s="4"/>
    </row>
    <row r="623" spans="1:2" x14ac:dyDescent="0.25">
      <c r="A623" s="3" t="str">
        <f t="shared" si="9"/>
        <v/>
      </c>
      <c r="B623" s="4"/>
    </row>
    <row r="624" spans="1:2" x14ac:dyDescent="0.25">
      <c r="A624" s="3" t="str">
        <f t="shared" si="9"/>
        <v/>
      </c>
      <c r="B624" s="4"/>
    </row>
    <row r="625" spans="1:2" x14ac:dyDescent="0.25">
      <c r="A625" s="3" t="str">
        <f t="shared" si="9"/>
        <v/>
      </c>
      <c r="B625" s="4"/>
    </row>
    <row r="626" spans="1:2" x14ac:dyDescent="0.25">
      <c r="A626" s="3" t="str">
        <f t="shared" si="9"/>
        <v/>
      </c>
      <c r="B626" s="4"/>
    </row>
    <row r="627" spans="1:2" x14ac:dyDescent="0.25">
      <c r="A627" s="3" t="str">
        <f t="shared" si="9"/>
        <v/>
      </c>
      <c r="B627" s="4"/>
    </row>
    <row r="628" spans="1:2" x14ac:dyDescent="0.25">
      <c r="A628" s="3" t="str">
        <f t="shared" si="9"/>
        <v/>
      </c>
      <c r="B628" s="4"/>
    </row>
    <row r="629" spans="1:2" x14ac:dyDescent="0.25">
      <c r="A629" s="3" t="str">
        <f t="shared" si="9"/>
        <v/>
      </c>
      <c r="B629" s="4"/>
    </row>
    <row r="630" spans="1:2" x14ac:dyDescent="0.25">
      <c r="A630" s="3" t="str">
        <f t="shared" si="9"/>
        <v/>
      </c>
      <c r="B630" s="4"/>
    </row>
    <row r="631" spans="1:2" x14ac:dyDescent="0.25">
      <c r="A631" s="3" t="str">
        <f t="shared" si="9"/>
        <v/>
      </c>
      <c r="B631" s="4"/>
    </row>
    <row r="632" spans="1:2" x14ac:dyDescent="0.25">
      <c r="A632" s="3" t="str">
        <f t="shared" si="9"/>
        <v/>
      </c>
      <c r="B632" s="4"/>
    </row>
    <row r="633" spans="1:2" x14ac:dyDescent="0.25">
      <c r="A633" s="3" t="str">
        <f t="shared" si="9"/>
        <v/>
      </c>
      <c r="B633" s="4"/>
    </row>
    <row r="634" spans="1:2" x14ac:dyDescent="0.25">
      <c r="A634" s="3" t="str">
        <f t="shared" si="9"/>
        <v/>
      </c>
      <c r="B634" s="4"/>
    </row>
    <row r="635" spans="1:2" x14ac:dyDescent="0.25">
      <c r="A635" s="3" t="str">
        <f t="shared" si="9"/>
        <v/>
      </c>
      <c r="B635" s="4"/>
    </row>
    <row r="636" spans="1:2" x14ac:dyDescent="0.25">
      <c r="A636" s="3" t="str">
        <f t="shared" si="9"/>
        <v/>
      </c>
      <c r="B636" s="4"/>
    </row>
    <row r="637" spans="1:2" x14ac:dyDescent="0.25">
      <c r="A637" s="3" t="str">
        <f t="shared" si="9"/>
        <v/>
      </c>
      <c r="B637" s="4"/>
    </row>
    <row r="638" spans="1:2" x14ac:dyDescent="0.25">
      <c r="A638" s="3" t="str">
        <f t="shared" si="9"/>
        <v/>
      </c>
      <c r="B638" s="4"/>
    </row>
    <row r="639" spans="1:2" x14ac:dyDescent="0.25">
      <c r="A639" s="3" t="str">
        <f t="shared" si="9"/>
        <v/>
      </c>
      <c r="B639" s="4"/>
    </row>
    <row r="640" spans="1:2" x14ac:dyDescent="0.25">
      <c r="A640" s="3" t="str">
        <f t="shared" si="9"/>
        <v/>
      </c>
      <c r="B640" s="4"/>
    </row>
    <row r="641" spans="1:2" x14ac:dyDescent="0.25">
      <c r="A641" s="3" t="str">
        <f t="shared" si="9"/>
        <v/>
      </c>
      <c r="B641" s="4"/>
    </row>
    <row r="642" spans="1:2" x14ac:dyDescent="0.25">
      <c r="A642" s="3" t="str">
        <f t="shared" ref="A642:A705" si="10">IF(J642="","",CONCATENATE(J642," ",I642))</f>
        <v/>
      </c>
      <c r="B642" s="4"/>
    </row>
    <row r="643" spans="1:2" x14ac:dyDescent="0.25">
      <c r="A643" s="3" t="str">
        <f t="shared" si="10"/>
        <v/>
      </c>
      <c r="B643" s="4"/>
    </row>
    <row r="644" spans="1:2" x14ac:dyDescent="0.25">
      <c r="A644" s="3" t="str">
        <f t="shared" si="10"/>
        <v/>
      </c>
      <c r="B644" s="4"/>
    </row>
    <row r="645" spans="1:2" x14ac:dyDescent="0.25">
      <c r="A645" s="3" t="str">
        <f t="shared" si="10"/>
        <v/>
      </c>
      <c r="B645" s="4"/>
    </row>
    <row r="646" spans="1:2" x14ac:dyDescent="0.25">
      <c r="A646" s="3" t="str">
        <f t="shared" si="10"/>
        <v/>
      </c>
      <c r="B646" s="4"/>
    </row>
    <row r="647" spans="1:2" x14ac:dyDescent="0.25">
      <c r="A647" s="3" t="str">
        <f t="shared" si="10"/>
        <v/>
      </c>
      <c r="B647" s="4"/>
    </row>
    <row r="648" spans="1:2" x14ac:dyDescent="0.25">
      <c r="A648" s="3" t="str">
        <f t="shared" si="10"/>
        <v/>
      </c>
      <c r="B648" s="4"/>
    </row>
    <row r="649" spans="1:2" x14ac:dyDescent="0.25">
      <c r="A649" s="3" t="str">
        <f t="shared" si="10"/>
        <v/>
      </c>
      <c r="B649" s="4"/>
    </row>
    <row r="650" spans="1:2" x14ac:dyDescent="0.25">
      <c r="A650" s="3" t="str">
        <f t="shared" si="10"/>
        <v/>
      </c>
      <c r="B650" s="4"/>
    </row>
    <row r="651" spans="1:2" x14ac:dyDescent="0.25">
      <c r="A651" s="3" t="str">
        <f t="shared" si="10"/>
        <v/>
      </c>
      <c r="B651" s="4"/>
    </row>
    <row r="652" spans="1:2" x14ac:dyDescent="0.25">
      <c r="A652" s="3" t="str">
        <f t="shared" si="10"/>
        <v/>
      </c>
      <c r="B652" s="4"/>
    </row>
    <row r="653" spans="1:2" x14ac:dyDescent="0.25">
      <c r="A653" s="3" t="str">
        <f t="shared" si="10"/>
        <v/>
      </c>
      <c r="B653" s="4"/>
    </row>
    <row r="654" spans="1:2" x14ac:dyDescent="0.25">
      <c r="A654" s="3" t="str">
        <f t="shared" si="10"/>
        <v/>
      </c>
      <c r="B654" s="4"/>
    </row>
    <row r="655" spans="1:2" x14ac:dyDescent="0.25">
      <c r="A655" s="3" t="str">
        <f t="shared" si="10"/>
        <v/>
      </c>
      <c r="B655" s="4"/>
    </row>
    <row r="656" spans="1:2" x14ac:dyDescent="0.25">
      <c r="A656" s="3" t="str">
        <f t="shared" si="10"/>
        <v/>
      </c>
      <c r="B656" s="4"/>
    </row>
    <row r="657" spans="1:2" x14ac:dyDescent="0.25">
      <c r="A657" s="3" t="str">
        <f t="shared" si="10"/>
        <v/>
      </c>
      <c r="B657" s="4"/>
    </row>
    <row r="658" spans="1:2" x14ac:dyDescent="0.25">
      <c r="A658" s="3" t="str">
        <f t="shared" si="10"/>
        <v/>
      </c>
      <c r="B658" s="4"/>
    </row>
    <row r="659" spans="1:2" x14ac:dyDescent="0.25">
      <c r="A659" s="3" t="str">
        <f t="shared" si="10"/>
        <v/>
      </c>
      <c r="B659" s="4"/>
    </row>
    <row r="660" spans="1:2" x14ac:dyDescent="0.25">
      <c r="A660" s="3" t="str">
        <f t="shared" si="10"/>
        <v/>
      </c>
      <c r="B660" s="4"/>
    </row>
    <row r="661" spans="1:2" x14ac:dyDescent="0.25">
      <c r="A661" s="3" t="str">
        <f t="shared" si="10"/>
        <v/>
      </c>
      <c r="B661" s="4"/>
    </row>
    <row r="662" spans="1:2" x14ac:dyDescent="0.25">
      <c r="A662" s="3" t="str">
        <f t="shared" si="10"/>
        <v/>
      </c>
      <c r="B662" s="4"/>
    </row>
    <row r="663" spans="1:2" x14ac:dyDescent="0.25">
      <c r="A663" s="3" t="str">
        <f t="shared" si="10"/>
        <v/>
      </c>
      <c r="B663" s="4"/>
    </row>
    <row r="664" spans="1:2" x14ac:dyDescent="0.25">
      <c r="A664" s="3" t="str">
        <f t="shared" si="10"/>
        <v/>
      </c>
      <c r="B664" s="4"/>
    </row>
    <row r="665" spans="1:2" x14ac:dyDescent="0.25">
      <c r="A665" s="3" t="str">
        <f t="shared" si="10"/>
        <v/>
      </c>
      <c r="B665" s="4"/>
    </row>
    <row r="666" spans="1:2" x14ac:dyDescent="0.25">
      <c r="A666" s="3" t="str">
        <f t="shared" si="10"/>
        <v/>
      </c>
      <c r="B666" s="4"/>
    </row>
    <row r="667" spans="1:2" x14ac:dyDescent="0.25">
      <c r="A667" s="3" t="str">
        <f t="shared" si="10"/>
        <v/>
      </c>
      <c r="B667" s="4"/>
    </row>
    <row r="668" spans="1:2" x14ac:dyDescent="0.25">
      <c r="A668" s="3" t="str">
        <f t="shared" si="10"/>
        <v/>
      </c>
      <c r="B668" s="4"/>
    </row>
    <row r="669" spans="1:2" x14ac:dyDescent="0.25">
      <c r="A669" s="3" t="str">
        <f t="shared" si="10"/>
        <v/>
      </c>
      <c r="B669" s="4"/>
    </row>
    <row r="670" spans="1:2" x14ac:dyDescent="0.25">
      <c r="A670" s="3" t="str">
        <f t="shared" si="10"/>
        <v/>
      </c>
      <c r="B670" s="4"/>
    </row>
    <row r="671" spans="1:2" x14ac:dyDescent="0.25">
      <c r="A671" s="3" t="str">
        <f t="shared" si="10"/>
        <v/>
      </c>
      <c r="B671" s="4"/>
    </row>
    <row r="672" spans="1:2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256" x14ac:dyDescent="0.25">
      <c r="A753" s="3" t="str">
        <f t="shared" si="11"/>
        <v/>
      </c>
      <c r="B753" s="4"/>
    </row>
    <row r="754" spans="1:256" x14ac:dyDescent="0.25">
      <c r="A754" s="3" t="str">
        <f t="shared" si="11"/>
        <v/>
      </c>
      <c r="B754" s="4"/>
    </row>
    <row r="755" spans="1:256" x14ac:dyDescent="0.25">
      <c r="A755" s="3" t="str">
        <f t="shared" si="11"/>
        <v/>
      </c>
      <c r="B755" s="4"/>
    </row>
    <row r="756" spans="1:256" x14ac:dyDescent="0.25">
      <c r="A756" s="3" t="str">
        <f t="shared" si="11"/>
        <v/>
      </c>
      <c r="B756" s="4"/>
    </row>
    <row r="757" spans="1:256" x14ac:dyDescent="0.25">
      <c r="A757" s="3" t="str">
        <f t="shared" si="11"/>
        <v/>
      </c>
      <c r="B757" s="4"/>
    </row>
    <row r="758" spans="1:256" x14ac:dyDescent="0.25">
      <c r="A758" s="3" t="str">
        <f t="shared" si="11"/>
        <v/>
      </c>
      <c r="B758" s="4"/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/>
      </c>
      <c r="B759" s="4"/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/>
      </c>
      <c r="B760" s="4"/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/>
      </c>
      <c r="B761" s="4"/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/>
      </c>
      <c r="B762" s="4"/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/>
      </c>
      <c r="B763" s="4"/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/>
      </c>
      <c r="B764" s="4"/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/>
      </c>
      <c r="B765" s="4"/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/>
      </c>
      <c r="B766" s="4"/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/>
      </c>
      <c r="B767" s="4"/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/>
      </c>
      <c r="B768" s="4"/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/>
      </c>
      <c r="B769" s="4"/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/>
      </c>
      <c r="B770" s="4"/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/>
      </c>
      <c r="B771" s="4"/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/>
      </c>
      <c r="B772" s="4"/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/>
      </c>
      <c r="B773" s="4"/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/>
      </c>
      <c r="B774" s="4"/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/>
      </c>
      <c r="B775" s="4"/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/>
      </c>
      <c r="B776" s="4"/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/>
      </c>
      <c r="B777" s="4"/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/>
      </c>
      <c r="B778" s="4"/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/>
      </c>
      <c r="B779" s="4"/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/>
      </c>
      <c r="B780" s="4"/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/>
      </c>
      <c r="B781" s="4"/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/>
      </c>
      <c r="B782" s="4"/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/>
      </c>
      <c r="B783" s="4"/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/>
      </c>
      <c r="B784" s="4"/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/>
      </c>
      <c r="B785" s="4"/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/>
      </c>
      <c r="B786" s="4"/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/>
      </c>
      <c r="B787" s="4"/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/>
      </c>
      <c r="B788" s="4"/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/>
      </c>
      <c r="B789" s="4"/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/>
      </c>
      <c r="B790" s="4"/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/>
      </c>
      <c r="B791" s="4"/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/>
      </c>
      <c r="B792" s="4"/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/>
      </c>
      <c r="B793" s="4"/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/>
      </c>
      <c r="B794" s="4"/>
    </row>
    <row r="795" spans="1:254" x14ac:dyDescent="0.25">
      <c r="A795" s="3" t="str">
        <f t="shared" si="12"/>
        <v/>
      </c>
      <c r="B795" s="4"/>
    </row>
    <row r="796" spans="1:254" x14ac:dyDescent="0.25">
      <c r="A796" s="3" t="str">
        <f t="shared" si="12"/>
        <v/>
      </c>
      <c r="B796" s="4"/>
    </row>
    <row r="797" spans="1:254" x14ac:dyDescent="0.25">
      <c r="A797" s="3" t="str">
        <f t="shared" si="12"/>
        <v/>
      </c>
      <c r="B797" s="4"/>
    </row>
    <row r="798" spans="1:254" x14ac:dyDescent="0.25">
      <c r="A798" s="3" t="str">
        <f t="shared" si="12"/>
        <v/>
      </c>
      <c r="B798" s="4"/>
    </row>
    <row r="799" spans="1:254" x14ac:dyDescent="0.25">
      <c r="A799" s="3" t="str">
        <f t="shared" si="12"/>
        <v/>
      </c>
      <c r="B799" s="4"/>
    </row>
    <row r="800" spans="1:254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sqref="A1:B1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903</v>
      </c>
      <c r="O1" t="s">
        <v>232</v>
      </c>
      <c r="P1" t="s">
        <v>227</v>
      </c>
      <c r="Q1" t="s">
        <v>234</v>
      </c>
      <c r="R1" t="s">
        <v>240</v>
      </c>
      <c r="U1" t="s">
        <v>225</v>
      </c>
      <c r="V1" t="s">
        <v>232</v>
      </c>
      <c r="W1" t="s">
        <v>227</v>
      </c>
      <c r="X1" t="s">
        <v>234</v>
      </c>
      <c r="Y1" t="s">
        <v>240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Russell Henley</v>
      </c>
      <c r="Q2">
        <f ca="1">IFERROR(OFFSET(Picks!I$1,MATCH($O2,Picks!$F:$F,0)-1,0),"")</f>
        <v>-2</v>
      </c>
      <c r="R2" t="str">
        <f ca="1">IFERROR(OFFSET(Picks!J$1,MATCH($O2,Picks!$F:$F,0)-1,0),"")</f>
        <v>Bet365: 35/1, 5pl, 1/4</v>
      </c>
      <c r="V2">
        <v>1</v>
      </c>
      <c r="W2" t="str">
        <f ca="1">IFERROR(OFFSET(Picks!M$1,MATCH($O2,Picks!$R:$R,0)-1,0),"")</f>
        <v>Christiaan Bezuidenhout</v>
      </c>
      <c r="X2">
        <f ca="1">IFERROR(OFFSET(Picks!U$1,MATCH($O2,Picks!$R:$R,0)-1,0),"")</f>
        <v>-2</v>
      </c>
      <c r="Y2" t="str">
        <f ca="1">IFERROR(OFFSET(Picks!V$1,MATCH($O2,Picks!$R:$R,0)-1,0),"")</f>
        <v>Skybet: 60/1,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3.0000000000000004</v>
      </c>
      <c r="B3" s="11">
        <f ca="1">IF(AND(A3="",SUM(Win!G:G)=0),"",SUM(Win!G:G))</f>
        <v>-3</v>
      </c>
      <c r="C3" s="11"/>
      <c r="D3" s="11" cm="1">
        <f t="array" aca="1" ref="D3" ca="1">IF(100*SUMPRODUCT((FRL!F:F&lt;&gt;"") * IFERROR(--FRL!E:E, 0))=0,"",100*SUMPRODUCT((FRL!F:F&lt;&gt;"") * IFERROR(--FRL!E:E, 0)))</f>
        <v>0.3</v>
      </c>
      <c r="E3" s="11">
        <f ca="1">IF(AND(D3="",SUM(FRL!G:G)=0),"",SUM(FRL!G:G))</f>
        <v>-0.30000000000000004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Patrick Cantlay</v>
      </c>
      <c r="Q3">
        <f ca="1">IFERROR(OFFSET(Picks!I$1,MATCH($O3,Picks!$F:$F,0)-1,0),"")</f>
        <v>-2</v>
      </c>
      <c r="R3" t="str">
        <f ca="1">IFERROR(OFFSET(Picks!J$1,MATCH($O3,Picks!$F:$F,0)-1,0),"")</f>
        <v>BetVictor: 18/1, 5pl, 1/4</v>
      </c>
      <c r="V3">
        <v>2</v>
      </c>
      <c r="W3" t="str">
        <f ca="1">IFERROR(OFFSET(Picks!M$1,MATCH($O3,Picks!$R:$R,0)-1,0),"")</f>
        <v>Russell Henley</v>
      </c>
      <c r="X3">
        <f ca="1">IFERROR(OFFSET(Picks!U$1,MATCH($O3,Picks!$R:$R,0)-1,0),"")</f>
        <v>-2</v>
      </c>
      <c r="Y3" t="str">
        <f ca="1">IFERROR(OFFSET(Picks!V$1,MATCH($O3,Picks!$R:$R,0)-1,0),"")</f>
        <v>Bet365: 35/1, 5pl, 1/4</v>
      </c>
    </row>
    <row r="4" spans="1:25" x14ac:dyDescent="0.25">
      <c r="O4">
        <v>3</v>
      </c>
      <c r="P4" t="str">
        <f ca="1">IFERROR(OFFSET(Picks!A$1,MATCH($O4,Picks!$F:$F,0)-1,0),"")</f>
        <v>Sam Burns</v>
      </c>
      <c r="Q4">
        <f ca="1">IFERROR(OFFSET(Picks!I$1,MATCH($O4,Picks!$F:$F,0)-1,0),"")</f>
        <v>-2</v>
      </c>
      <c r="R4" t="str">
        <f ca="1">IFERROR(OFFSET(Picks!J$1,MATCH($O4,Picks!$F:$F,0)-1,0),"")</f>
        <v>BetVictor: 28/1,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Christiaan Bezuidenhout</v>
      </c>
      <c r="Q5">
        <f ca="1">IFERROR(OFFSET(Picks!I$1,MATCH($O5,Picks!$F:$F,0)-1,0),"")</f>
        <v>-2</v>
      </c>
      <c r="R5" t="str">
        <f ca="1">IFERROR(OFFSET(Picks!J$1,MATCH($O5,Picks!$F:$F,0)-1,0),"")</f>
        <v>Spreadex: 90/1,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Max Greyserman</v>
      </c>
      <c r="Q6">
        <f ca="1">IFERROR(OFFSET(Picks!I$1,MATCH($O6,Picks!$F:$F,0)-1,0),"")</f>
        <v>-2</v>
      </c>
      <c r="R6" t="str">
        <f ca="1">IFERROR(OFFSET(Picks!J$1,MATCH($O6,Picks!$F:$F,0)-1,0),"")</f>
        <v>Skybet: 45/1,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Alex Noren</v>
      </c>
      <c r="Q7" t="str">
        <f ca="1">IFERROR(OFFSET(Picks!I$1,MATCH($O7,Picks!$F:$F,0)-1,0),"")</f>
        <v/>
      </c>
      <c r="R7" t="str">
        <f ca="1">IFERROR(OFFSET(Picks!J$1,MATCH($O7,Picks!$F:$F,0)-1,0),"")</f>
        <v>Unibet: 66/1,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Aaron Rai</v>
      </c>
      <c r="Q8">
        <f ca="1">IFERROR(OFFSET(Picks!I$1,MATCH($O8,Picks!$F:$F,0)-1,0),"")</f>
        <v>-2</v>
      </c>
      <c r="R8" t="str">
        <f ca="1">IFERROR(OFFSET(Picks!J$1,MATCH($O8,Picks!$F:$F,0)-1,0),"")</f>
        <v>BetVictor: 80/1,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903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-5</v>
      </c>
      <c r="H28" s="6">
        <f ca="1">SUM(Q2:Q8)*3/7</f>
        <v>-5.1428571428571432</v>
      </c>
      <c r="I28" s="6">
        <f ca="1">SUM(Q2:Q9)*3/8</f>
        <v>-4.5</v>
      </c>
      <c r="J28" s="6">
        <f ca="1">SUM(Q2:Q10)*3/9</f>
        <v>-4</v>
      </c>
      <c r="K28" s="6">
        <f ca="1">SUM(Q2:Q11)*3/10</f>
        <v>-3.6</v>
      </c>
      <c r="L28" s="6">
        <f ca="1">SUM(Q2:Q12)*3/11</f>
        <v>-3.2727272727272729</v>
      </c>
      <c r="M28" s="6">
        <f ca="1">SUM(Q2:Q13)*3/12</f>
        <v>-3</v>
      </c>
      <c r="O28" s="6">
        <f ca="1">X2*3</f>
        <v>-6</v>
      </c>
      <c r="P28" s="6">
        <f ca="1">SUM(X2:X3)*1.5</f>
        <v>-6</v>
      </c>
      <c r="Q28" s="6">
        <f ca="1">SUM(X2:X4)</f>
        <v>-4</v>
      </c>
      <c r="R28" s="6">
        <f ca="1">SUM(X2:X5)*3/4</f>
        <v>-3</v>
      </c>
      <c r="S28" s="6">
        <f ca="1">SUM(X2:X6)*3/5</f>
        <v>-2.4</v>
      </c>
      <c r="T28" s="6">
        <f ca="1">SUM(X2:X7)*3/6</f>
        <v>-2</v>
      </c>
      <c r="U28" s="6">
        <f ca="1">SUM(X2:X8)*3/7</f>
        <v>-1.7142857142857142</v>
      </c>
      <c r="V28" s="6">
        <f ca="1">SUM(X2:X9)*3/9</f>
        <v>-1.3333333333333333</v>
      </c>
      <c r="W28" s="6">
        <f ca="1">SUM(X2:X10)*3/9</f>
        <v>-1.3333333333333333</v>
      </c>
      <c r="X28" s="6">
        <f ca="1">SUM(X2:X11)*3/10</f>
        <v>-1.2</v>
      </c>
      <c r="Y28" s="6">
        <f ca="1">SUM(X2:X12)*3/11</f>
        <v>-1.0909090909090908</v>
      </c>
      <c r="Z28" s="6">
        <f ca="1">SUM(X2:X13)*3/12</f>
        <v>-1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activeCell="H2" sqref="H2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581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242</v>
      </c>
      <c r="B2" s="15" t="s">
        <v>243</v>
      </c>
      <c r="C2" s="16">
        <v>76</v>
      </c>
      <c r="D2" s="16">
        <v>81</v>
      </c>
      <c r="E2" s="17" t="s">
        <v>244</v>
      </c>
      <c r="F2">
        <f ca="1">IFERROR(IF(A2="","",OFFSET(Results!$AJ$1,MATCH(A2,Results!$A:$A,0)-1,0)),"")</f>
        <v>15</v>
      </c>
      <c r="G2" s="6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>-0.1</v>
      </c>
      <c r="H2" t="s">
        <v>894</v>
      </c>
    </row>
    <row r="3" spans="1:8" x14ac:dyDescent="0.25">
      <c r="A3" t="s">
        <v>245</v>
      </c>
      <c r="B3" s="15" t="s">
        <v>246</v>
      </c>
      <c r="C3" s="16">
        <v>208</v>
      </c>
      <c r="D3" s="16">
        <v>176</v>
      </c>
      <c r="E3" s="17" t="s">
        <v>226</v>
      </c>
      <c r="F3">
        <f ca="1">IFERROR(IF(A3="","",OFFSET(Results!$AJ$1,MATCH(A3,Results!$A:$A,0)-1,0)),"")</f>
        <v>29</v>
      </c>
      <c r="G3" s="6" t="str">
        <f t="shared" ca="1" si="0"/>
        <v/>
      </c>
      <c r="H3" t="s">
        <v>226</v>
      </c>
    </row>
    <row r="4" spans="1:8" x14ac:dyDescent="0.25">
      <c r="A4" t="s">
        <v>247</v>
      </c>
      <c r="B4" s="15" t="s">
        <v>248</v>
      </c>
      <c r="C4" s="16">
        <v>49</v>
      </c>
      <c r="D4" s="16">
        <v>34</v>
      </c>
      <c r="E4" s="17" t="s">
        <v>226</v>
      </c>
      <c r="F4">
        <f ca="1">IFERROR(IF(A4="","",OFFSET(Results!$AJ$1,MATCH(A4,Results!$A:$A,0)-1,0)),"")</f>
        <v>15</v>
      </c>
      <c r="G4" s="6" t="str">
        <f t="shared" ca="1" si="0"/>
        <v/>
      </c>
      <c r="H4" t="s">
        <v>226</v>
      </c>
    </row>
    <row r="5" spans="1:8" x14ac:dyDescent="0.25">
      <c r="A5" t="s">
        <v>249</v>
      </c>
      <c r="B5" s="15" t="s">
        <v>250</v>
      </c>
      <c r="C5" s="16">
        <v>82</v>
      </c>
      <c r="D5" s="16">
        <v>36</v>
      </c>
      <c r="E5" s="17" t="s">
        <v>226</v>
      </c>
      <c r="F5">
        <f ca="1">IFERROR(IF(A5="","",OFFSET(Results!$AJ$1,MATCH(A5,Results!$A:$A,0)-1,0)),"")</f>
        <v>32</v>
      </c>
      <c r="G5" s="6" t="str">
        <f t="shared" ca="1" si="0"/>
        <v/>
      </c>
      <c r="H5" t="s">
        <v>226</v>
      </c>
    </row>
    <row r="6" spans="1:8" x14ac:dyDescent="0.25">
      <c r="A6" t="s">
        <v>251</v>
      </c>
      <c r="B6" s="15" t="s">
        <v>252</v>
      </c>
      <c r="C6" s="16">
        <v>63</v>
      </c>
      <c r="D6" s="16">
        <v>67</v>
      </c>
      <c r="E6" s="17" t="s">
        <v>244</v>
      </c>
      <c r="F6" t="str">
        <f ca="1">IFERROR(IF(A6="","",OFFSET(Results!$AJ$1,MATCH(A6,Results!$A:$A,0)-1,0)),"")</f>
        <v/>
      </c>
      <c r="G6" s="6" t="str">
        <f t="shared" ca="1" si="0"/>
        <v/>
      </c>
      <c r="H6" t="s">
        <v>895</v>
      </c>
    </row>
    <row r="7" spans="1:8" x14ac:dyDescent="0.25">
      <c r="A7" t="s">
        <v>253</v>
      </c>
      <c r="B7" s="15" t="s">
        <v>254</v>
      </c>
      <c r="C7" s="16">
        <v>84</v>
      </c>
      <c r="D7" s="16">
        <v>71</v>
      </c>
      <c r="E7" s="17" t="s">
        <v>226</v>
      </c>
      <c r="F7">
        <f ca="1">IFERROR(IF(A7="","",OFFSET(Results!$AJ$1,MATCH(A7,Results!$A:$A,0)-1,0)),"")</f>
        <v>15</v>
      </c>
      <c r="G7" s="6" t="str">
        <f t="shared" ca="1" si="0"/>
        <v/>
      </c>
      <c r="H7" t="s">
        <v>226</v>
      </c>
    </row>
    <row r="8" spans="1:8" x14ac:dyDescent="0.25">
      <c r="A8" t="s">
        <v>255</v>
      </c>
      <c r="B8" s="15" t="s">
        <v>256</v>
      </c>
      <c r="C8" s="16">
        <v>204</v>
      </c>
      <c r="D8" s="16">
        <v>71</v>
      </c>
      <c r="E8" s="17" t="s">
        <v>226</v>
      </c>
      <c r="F8">
        <f ca="1">IFERROR(IF(A8="","",OFFSET(Results!$AJ$1,MATCH(A8,Results!$A:$A,0)-1,0)),"")</f>
        <v>51</v>
      </c>
      <c r="G8" s="6" t="str">
        <f t="shared" ca="1" si="0"/>
        <v/>
      </c>
      <c r="H8" t="s">
        <v>226</v>
      </c>
    </row>
    <row r="9" spans="1:8" x14ac:dyDescent="0.25">
      <c r="A9" t="s">
        <v>257</v>
      </c>
      <c r="B9" s="15" t="s">
        <v>258</v>
      </c>
      <c r="C9" s="16">
        <v>73</v>
      </c>
      <c r="D9" s="16">
        <v>56</v>
      </c>
      <c r="E9" s="17" t="s">
        <v>226</v>
      </c>
      <c r="F9">
        <f ca="1">IFERROR(IF(A9="","",OFFSET(Results!$AJ$1,MATCH(A9,Results!$A:$A,0)-1,0)),"")</f>
        <v>58</v>
      </c>
      <c r="G9" s="6" t="str">
        <f t="shared" ca="1" si="0"/>
        <v/>
      </c>
      <c r="H9" t="s">
        <v>226</v>
      </c>
    </row>
    <row r="10" spans="1:8" x14ac:dyDescent="0.25">
      <c r="A10" t="s">
        <v>259</v>
      </c>
      <c r="B10" s="15" t="s">
        <v>260</v>
      </c>
      <c r="C10" s="16">
        <v>1111</v>
      </c>
      <c r="D10" s="16">
        <v>601</v>
      </c>
      <c r="E10" s="17" t="s">
        <v>226</v>
      </c>
      <c r="F10">
        <f ca="1">IFERROR(IF(A10="","",OFFSET(Results!$AJ$1,MATCH(A10,Results!$A:$A,0)-1,0)),"")</f>
        <v>48</v>
      </c>
      <c r="G10" s="6" t="str">
        <f t="shared" ca="1" si="0"/>
        <v/>
      </c>
      <c r="H10" t="s">
        <v>226</v>
      </c>
    </row>
    <row r="11" spans="1:8" x14ac:dyDescent="0.25">
      <c r="A11" t="s">
        <v>261</v>
      </c>
      <c r="B11" s="15" t="s">
        <v>262</v>
      </c>
      <c r="C11" s="16">
        <v>57</v>
      </c>
      <c r="D11" s="16">
        <v>36</v>
      </c>
      <c r="E11" s="17" t="s">
        <v>226</v>
      </c>
      <c r="F11">
        <f ca="1">IFERROR(IF(A11="","",OFFSET(Results!$AJ$1,MATCH(A11,Results!$A:$A,0)-1,0)),"")</f>
        <v>32</v>
      </c>
      <c r="G11" s="6" t="str">
        <f t="shared" ca="1" si="0"/>
        <v/>
      </c>
      <c r="H11" t="s">
        <v>226</v>
      </c>
    </row>
    <row r="12" spans="1:8" x14ac:dyDescent="0.25">
      <c r="A12" t="s">
        <v>263</v>
      </c>
      <c r="B12" s="15" t="s">
        <v>264</v>
      </c>
      <c r="C12" s="16">
        <v>238</v>
      </c>
      <c r="D12" s="16">
        <v>126</v>
      </c>
      <c r="E12" s="17" t="s">
        <v>226</v>
      </c>
      <c r="F12">
        <f ca="1">IFERROR(IF(A12="","",OFFSET(Results!$AJ$1,MATCH(A12,Results!$A:$A,0)-1,0)),"")</f>
        <v>13</v>
      </c>
      <c r="G12" s="6" t="str">
        <f t="shared" ca="1" si="0"/>
        <v/>
      </c>
      <c r="H12" t="s">
        <v>226</v>
      </c>
    </row>
    <row r="13" spans="1:8" x14ac:dyDescent="0.25">
      <c r="A13" t="s">
        <v>265</v>
      </c>
      <c r="B13" s="15" t="s">
        <v>266</v>
      </c>
      <c r="C13" s="16">
        <v>64</v>
      </c>
      <c r="D13" s="16">
        <v>51</v>
      </c>
      <c r="E13" s="17" t="s">
        <v>226</v>
      </c>
      <c r="F13">
        <f ca="1">IFERROR(IF(A13="","",OFFSET(Results!$AJ$1,MATCH(A13,Results!$A:$A,0)-1,0)),"")</f>
        <v>8</v>
      </c>
      <c r="G13" s="6" t="str">
        <f t="shared" ca="1" si="0"/>
        <v/>
      </c>
      <c r="H13" t="s">
        <v>226</v>
      </c>
    </row>
    <row r="14" spans="1:8" x14ac:dyDescent="0.25">
      <c r="A14" t="s">
        <v>267</v>
      </c>
      <c r="B14" s="15" t="s">
        <v>268</v>
      </c>
      <c r="C14" s="16">
        <v>588</v>
      </c>
      <c r="D14" s="16">
        <v>401</v>
      </c>
      <c r="E14" s="17" t="s">
        <v>226</v>
      </c>
      <c r="F14">
        <f ca="1">IFERROR(IF(A14="","",OFFSET(Results!$AJ$1,MATCH(A14,Results!$A:$A,0)-1,0)),"")</f>
        <v>46</v>
      </c>
      <c r="G14" s="6" t="str">
        <f t="shared" ca="1" si="0"/>
        <v/>
      </c>
      <c r="H14" t="s">
        <v>226</v>
      </c>
    </row>
    <row r="15" spans="1:8" x14ac:dyDescent="0.25">
      <c r="A15" t="s">
        <v>269</v>
      </c>
      <c r="B15" s="15" t="s">
        <v>270</v>
      </c>
      <c r="C15" s="16">
        <v>145</v>
      </c>
      <c r="D15" s="16">
        <v>101</v>
      </c>
      <c r="E15" s="17" t="s">
        <v>226</v>
      </c>
      <c r="F15">
        <f ca="1">IFERROR(IF(A15="","",OFFSET(Results!$AJ$1,MATCH(A15,Results!$A:$A,0)-1,0)),"")</f>
        <v>44</v>
      </c>
      <c r="G15" s="6" t="str">
        <f t="shared" ca="1" si="0"/>
        <v/>
      </c>
      <c r="H15" t="s">
        <v>226</v>
      </c>
    </row>
    <row r="16" spans="1:8" x14ac:dyDescent="0.25">
      <c r="A16" t="s">
        <v>271</v>
      </c>
      <c r="B16" s="15" t="s">
        <v>272</v>
      </c>
      <c r="C16" s="16">
        <v>67</v>
      </c>
      <c r="D16" s="16">
        <v>91</v>
      </c>
      <c r="E16" s="17" t="s">
        <v>273</v>
      </c>
      <c r="F16">
        <f ca="1">IFERROR(IF(A16="","",OFFSET(Results!$AJ$1,MATCH(A16,Results!$A:$A,0)-1,0)),"")</f>
        <v>40</v>
      </c>
      <c r="G16" s="6">
        <f t="shared" ca="1" si="0"/>
        <v>-0.4</v>
      </c>
      <c r="H16" t="s">
        <v>896</v>
      </c>
    </row>
    <row r="17" spans="1:8" x14ac:dyDescent="0.25">
      <c r="A17" t="s">
        <v>274</v>
      </c>
      <c r="B17" s="15" t="s">
        <v>275</v>
      </c>
      <c r="C17" s="16">
        <v>18</v>
      </c>
      <c r="D17" s="16">
        <v>13</v>
      </c>
      <c r="E17" s="17" t="s">
        <v>226</v>
      </c>
      <c r="F17">
        <f ca="1">IFERROR(IF(A17="","",OFFSET(Results!$AJ$1,MATCH(A17,Results!$A:$A,0)-1,0)),"")</f>
        <v>2</v>
      </c>
      <c r="G17" s="6" t="str">
        <f t="shared" ca="1" si="0"/>
        <v/>
      </c>
      <c r="H17" t="s">
        <v>226</v>
      </c>
    </row>
    <row r="18" spans="1:8" x14ac:dyDescent="0.25">
      <c r="A18" t="s">
        <v>276</v>
      </c>
      <c r="B18" s="15" t="s">
        <v>277</v>
      </c>
      <c r="C18" s="16">
        <v>31</v>
      </c>
      <c r="D18" s="16">
        <v>29</v>
      </c>
      <c r="E18" s="17" t="s">
        <v>226</v>
      </c>
      <c r="F18">
        <f ca="1">IFERROR(IF(A18="","",OFFSET(Results!$AJ$1,MATCH(A18,Results!$A:$A,0)-1,0)),"")</f>
        <v>5</v>
      </c>
      <c r="G18" s="6" t="str">
        <f t="shared" ca="1" si="0"/>
        <v/>
      </c>
      <c r="H18" t="s">
        <v>226</v>
      </c>
    </row>
    <row r="19" spans="1:8" x14ac:dyDescent="0.25">
      <c r="A19" t="s">
        <v>278</v>
      </c>
      <c r="B19" s="15" t="s">
        <v>244</v>
      </c>
      <c r="C19" s="16">
        <v>1000</v>
      </c>
      <c r="D19" s="16">
        <v>501</v>
      </c>
      <c r="E19" s="17" t="s">
        <v>226</v>
      </c>
      <c r="F19">
        <f ca="1">IFERROR(IF(A19="","",OFFSET(Results!$AJ$1,MATCH(A19,Results!$A:$A,0)-1,0)),"")</f>
        <v>59</v>
      </c>
      <c r="G19" s="6" t="str">
        <f t="shared" ca="1" si="0"/>
        <v/>
      </c>
      <c r="H19" t="s">
        <v>226</v>
      </c>
    </row>
    <row r="20" spans="1:8" x14ac:dyDescent="0.25">
      <c r="A20" t="s">
        <v>279</v>
      </c>
      <c r="B20" s="15" t="s">
        <v>280</v>
      </c>
      <c r="C20" s="16">
        <v>99</v>
      </c>
      <c r="D20" s="16">
        <v>51</v>
      </c>
      <c r="E20" s="17" t="s">
        <v>226</v>
      </c>
      <c r="F20">
        <f ca="1">IFERROR(IF(A20="","",OFFSET(Results!$AJ$1,MATCH(A20,Results!$A:$A,0)-1,0)),"")</f>
        <v>36</v>
      </c>
      <c r="G20" s="6" t="str">
        <f t="shared" ca="1" si="0"/>
        <v/>
      </c>
      <c r="H20" t="s">
        <v>226</v>
      </c>
    </row>
    <row r="21" spans="1:8" x14ac:dyDescent="0.25">
      <c r="A21" t="s">
        <v>281</v>
      </c>
      <c r="B21" s="15" t="s">
        <v>243</v>
      </c>
      <c r="C21" s="16">
        <v>76</v>
      </c>
      <c r="D21" s="16">
        <v>71</v>
      </c>
      <c r="E21" s="17" t="s">
        <v>226</v>
      </c>
      <c r="F21">
        <f ca="1">IFERROR(IF(A21="","",OFFSET(Results!$AJ$1,MATCH(A21,Results!$A:$A,0)-1,0)),"")</f>
        <v>46</v>
      </c>
      <c r="G21" s="6" t="str">
        <f t="shared" ca="1" si="0"/>
        <v/>
      </c>
      <c r="H21" t="s">
        <v>226</v>
      </c>
    </row>
    <row r="22" spans="1:8" x14ac:dyDescent="0.25">
      <c r="A22" t="s">
        <v>282</v>
      </c>
      <c r="B22" s="15" t="s">
        <v>280</v>
      </c>
      <c r="C22" s="16">
        <v>99</v>
      </c>
      <c r="D22" s="16">
        <v>71</v>
      </c>
      <c r="E22" s="17" t="s">
        <v>226</v>
      </c>
      <c r="F22">
        <f ca="1">IFERROR(IF(A22="","",OFFSET(Results!$AJ$1,MATCH(A22,Results!$A:$A,0)-1,0)),"")</f>
        <v>52</v>
      </c>
      <c r="G22" s="6" t="str">
        <f t="shared" ca="1" si="0"/>
        <v/>
      </c>
      <c r="H22" t="s">
        <v>226</v>
      </c>
    </row>
    <row r="23" spans="1:8" x14ac:dyDescent="0.25">
      <c r="A23" t="s">
        <v>283</v>
      </c>
      <c r="B23" s="15" t="s">
        <v>284</v>
      </c>
      <c r="C23" s="16">
        <v>147</v>
      </c>
      <c r="D23" s="16">
        <v>91</v>
      </c>
      <c r="E23" s="17" t="s">
        <v>226</v>
      </c>
      <c r="F23">
        <f ca="1">IFERROR(IF(A23="","",OFFSET(Results!$AJ$1,MATCH(A23,Results!$A:$A,0)-1,0)),"")</f>
        <v>8</v>
      </c>
      <c r="G23" s="6" t="str">
        <f t="shared" ca="1" si="0"/>
        <v/>
      </c>
      <c r="H23" t="s">
        <v>226</v>
      </c>
    </row>
    <row r="24" spans="1:8" x14ac:dyDescent="0.25">
      <c r="A24" t="s">
        <v>285</v>
      </c>
      <c r="B24" s="15" t="s">
        <v>286</v>
      </c>
      <c r="C24" s="16">
        <v>32</v>
      </c>
      <c r="D24" s="16">
        <v>21</v>
      </c>
      <c r="E24" s="17" t="s">
        <v>226</v>
      </c>
      <c r="F24">
        <f ca="1">IFERROR(IF(A24="","",OFFSET(Results!$AJ$1,MATCH(A24,Results!$A:$A,0)-1,0)),"")</f>
        <v>1</v>
      </c>
      <c r="G24" s="6" t="str">
        <f t="shared" ca="1" si="0"/>
        <v/>
      </c>
      <c r="H24" t="s">
        <v>226</v>
      </c>
    </row>
    <row r="25" spans="1:8" x14ac:dyDescent="0.25">
      <c r="A25" t="s">
        <v>287</v>
      </c>
      <c r="B25" s="15" t="s">
        <v>288</v>
      </c>
      <c r="C25" s="16">
        <v>47</v>
      </c>
      <c r="D25" s="16">
        <v>41</v>
      </c>
      <c r="E25" s="17" t="s">
        <v>226</v>
      </c>
      <c r="F25">
        <f ca="1">IFERROR(IF(A25="","",OFFSET(Results!$AJ$1,MATCH(A25,Results!$A:$A,0)-1,0)),"")</f>
        <v>40</v>
      </c>
      <c r="G25" s="6" t="str">
        <f t="shared" ca="1" si="0"/>
        <v/>
      </c>
      <c r="H25" t="s">
        <v>226</v>
      </c>
    </row>
    <row r="26" spans="1:8" x14ac:dyDescent="0.25">
      <c r="A26" t="s">
        <v>289</v>
      </c>
      <c r="B26" s="15" t="s">
        <v>244</v>
      </c>
      <c r="C26" s="16">
        <v>1000</v>
      </c>
      <c r="D26" s="16">
        <v>201</v>
      </c>
      <c r="E26" s="17" t="s">
        <v>226</v>
      </c>
      <c r="F26">
        <f ca="1">IFERROR(IF(A26="","",OFFSET(Results!$AJ$1,MATCH(A26,Results!$A:$A,0)-1,0)),"")</f>
        <v>56</v>
      </c>
      <c r="G26" s="6" t="str">
        <f t="shared" ca="1" si="0"/>
        <v/>
      </c>
      <c r="H26" t="s">
        <v>226</v>
      </c>
    </row>
    <row r="27" spans="1:8" x14ac:dyDescent="0.25">
      <c r="A27" t="s">
        <v>290</v>
      </c>
      <c r="B27" s="15" t="s">
        <v>291</v>
      </c>
      <c r="C27" s="16">
        <v>64</v>
      </c>
      <c r="D27" s="16">
        <v>51</v>
      </c>
      <c r="E27" s="17" t="s">
        <v>226</v>
      </c>
      <c r="F27">
        <f ca="1">IFERROR(IF(A27="","",OFFSET(Results!$AJ$1,MATCH(A27,Results!$A:$A,0)-1,0)),"")</f>
        <v>40</v>
      </c>
      <c r="G27" s="6" t="str">
        <f t="shared" ca="1" si="0"/>
        <v/>
      </c>
      <c r="H27" t="s">
        <v>226</v>
      </c>
    </row>
    <row r="28" spans="1:8" x14ac:dyDescent="0.25">
      <c r="A28" t="s">
        <v>292</v>
      </c>
      <c r="B28" s="15" t="s">
        <v>293</v>
      </c>
      <c r="C28" s="16">
        <v>256</v>
      </c>
      <c r="D28" s="16">
        <v>176</v>
      </c>
      <c r="E28" s="17" t="s">
        <v>226</v>
      </c>
      <c r="F28">
        <f ca="1">IFERROR(IF(A28="","",OFFSET(Results!$AJ$1,MATCH(A28,Results!$A:$A,0)-1,0)),"")</f>
        <v>4</v>
      </c>
      <c r="G28" s="6" t="str">
        <f t="shared" ca="1" si="0"/>
        <v/>
      </c>
      <c r="H28" t="s">
        <v>226</v>
      </c>
    </row>
    <row r="29" spans="1:8" x14ac:dyDescent="0.25">
      <c r="A29" t="s">
        <v>294</v>
      </c>
      <c r="B29" s="15" t="s">
        <v>295</v>
      </c>
      <c r="C29" s="16">
        <v>28</v>
      </c>
      <c r="D29" s="16">
        <v>13</v>
      </c>
      <c r="E29" s="17" t="s">
        <v>226</v>
      </c>
      <c r="F29">
        <f ca="1">IFERROR(IF(A29="","",OFFSET(Results!$AJ$1,MATCH(A29,Results!$A:$A,0)-1,0)),"")</f>
        <v>26</v>
      </c>
      <c r="G29" s="6" t="str">
        <f t="shared" ca="1" si="0"/>
        <v/>
      </c>
      <c r="H29" t="s">
        <v>226</v>
      </c>
    </row>
    <row r="30" spans="1:8" x14ac:dyDescent="0.25">
      <c r="A30" t="s">
        <v>296</v>
      </c>
      <c r="B30" s="15" t="s">
        <v>297</v>
      </c>
      <c r="C30" s="16">
        <v>67</v>
      </c>
      <c r="D30" s="16">
        <v>67</v>
      </c>
      <c r="E30" s="17" t="s">
        <v>226</v>
      </c>
      <c r="F30">
        <f ca="1">IFERROR(IF(A30="","",OFFSET(Results!$AJ$1,MATCH(A30,Results!$A:$A,0)-1,0)),"")</f>
        <v>15</v>
      </c>
      <c r="G30" s="6" t="str">
        <f t="shared" ca="1" si="0"/>
        <v/>
      </c>
      <c r="H30" t="s">
        <v>226</v>
      </c>
    </row>
    <row r="31" spans="1:8" x14ac:dyDescent="0.25">
      <c r="A31" t="s">
        <v>298</v>
      </c>
      <c r="B31" s="15" t="s">
        <v>299</v>
      </c>
      <c r="C31" s="16">
        <v>233</v>
      </c>
      <c r="D31" s="16">
        <v>151</v>
      </c>
      <c r="E31" s="17" t="s">
        <v>226</v>
      </c>
      <c r="F31">
        <f ca="1">IFERROR(IF(A31="","",OFFSET(Results!$AJ$1,MATCH(A31,Results!$A:$A,0)-1,0)),"")</f>
        <v>44</v>
      </c>
      <c r="G31" s="6" t="str">
        <f t="shared" ca="1" si="0"/>
        <v/>
      </c>
      <c r="H31" t="s">
        <v>226</v>
      </c>
    </row>
    <row r="32" spans="1:8" x14ac:dyDescent="0.25">
      <c r="A32" t="s">
        <v>300</v>
      </c>
      <c r="B32" s="15" t="s">
        <v>301</v>
      </c>
      <c r="C32" s="16">
        <v>30</v>
      </c>
      <c r="D32" s="16">
        <v>19</v>
      </c>
      <c r="E32" s="17" t="s">
        <v>226</v>
      </c>
      <c r="F32">
        <f ca="1">IFERROR(IF(A32="","",OFFSET(Results!$AJ$1,MATCH(A32,Results!$A:$A,0)-1,0)),"")</f>
        <v>5</v>
      </c>
      <c r="G32" s="6" t="str">
        <f t="shared" ca="1" si="0"/>
        <v/>
      </c>
      <c r="H32" t="s">
        <v>226</v>
      </c>
    </row>
    <row r="33" spans="1:8" x14ac:dyDescent="0.25">
      <c r="A33" t="s">
        <v>302</v>
      </c>
      <c r="B33" s="15" t="s">
        <v>297</v>
      </c>
      <c r="C33" s="16">
        <v>67</v>
      </c>
      <c r="D33" s="16">
        <v>67</v>
      </c>
      <c r="E33" s="17" t="s">
        <v>226</v>
      </c>
      <c r="F33">
        <f ca="1">IFERROR(IF(A33="","",OFFSET(Results!$AJ$1,MATCH(A33,Results!$A:$A,0)-1,0)),"")</f>
        <v>24</v>
      </c>
      <c r="G33" s="6" t="str">
        <f t="shared" ca="1" si="0"/>
        <v/>
      </c>
      <c r="H33" t="s">
        <v>226</v>
      </c>
    </row>
    <row r="34" spans="1:8" x14ac:dyDescent="0.25">
      <c r="A34" t="s">
        <v>303</v>
      </c>
      <c r="B34" s="15" t="s">
        <v>304</v>
      </c>
      <c r="C34" s="16">
        <v>769</v>
      </c>
      <c r="D34" s="16">
        <v>131</v>
      </c>
      <c r="E34" s="17" t="s">
        <v>226</v>
      </c>
      <c r="F34">
        <f ca="1">IFERROR(IF(A34="","",OFFSET(Results!$AJ$1,MATCH(A34,Results!$A:$A,0)-1,0)),"")</f>
        <v>53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">
        <v>226</v>
      </c>
    </row>
    <row r="35" spans="1:8" x14ac:dyDescent="0.25">
      <c r="A35" t="s">
        <v>305</v>
      </c>
      <c r="B35" s="15" t="s">
        <v>293</v>
      </c>
      <c r="C35" s="16">
        <v>256</v>
      </c>
      <c r="D35" s="16">
        <v>181</v>
      </c>
      <c r="E35" s="17" t="s">
        <v>226</v>
      </c>
      <c r="F35">
        <f ca="1">IFERROR(IF(A35="","",OFFSET(Results!$AJ$1,MATCH(A35,Results!$A:$A,0)-1,0)),"")</f>
        <v>48</v>
      </c>
      <c r="G35" s="6" t="str">
        <f t="shared" ca="1" si="1"/>
        <v/>
      </c>
      <c r="H35" t="s">
        <v>226</v>
      </c>
    </row>
    <row r="36" spans="1:8" x14ac:dyDescent="0.25">
      <c r="A36" t="s">
        <v>306</v>
      </c>
      <c r="B36" s="15" t="s">
        <v>307</v>
      </c>
      <c r="C36" s="16">
        <v>72</v>
      </c>
      <c r="D36" s="16">
        <v>51</v>
      </c>
      <c r="E36" s="17" t="s">
        <v>226</v>
      </c>
      <c r="F36">
        <f ca="1">IFERROR(IF(A36="","",OFFSET(Results!$AJ$1,MATCH(A36,Results!$A:$A,0)-1,0)),"")</f>
        <v>8</v>
      </c>
      <c r="G36" s="6" t="str">
        <f t="shared" ca="1" si="1"/>
        <v/>
      </c>
      <c r="H36" t="s">
        <v>226</v>
      </c>
    </row>
    <row r="37" spans="1:8" x14ac:dyDescent="0.25">
      <c r="A37" t="s">
        <v>308</v>
      </c>
      <c r="B37" s="15" t="s">
        <v>309</v>
      </c>
      <c r="C37" s="16">
        <v>41</v>
      </c>
      <c r="D37" s="16">
        <v>46</v>
      </c>
      <c r="E37" s="17" t="s">
        <v>310</v>
      </c>
      <c r="F37">
        <f ca="1">IFERROR(IF(A37="","",OFFSET(Results!$AJ$1,MATCH(A37,Results!$A:$A,0)-1,0)),"")</f>
        <v>24</v>
      </c>
      <c r="G37" s="6">
        <f t="shared" ca="1" si="1"/>
        <v>-0.3</v>
      </c>
      <c r="H37" t="s">
        <v>897</v>
      </c>
    </row>
    <row r="38" spans="1:8" x14ac:dyDescent="0.25">
      <c r="A38" t="s">
        <v>311</v>
      </c>
      <c r="B38" s="15" t="s">
        <v>258</v>
      </c>
      <c r="C38" s="16">
        <v>73</v>
      </c>
      <c r="D38" s="16">
        <v>67</v>
      </c>
      <c r="E38" s="17" t="s">
        <v>226</v>
      </c>
      <c r="F38">
        <f ca="1">IFERROR(IF(A38="","",OFFSET(Results!$AJ$1,MATCH(A38,Results!$A:$A,0)-1,0)),"")</f>
        <v>26</v>
      </c>
      <c r="G38" s="6" t="str">
        <f t="shared" ca="1" si="1"/>
        <v/>
      </c>
      <c r="H38" t="s">
        <v>226</v>
      </c>
    </row>
    <row r="39" spans="1:8" x14ac:dyDescent="0.25">
      <c r="A39" t="s">
        <v>312</v>
      </c>
      <c r="B39" s="15" t="s">
        <v>313</v>
      </c>
      <c r="C39" s="16">
        <v>167</v>
      </c>
      <c r="D39" s="16">
        <v>71</v>
      </c>
      <c r="E39" s="17" t="s">
        <v>226</v>
      </c>
      <c r="F39">
        <f ca="1">IFERROR(IF(A39="","",OFFSET(Results!$AJ$1,MATCH(A39,Results!$A:$A,0)-1,0)),"")</f>
        <v>55</v>
      </c>
      <c r="G39" s="6" t="str">
        <f t="shared" ca="1" si="1"/>
        <v/>
      </c>
      <c r="H39" t="s">
        <v>226</v>
      </c>
    </row>
    <row r="40" spans="1:8" x14ac:dyDescent="0.25">
      <c r="A40" t="s">
        <v>314</v>
      </c>
      <c r="B40" s="15" t="s">
        <v>315</v>
      </c>
      <c r="C40" s="16">
        <v>500</v>
      </c>
      <c r="D40" s="16">
        <v>251</v>
      </c>
      <c r="E40" s="17" t="s">
        <v>226</v>
      </c>
      <c r="F40">
        <f ca="1">IFERROR(IF(A40="","",OFFSET(Results!$AJ$1,MATCH(A40,Results!$A:$A,0)-1,0)),"")</f>
        <v>48</v>
      </c>
      <c r="G40" s="6" t="str">
        <f t="shared" ca="1" si="1"/>
        <v/>
      </c>
      <c r="H40" t="s">
        <v>226</v>
      </c>
    </row>
    <row r="41" spans="1:8" x14ac:dyDescent="0.25">
      <c r="A41" t="s">
        <v>316</v>
      </c>
      <c r="B41" s="15" t="s">
        <v>317</v>
      </c>
      <c r="C41" s="16">
        <v>196</v>
      </c>
      <c r="D41" s="16">
        <v>126</v>
      </c>
      <c r="E41" s="17" t="s">
        <v>226</v>
      </c>
      <c r="F41">
        <f ca="1">IFERROR(IF(A41="","",OFFSET(Results!$AJ$1,MATCH(A41,Results!$A:$A,0)-1,0)),"")</f>
        <v>32</v>
      </c>
      <c r="G41" s="6" t="str">
        <f t="shared" ca="1" si="1"/>
        <v/>
      </c>
      <c r="H41" t="s">
        <v>226</v>
      </c>
    </row>
    <row r="42" spans="1:8" x14ac:dyDescent="0.25">
      <c r="A42" t="s">
        <v>318</v>
      </c>
      <c r="B42" s="15" t="s">
        <v>319</v>
      </c>
      <c r="C42" s="16">
        <v>17</v>
      </c>
      <c r="D42" s="16">
        <v>19</v>
      </c>
      <c r="E42" s="17" t="s">
        <v>320</v>
      </c>
      <c r="F42">
        <f ca="1">IFERROR(IF(A42="","",OFFSET(Results!$AJ$1,MATCH(A42,Results!$A:$A,0)-1,0)),"")</f>
        <v>15</v>
      </c>
      <c r="G42" s="6">
        <f t="shared" ca="1" si="1"/>
        <v>-0.70000000000000007</v>
      </c>
      <c r="H42" t="s">
        <v>898</v>
      </c>
    </row>
    <row r="43" spans="1:8" x14ac:dyDescent="0.25">
      <c r="A43" t="s">
        <v>321</v>
      </c>
      <c r="B43" s="15" t="s">
        <v>304</v>
      </c>
      <c r="C43" s="16">
        <v>769</v>
      </c>
      <c r="D43" s="16">
        <v>251</v>
      </c>
      <c r="E43" s="17" t="s">
        <v>226</v>
      </c>
      <c r="F43">
        <f ca="1">IFERROR(IF(A43="","",OFFSET(Results!$AJ$1,MATCH(A43,Results!$A:$A,0)-1,0)),"")</f>
        <v>40</v>
      </c>
      <c r="G43" s="6" t="str">
        <f t="shared" ca="1" si="1"/>
        <v/>
      </c>
      <c r="H43" t="s">
        <v>226</v>
      </c>
    </row>
    <row r="44" spans="1:8" x14ac:dyDescent="0.25">
      <c r="A44" t="s">
        <v>322</v>
      </c>
      <c r="B44" s="15" t="s">
        <v>323</v>
      </c>
      <c r="C44" s="16">
        <v>3333</v>
      </c>
      <c r="D44" s="16">
        <v>1001</v>
      </c>
      <c r="E44" s="17" t="s">
        <v>226</v>
      </c>
      <c r="F44">
        <f ca="1">IFERROR(IF(A44="","",OFFSET(Results!$AJ$1,MATCH(A44,Results!$A:$A,0)-1,0)),"")</f>
        <v>53</v>
      </c>
      <c r="G44" s="6" t="str">
        <f t="shared" ca="1" si="1"/>
        <v/>
      </c>
      <c r="H44" t="s">
        <v>226</v>
      </c>
    </row>
    <row r="45" spans="1:8" x14ac:dyDescent="0.25">
      <c r="A45" t="s">
        <v>324</v>
      </c>
      <c r="B45" s="15" t="s">
        <v>244</v>
      </c>
      <c r="C45" s="16">
        <v>1000</v>
      </c>
      <c r="D45" s="16">
        <v>601</v>
      </c>
      <c r="E45" s="17" t="s">
        <v>226</v>
      </c>
      <c r="F45">
        <f ca="1">IFERROR(IF(A45="","",OFFSET(Results!$AJ$1,MATCH(A45,Results!$A:$A,0)-1,0)),"")</f>
        <v>57</v>
      </c>
      <c r="G45" s="6" t="str">
        <f t="shared" ca="1" si="1"/>
        <v/>
      </c>
      <c r="H45" t="s">
        <v>226</v>
      </c>
    </row>
    <row r="46" spans="1:8" x14ac:dyDescent="0.25">
      <c r="A46" t="s">
        <v>325</v>
      </c>
      <c r="B46" s="15" t="s">
        <v>326</v>
      </c>
      <c r="C46" s="16">
        <v>83</v>
      </c>
      <c r="D46" s="16">
        <v>46</v>
      </c>
      <c r="E46" s="17" t="s">
        <v>226</v>
      </c>
      <c r="F46">
        <f ca="1">IFERROR(IF(A46="","",OFFSET(Results!$AJ$1,MATCH(A46,Results!$A:$A,0)-1,0)),"")</f>
        <v>15</v>
      </c>
      <c r="G46" s="6" t="str">
        <f t="shared" ca="1" si="1"/>
        <v/>
      </c>
      <c r="H46" t="s">
        <v>226</v>
      </c>
    </row>
    <row r="47" spans="1:8" x14ac:dyDescent="0.25">
      <c r="A47" t="s">
        <v>327</v>
      </c>
      <c r="B47" s="15" t="s">
        <v>328</v>
      </c>
      <c r="C47" s="16">
        <v>26</v>
      </c>
      <c r="D47" s="16">
        <v>36</v>
      </c>
      <c r="E47" s="17" t="s">
        <v>329</v>
      </c>
      <c r="F47">
        <f ca="1">IFERROR(IF(A47="","",OFFSET(Results!$AJ$1,MATCH(A47,Results!$A:$A,0)-1,0)),"")</f>
        <v>30</v>
      </c>
      <c r="G47" s="6">
        <f t="shared" ca="1" si="1"/>
        <v>-1</v>
      </c>
      <c r="H47" t="s">
        <v>899</v>
      </c>
    </row>
    <row r="48" spans="1:8" x14ac:dyDescent="0.25">
      <c r="A48" t="s">
        <v>330</v>
      </c>
      <c r="B48" s="15" t="s">
        <v>331</v>
      </c>
      <c r="C48" s="16">
        <v>61</v>
      </c>
      <c r="D48" s="16">
        <v>31</v>
      </c>
      <c r="E48" s="17" t="s">
        <v>226</v>
      </c>
      <c r="F48">
        <f ca="1">IFERROR(IF(A48="","",OFFSET(Results!$AJ$1,MATCH(A48,Results!$A:$A,0)-1,0)),"")</f>
        <v>36</v>
      </c>
      <c r="G48" s="6" t="str">
        <f t="shared" ca="1" si="1"/>
        <v/>
      </c>
      <c r="H48" t="s">
        <v>226</v>
      </c>
    </row>
    <row r="49" spans="1:8" x14ac:dyDescent="0.25">
      <c r="A49" t="s">
        <v>332</v>
      </c>
      <c r="B49" s="15" t="s">
        <v>333</v>
      </c>
      <c r="C49" s="16">
        <v>25</v>
      </c>
      <c r="D49" s="16">
        <v>29</v>
      </c>
      <c r="E49" s="17" t="s">
        <v>334</v>
      </c>
      <c r="F49">
        <f ca="1">IFERROR(IF(A49="","",OFFSET(Results!$AJ$1,MATCH(A49,Results!$A:$A,0)-1,0)),"")</f>
        <v>8</v>
      </c>
      <c r="G49" s="6">
        <f t="shared" ca="1" si="1"/>
        <v>-0.5</v>
      </c>
      <c r="H49" t="s">
        <v>900</v>
      </c>
    </row>
    <row r="50" spans="1:8" x14ac:dyDescent="0.25">
      <c r="A50" t="s">
        <v>335</v>
      </c>
      <c r="B50" s="15" t="s">
        <v>336</v>
      </c>
      <c r="C50" s="16">
        <v>164</v>
      </c>
      <c r="D50" s="16">
        <v>81</v>
      </c>
      <c r="E50" s="17" t="s">
        <v>226</v>
      </c>
      <c r="F50">
        <f ca="1">IFERROR(IF(A50="","",OFFSET(Results!$AJ$1,MATCH(A50,Results!$A:$A,0)-1,0)),"")</f>
        <v>15</v>
      </c>
      <c r="G50" s="6" t="str">
        <f t="shared" ca="1" si="1"/>
        <v/>
      </c>
      <c r="H50" t="s">
        <v>226</v>
      </c>
    </row>
    <row r="51" spans="1:8" x14ac:dyDescent="0.25">
      <c r="A51" t="s">
        <v>337</v>
      </c>
      <c r="B51" s="15" t="s">
        <v>243</v>
      </c>
      <c r="C51" s="16">
        <v>76</v>
      </c>
      <c r="D51" s="16">
        <v>51</v>
      </c>
      <c r="E51" s="17" t="s">
        <v>226</v>
      </c>
      <c r="F51">
        <f ca="1">IFERROR(IF(A51="","",OFFSET(Results!$AJ$1,MATCH(A51,Results!$A:$A,0)-1,0)),"")</f>
        <v>32</v>
      </c>
      <c r="G51" s="6" t="str">
        <f t="shared" ca="1" si="1"/>
        <v/>
      </c>
      <c r="H51" t="s">
        <v>226</v>
      </c>
    </row>
    <row r="52" spans="1:8" x14ac:dyDescent="0.25">
      <c r="A52" t="s">
        <v>338</v>
      </c>
      <c r="B52" s="15" t="s">
        <v>284</v>
      </c>
      <c r="C52" s="16">
        <v>147</v>
      </c>
      <c r="D52" s="16">
        <v>126</v>
      </c>
      <c r="E52" s="17" t="s">
        <v>226</v>
      </c>
      <c r="F52">
        <f ca="1">IFERROR(IF(A52="","",OFFSET(Results!$AJ$1,MATCH(A52,Results!$A:$A,0)-1,0)),"")</f>
        <v>36</v>
      </c>
      <c r="G52" s="6" t="str">
        <f t="shared" ca="1" si="1"/>
        <v/>
      </c>
      <c r="H52" t="s">
        <v>226</v>
      </c>
    </row>
    <row r="53" spans="1:8" x14ac:dyDescent="0.25">
      <c r="A53" t="s">
        <v>339</v>
      </c>
      <c r="B53" s="15" t="s">
        <v>340</v>
      </c>
      <c r="C53" s="16">
        <v>27</v>
      </c>
      <c r="D53" s="16">
        <v>20</v>
      </c>
      <c r="E53" s="17" t="s">
        <v>226</v>
      </c>
      <c r="F53">
        <f ca="1">IFERROR(IF(A53="","",OFFSET(Results!$AJ$1,MATCH(A53,Results!$A:$A,0)-1,0)),"")</f>
        <v>3</v>
      </c>
      <c r="G53" s="6" t="str">
        <f t="shared" ca="1" si="1"/>
        <v/>
      </c>
      <c r="H53" t="s">
        <v>226</v>
      </c>
    </row>
    <row r="54" spans="1:8" x14ac:dyDescent="0.25">
      <c r="A54" t="s">
        <v>341</v>
      </c>
      <c r="B54" s="15" t="s">
        <v>342</v>
      </c>
      <c r="C54" s="16">
        <v>104</v>
      </c>
      <c r="D54" s="16">
        <v>56</v>
      </c>
      <c r="E54" s="17" t="s">
        <v>226</v>
      </c>
      <c r="F54">
        <f ca="1">IFERROR(IF(A54="","",OFFSET(Results!$AJ$1,MATCH(A54,Results!$A:$A,0)-1,0)),"")</f>
        <v>13</v>
      </c>
      <c r="G54" s="6" t="str">
        <f t="shared" ca="1" si="1"/>
        <v/>
      </c>
      <c r="H54" t="s">
        <v>226</v>
      </c>
    </row>
    <row r="55" spans="1:8" x14ac:dyDescent="0.25">
      <c r="A55" t="s">
        <v>343</v>
      </c>
      <c r="B55" s="15" t="s">
        <v>344</v>
      </c>
      <c r="C55" s="16">
        <v>156</v>
      </c>
      <c r="D55" s="16">
        <v>126</v>
      </c>
      <c r="E55" s="17" t="s">
        <v>226</v>
      </c>
      <c r="F55">
        <f ca="1">IFERROR(IF(A55="","",OFFSET(Results!$AJ$1,MATCH(A55,Results!$A:$A,0)-1,0)),"")</f>
        <v>5</v>
      </c>
      <c r="G55" s="6" t="str">
        <f t="shared" ca="1" si="1"/>
        <v/>
      </c>
      <c r="H55" t="s">
        <v>226</v>
      </c>
    </row>
    <row r="56" spans="1:8" x14ac:dyDescent="0.25">
      <c r="A56" t="s">
        <v>345</v>
      </c>
      <c r="B56" s="15" t="s">
        <v>346</v>
      </c>
      <c r="C56" s="16">
        <v>133</v>
      </c>
      <c r="D56" s="16">
        <v>126</v>
      </c>
      <c r="E56" s="17" t="s">
        <v>226</v>
      </c>
      <c r="F56">
        <f ca="1">IFERROR(IF(A56="","",OFFSET(Results!$AJ$1,MATCH(A56,Results!$A:$A,0)-1,0)),"")</f>
        <v>8</v>
      </c>
      <c r="G56" s="6" t="str">
        <f t="shared" ca="1" si="1"/>
        <v/>
      </c>
      <c r="H56" t="s">
        <v>226</v>
      </c>
    </row>
    <row r="57" spans="1:8" x14ac:dyDescent="0.25">
      <c r="A57" t="s">
        <v>347</v>
      </c>
      <c r="B57" s="15" t="s">
        <v>348</v>
      </c>
      <c r="C57" s="16">
        <v>37</v>
      </c>
      <c r="D57" s="16">
        <v>36</v>
      </c>
      <c r="E57" s="17" t="s">
        <v>226</v>
      </c>
      <c r="F57">
        <f ca="1">IFERROR(IF(A57="","",OFFSET(Results!$AJ$1,MATCH(A57,Results!$A:$A,0)-1,0)),"")</f>
        <v>15</v>
      </c>
      <c r="G57" s="6" t="str">
        <f t="shared" ca="1" si="1"/>
        <v/>
      </c>
      <c r="H57" t="s">
        <v>226</v>
      </c>
    </row>
    <row r="58" spans="1:8" x14ac:dyDescent="0.25">
      <c r="A58" t="s">
        <v>349</v>
      </c>
      <c r="B58" s="15" t="s">
        <v>350</v>
      </c>
      <c r="C58" s="16">
        <v>32</v>
      </c>
      <c r="D58" s="16">
        <v>29</v>
      </c>
      <c r="E58" s="17" t="s">
        <v>226</v>
      </c>
      <c r="F58">
        <f ca="1">IFERROR(IF(A58="","",OFFSET(Results!$AJ$1,MATCH(A58,Results!$A:$A,0)-1,0)),"")</f>
        <v>36</v>
      </c>
      <c r="G58" s="6" t="str">
        <f t="shared" ca="1" si="1"/>
        <v/>
      </c>
      <c r="H58" t="s">
        <v>226</v>
      </c>
    </row>
    <row r="59" spans="1:8" x14ac:dyDescent="0.25">
      <c r="A59" t="s">
        <v>351</v>
      </c>
      <c r="B59" s="15" t="s">
        <v>352</v>
      </c>
      <c r="C59" s="16">
        <v>89</v>
      </c>
      <c r="D59" s="16">
        <v>67</v>
      </c>
      <c r="E59" s="17" t="s">
        <v>226</v>
      </c>
      <c r="F59">
        <f ca="1">IFERROR(IF(A59="","",OFFSET(Results!$AJ$1,MATCH(A59,Results!$A:$A,0)-1,0)),"")</f>
        <v>26</v>
      </c>
      <c r="G59" s="6" t="str">
        <f t="shared" ca="1" si="1"/>
        <v/>
      </c>
      <c r="H59" t="s">
        <v>226</v>
      </c>
    </row>
    <row r="60" spans="1:8" x14ac:dyDescent="0.25">
      <c r="A60" t="s">
        <v>353</v>
      </c>
      <c r="B60" s="15" t="s">
        <v>354</v>
      </c>
      <c r="C60" s="16">
        <v>53</v>
      </c>
      <c r="D60" s="16">
        <v>41</v>
      </c>
      <c r="E60" s="17" t="s">
        <v>226</v>
      </c>
      <c r="F60">
        <f ca="1">IFERROR(IF(A60="","",OFFSET(Results!$AJ$1,MATCH(A60,Results!$A:$A,0)-1,0)),"")</f>
        <v>15</v>
      </c>
      <c r="G60" s="6" t="str">
        <f t="shared" ca="1" si="1"/>
        <v/>
      </c>
      <c r="H60" t="s">
        <v>226</v>
      </c>
    </row>
    <row r="61" spans="1:8" x14ac:dyDescent="0.25">
      <c r="A61" t="s">
        <v>355</v>
      </c>
      <c r="B61" s="15" t="s">
        <v>356</v>
      </c>
      <c r="C61" s="16">
        <v>8.1</v>
      </c>
      <c r="D61" s="16">
        <v>8</v>
      </c>
      <c r="E61" s="17" t="s">
        <v>226</v>
      </c>
      <c r="F61">
        <f ca="1">IFERROR(IF(A61="","",OFFSET(Results!$AJ$1,MATCH(A61,Results!$A:$A,0)-1,0)),"")</f>
        <v>30</v>
      </c>
      <c r="G61" s="6" t="str">
        <f t="shared" ca="1" si="1"/>
        <v/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tr">
        <f ca="1">IFERROR(IF(A62="","",OFFSET(Results!$AJ$1,MATCH(A62,Results!$A:$A,0)-1,0)),"")</f>
        <v/>
      </c>
      <c r="G62" s="6" t="str">
        <f t="shared" ca="1" si="1"/>
        <v/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tr">
        <f ca="1">IFERROR(IF(A63="","",OFFSET(Results!$AJ$1,MATCH(A63,Results!$A:$A,0)-1,0)),"")</f>
        <v/>
      </c>
      <c r="G63" s="6" t="str">
        <f t="shared" ca="1" si="1"/>
        <v/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tr">
        <f ca="1">IFERROR(IF(A64="","",OFFSET(Results!$AJ$1,MATCH(A64,Results!$A:$A,0)-1,0)),"")</f>
        <v/>
      </c>
      <c r="G64" s="6" t="str">
        <f t="shared" ca="1" si="1"/>
        <v/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tr">
        <f ca="1">IFERROR(IF(A65="","",OFFSET(Results!$AJ$1,MATCH(A65,Results!$A:$A,0)-1,0)),"")</f>
        <v/>
      </c>
      <c r="G65" s="6" t="str">
        <f t="shared" ca="1" si="1"/>
        <v/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tr">
        <f ca="1">IFERROR(IF(A66="","",OFFSET(Results!$AJ$1,MATCH(A66,Results!$A:$A,0)-1,0)),"")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tr">
        <f ca="1">IFERROR(IF(A67="","",OFFSET(Results!$AJ$1,MATCH(A67,Results!$A:$A,0)-1,0)),"")</f>
        <v/>
      </c>
      <c r="G67" s="6" t="str">
        <f t="shared" ca="1" si="2"/>
        <v/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2"/>
        <v/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2"/>
        <v/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2"/>
        <v/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2"/>
        <v/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2"/>
        <v/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2"/>
        <v/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2"/>
        <v/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2"/>
        <v/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2"/>
        <v/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2"/>
        <v/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2"/>
        <v/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2"/>
        <v/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2"/>
        <v/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2"/>
        <v/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2"/>
        <v/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2"/>
        <v/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2"/>
        <v/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2"/>
        <v/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2"/>
        <v/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2"/>
        <v/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2"/>
        <v/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2"/>
        <v/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2"/>
        <v/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2"/>
        <v/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2"/>
        <v/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2"/>
        <v/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2"/>
        <v/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2"/>
        <v/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2"/>
        <v/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2"/>
        <v/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3"/>
        <v/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3"/>
        <v/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3"/>
        <v/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3"/>
        <v/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3"/>
        <v/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3"/>
        <v/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3"/>
        <v/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3"/>
        <v/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3"/>
        <v/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3"/>
        <v/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3"/>
        <v/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3"/>
        <v/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3"/>
        <v/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3"/>
        <v/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3"/>
        <v/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3"/>
        <v/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3"/>
        <v/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3"/>
        <v/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3"/>
        <v/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3"/>
        <v/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3"/>
        <v/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3"/>
        <v/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3"/>
        <v/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3"/>
        <v/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3"/>
        <v/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3"/>
        <v/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3"/>
        <v/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3"/>
        <v/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3"/>
        <v/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3"/>
        <v/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3"/>
        <v/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ca="1" si="4"/>
        <v/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4"/>
        <v/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4"/>
        <v/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4"/>
        <v/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4"/>
        <v/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4"/>
        <v/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4"/>
        <v/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4"/>
        <v/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4"/>
        <v/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4"/>
        <v/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4"/>
        <v/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4"/>
        <v/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4"/>
        <v/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4"/>
        <v/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4"/>
        <v/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4"/>
        <v/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4"/>
        <v/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4"/>
        <v/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4"/>
        <v/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4"/>
        <v/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4"/>
        <v/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4"/>
        <v/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4"/>
        <v/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4"/>
        <v/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4"/>
        <v/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4"/>
        <v/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4"/>
        <v/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4"/>
        <v/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4"/>
        <v/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4"/>
        <v/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4"/>
        <v/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5"/>
        <v/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5"/>
        <v/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5"/>
        <v/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5"/>
        <v/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5"/>
        <v/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5"/>
        <v/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5"/>
        <v/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dimension ref="A1:H169"/>
  <sheetViews>
    <sheetView workbookViewId="0">
      <pane ySplit="1" topLeftCell="A2" activePane="bottomLeft" state="frozen"/>
      <selection sqref="A1:IV65536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581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242</v>
      </c>
      <c r="B2" s="15" t="s">
        <v>357</v>
      </c>
      <c r="C2" s="16">
        <v>23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358</v>
      </c>
      <c r="C3" s="16">
        <v>53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359</v>
      </c>
      <c r="C4" s="16">
        <v>16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360</v>
      </c>
      <c r="C5" s="16">
        <v>23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361</v>
      </c>
      <c r="C6" s="16">
        <v>20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362</v>
      </c>
      <c r="C7" s="16">
        <v>24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363</v>
      </c>
      <c r="C8" s="16">
        <v>51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364</v>
      </c>
      <c r="C9" s="16">
        <v>22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299</v>
      </c>
      <c r="C10" s="16">
        <v>233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365</v>
      </c>
      <c r="C11" s="16">
        <v>17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331</v>
      </c>
      <c r="C12" s="16">
        <v>61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366</v>
      </c>
      <c r="C13" s="16">
        <v>20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367</v>
      </c>
      <c r="C14" s="16">
        <v>125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368</v>
      </c>
      <c r="C15" s="16">
        <v>40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369</v>
      </c>
      <c r="C16" s="16">
        <v>20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370</v>
      </c>
      <c r="C17" s="16">
        <v>6.9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371</v>
      </c>
      <c r="C18" s="16">
        <v>11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372</v>
      </c>
      <c r="C19" s="16">
        <v>192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373</v>
      </c>
      <c r="C20" s="16">
        <v>29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374</v>
      </c>
      <c r="C21" s="16">
        <v>23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375</v>
      </c>
      <c r="C22" s="16">
        <v>28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376</v>
      </c>
      <c r="C23" s="16">
        <v>39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377</v>
      </c>
      <c r="C24" s="16">
        <v>11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378</v>
      </c>
      <c r="C25" s="16">
        <v>15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317</v>
      </c>
      <c r="C26" s="16">
        <v>196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366</v>
      </c>
      <c r="C27" s="16">
        <v>20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379</v>
      </c>
      <c r="C28" s="16">
        <v>68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294</v>
      </c>
      <c r="B29" s="15" t="s">
        <v>380</v>
      </c>
      <c r="C29" s="16">
        <v>10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296</v>
      </c>
      <c r="B30" s="15" t="s">
        <v>381</v>
      </c>
      <c r="C30" s="16">
        <v>20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382</v>
      </c>
      <c r="C31" s="16">
        <v>63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383</v>
      </c>
      <c r="C32" s="16">
        <v>10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302</v>
      </c>
      <c r="B33" s="15" t="s">
        <v>384</v>
      </c>
      <c r="C33" s="16">
        <v>20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303</v>
      </c>
      <c r="B34" s="15" t="s">
        <v>344</v>
      </c>
      <c r="C34" s="16">
        <v>156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305</v>
      </c>
      <c r="B35" s="15" t="s">
        <v>385</v>
      </c>
      <c r="C35" s="16">
        <v>68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306</v>
      </c>
      <c r="B36" s="15" t="s">
        <v>364</v>
      </c>
      <c r="C36" s="16">
        <v>22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308</v>
      </c>
      <c r="B37" s="15" t="s">
        <v>386</v>
      </c>
      <c r="C37" s="16">
        <v>14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311</v>
      </c>
      <c r="B38" s="15" t="s">
        <v>387</v>
      </c>
      <c r="C38" s="16">
        <v>22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312</v>
      </c>
      <c r="B39" s="15" t="s">
        <v>388</v>
      </c>
      <c r="C39" s="16">
        <v>41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389</v>
      </c>
      <c r="C40" s="16">
        <v>122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316</v>
      </c>
      <c r="B41" s="15" t="s">
        <v>390</v>
      </c>
      <c r="C41" s="16">
        <v>54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318</v>
      </c>
      <c r="B42" s="15" t="s">
        <v>391</v>
      </c>
      <c r="C42" s="16">
        <v>6.7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321</v>
      </c>
      <c r="B43" s="15" t="s">
        <v>392</v>
      </c>
      <c r="C43" s="16">
        <v>159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322</v>
      </c>
      <c r="B44" s="15" t="s">
        <v>393</v>
      </c>
      <c r="C44" s="16">
        <v>833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324</v>
      </c>
      <c r="B45" s="15" t="s">
        <v>273</v>
      </c>
      <c r="C45" s="16">
        <v>250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325</v>
      </c>
      <c r="B46" s="15" t="s">
        <v>394</v>
      </c>
      <c r="C46" s="16">
        <v>23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327</v>
      </c>
      <c r="B47" s="15" t="s">
        <v>395</v>
      </c>
      <c r="C47" s="16">
        <v>9.3000000000000007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330</v>
      </c>
      <c r="B48" s="15" t="s">
        <v>396</v>
      </c>
      <c r="C48" s="16">
        <v>19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332</v>
      </c>
      <c r="B49" s="15" t="s">
        <v>397</v>
      </c>
      <c r="C49" s="16">
        <v>9.1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335</v>
      </c>
      <c r="B50" s="15" t="s">
        <v>398</v>
      </c>
      <c r="C50" s="16">
        <v>43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337</v>
      </c>
      <c r="B51" s="15" t="s">
        <v>399</v>
      </c>
      <c r="C51" s="16">
        <v>22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400</v>
      </c>
      <c r="C52" s="16">
        <v>42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339</v>
      </c>
      <c r="B53" s="15" t="s">
        <v>401</v>
      </c>
      <c r="C53" s="16">
        <v>9.4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341</v>
      </c>
      <c r="B54" s="15" t="s">
        <v>402</v>
      </c>
      <c r="C54" s="16">
        <v>27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343</v>
      </c>
      <c r="B55" s="15" t="s">
        <v>400</v>
      </c>
      <c r="C55" s="16">
        <v>42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345</v>
      </c>
      <c r="B56" s="15" t="s">
        <v>403</v>
      </c>
      <c r="C56" s="16">
        <v>35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347</v>
      </c>
      <c r="B57" s="15" t="s">
        <v>404</v>
      </c>
      <c r="C57" s="16">
        <v>13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349</v>
      </c>
      <c r="B58" s="15" t="s">
        <v>405</v>
      </c>
      <c r="C58" s="16">
        <v>11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351</v>
      </c>
      <c r="B59" s="15" t="s">
        <v>406</v>
      </c>
      <c r="C59" s="16">
        <v>25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353</v>
      </c>
      <c r="B60" s="15" t="s">
        <v>407</v>
      </c>
      <c r="C60" s="16">
        <v>16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355</v>
      </c>
      <c r="B61" s="15" t="s">
        <v>408</v>
      </c>
      <c r="C61" s="16">
        <v>3.7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dimension ref="A1:H169"/>
  <sheetViews>
    <sheetView workbookViewId="0">
      <pane ySplit="1" topLeftCell="A2" activePane="bottomLeft" state="frozen"/>
      <selection sqref="A1:IV65536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581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242</v>
      </c>
      <c r="B2" s="15" t="s">
        <v>409</v>
      </c>
      <c r="C2" s="16">
        <v>13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410</v>
      </c>
      <c r="C3" s="16">
        <v>27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411</v>
      </c>
      <c r="C4" s="16">
        <v>9.6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412</v>
      </c>
      <c r="C5" s="16">
        <v>13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413</v>
      </c>
      <c r="C6" s="16">
        <v>12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414</v>
      </c>
      <c r="C7" s="16">
        <v>14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415</v>
      </c>
      <c r="C8" s="16">
        <v>27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416</v>
      </c>
      <c r="C9" s="16">
        <v>12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417</v>
      </c>
      <c r="C10" s="16">
        <v>101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418</v>
      </c>
      <c r="C11" s="16">
        <v>10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419</v>
      </c>
      <c r="C12" s="16">
        <v>30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420</v>
      </c>
      <c r="C13" s="16">
        <v>11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421</v>
      </c>
      <c r="C14" s="16">
        <v>61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364</v>
      </c>
      <c r="C15" s="16">
        <v>22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422</v>
      </c>
      <c r="C16" s="16">
        <v>11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423</v>
      </c>
      <c r="C17" s="16">
        <v>4.5999999999999996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424</v>
      </c>
      <c r="C18" s="16">
        <v>6.6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425</v>
      </c>
      <c r="C19" s="16">
        <v>97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426</v>
      </c>
      <c r="C20" s="16">
        <v>16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427</v>
      </c>
      <c r="C21" s="16">
        <v>13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428</v>
      </c>
      <c r="C22" s="16">
        <v>16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429</v>
      </c>
      <c r="C23" s="16">
        <v>21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430</v>
      </c>
      <c r="C24" s="16">
        <v>6.7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431</v>
      </c>
      <c r="C25" s="16">
        <v>9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432</v>
      </c>
      <c r="C26" s="16">
        <v>93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433</v>
      </c>
      <c r="C27" s="16">
        <v>11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434</v>
      </c>
      <c r="C28" s="16">
        <v>35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294</v>
      </c>
      <c r="B29" s="15" t="s">
        <v>435</v>
      </c>
      <c r="C29" s="16">
        <v>6.3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296</v>
      </c>
      <c r="B30" s="15" t="s">
        <v>436</v>
      </c>
      <c r="C30" s="16">
        <v>12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437</v>
      </c>
      <c r="C31" s="16">
        <v>32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438</v>
      </c>
      <c r="C32" s="16">
        <v>6.4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302</v>
      </c>
      <c r="B33" s="15" t="s">
        <v>439</v>
      </c>
      <c r="C33" s="16">
        <v>11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303</v>
      </c>
      <c r="B34" s="15" t="s">
        <v>440</v>
      </c>
      <c r="C34" s="16">
        <v>76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305</v>
      </c>
      <c r="B35" s="15" t="s">
        <v>441</v>
      </c>
      <c r="C35" s="16">
        <v>33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306</v>
      </c>
      <c r="B36" s="15" t="s">
        <v>442</v>
      </c>
      <c r="C36" s="16">
        <v>12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308</v>
      </c>
      <c r="B37" s="15" t="s">
        <v>443</v>
      </c>
      <c r="C37" s="16">
        <v>8.1999999999999993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311</v>
      </c>
      <c r="B38" s="15" t="s">
        <v>444</v>
      </c>
      <c r="C38" s="16">
        <v>12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312</v>
      </c>
      <c r="B39" s="15" t="s">
        <v>445</v>
      </c>
      <c r="C39" s="16">
        <v>22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446</v>
      </c>
      <c r="C40" s="16">
        <v>58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316</v>
      </c>
      <c r="B41" s="15" t="s">
        <v>447</v>
      </c>
      <c r="C41" s="16">
        <v>28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318</v>
      </c>
      <c r="B42" s="15" t="s">
        <v>448</v>
      </c>
      <c r="C42" s="16">
        <v>4.4000000000000004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321</v>
      </c>
      <c r="B43" s="15" t="s">
        <v>449</v>
      </c>
      <c r="C43" s="16">
        <v>72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322</v>
      </c>
      <c r="B44" s="15" t="s">
        <v>450</v>
      </c>
      <c r="C44" s="16">
        <v>357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324</v>
      </c>
      <c r="B45" s="15" t="s">
        <v>451</v>
      </c>
      <c r="C45" s="16">
        <v>102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325</v>
      </c>
      <c r="B46" s="15" t="s">
        <v>452</v>
      </c>
      <c r="C46" s="16">
        <v>14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327</v>
      </c>
      <c r="B47" s="15" t="s">
        <v>453</v>
      </c>
      <c r="C47" s="16">
        <v>5.8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330</v>
      </c>
      <c r="B48" s="15" t="s">
        <v>454</v>
      </c>
      <c r="C48" s="16">
        <v>11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332</v>
      </c>
      <c r="B49" s="15" t="s">
        <v>455</v>
      </c>
      <c r="C49" s="16">
        <v>5.7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335</v>
      </c>
      <c r="B50" s="15" t="s">
        <v>456</v>
      </c>
      <c r="C50" s="16">
        <v>24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337</v>
      </c>
      <c r="B51" s="15" t="s">
        <v>457</v>
      </c>
      <c r="C51" s="16">
        <v>13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458</v>
      </c>
      <c r="C52" s="16">
        <v>22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339</v>
      </c>
      <c r="B53" s="15" t="s">
        <v>459</v>
      </c>
      <c r="C53" s="16">
        <v>6.1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341</v>
      </c>
      <c r="B54" s="15" t="s">
        <v>428</v>
      </c>
      <c r="C54" s="16">
        <v>16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343</v>
      </c>
      <c r="B55" s="15" t="s">
        <v>460</v>
      </c>
      <c r="C55" s="16">
        <v>22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345</v>
      </c>
      <c r="B56" s="15" t="s">
        <v>461</v>
      </c>
      <c r="C56" s="16">
        <v>19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347</v>
      </c>
      <c r="B57" s="15" t="s">
        <v>462</v>
      </c>
      <c r="C57" s="16">
        <v>7.6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349</v>
      </c>
      <c r="B58" s="15" t="s">
        <v>463</v>
      </c>
      <c r="C58" s="16">
        <v>7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351</v>
      </c>
      <c r="B59" s="15" t="s">
        <v>464</v>
      </c>
      <c r="C59" s="16">
        <v>14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353</v>
      </c>
      <c r="B60" s="15" t="s">
        <v>465</v>
      </c>
      <c r="C60" s="16">
        <v>9.8000000000000007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355</v>
      </c>
      <c r="B61" s="15" t="s">
        <v>466</v>
      </c>
      <c r="C61" s="16">
        <v>2.7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dimension ref="A1:H169"/>
  <sheetViews>
    <sheetView workbookViewId="0">
      <pane ySplit="1" topLeftCell="A2" activePane="bottomLeft" state="frozen"/>
      <selection sqref="A1:IV65536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581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242</v>
      </c>
      <c r="B2" s="15" t="s">
        <v>467</v>
      </c>
      <c r="C2" s="16">
        <v>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371</v>
      </c>
      <c r="C3" s="16">
        <v>11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468</v>
      </c>
      <c r="C4" s="16">
        <v>4.8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469</v>
      </c>
      <c r="C5" s="16">
        <v>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470</v>
      </c>
      <c r="C6" s="16">
        <v>5.6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471</v>
      </c>
      <c r="C7" s="16">
        <v>6.2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472</v>
      </c>
      <c r="C8" s="16">
        <v>11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473</v>
      </c>
      <c r="C9" s="16">
        <v>5.8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474</v>
      </c>
      <c r="C10" s="16">
        <v>35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475</v>
      </c>
      <c r="C11" s="16">
        <v>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476</v>
      </c>
      <c r="C12" s="16">
        <v>12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477</v>
      </c>
      <c r="C13" s="16">
        <v>5.5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478</v>
      </c>
      <c r="C14" s="16">
        <v>21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479</v>
      </c>
      <c r="C15" s="16">
        <v>9.1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480</v>
      </c>
      <c r="C16" s="16">
        <v>5.5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481</v>
      </c>
      <c r="C17" s="16">
        <v>2.7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482</v>
      </c>
      <c r="C18" s="16">
        <v>3.6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483</v>
      </c>
      <c r="C19" s="16">
        <v>32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484</v>
      </c>
      <c r="C20" s="16">
        <v>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485</v>
      </c>
      <c r="C21" s="16">
        <v>5.9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486</v>
      </c>
      <c r="C22" s="16">
        <v>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487</v>
      </c>
      <c r="C23" s="16">
        <v>8.6999999999999993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488</v>
      </c>
      <c r="C24" s="16">
        <v>3.6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489</v>
      </c>
      <c r="C25" s="16">
        <v>4.5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490</v>
      </c>
      <c r="C26" s="16">
        <v>30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491</v>
      </c>
      <c r="C27" s="16">
        <v>5.4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492</v>
      </c>
      <c r="C28" s="16">
        <v>14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294</v>
      </c>
      <c r="B29" s="15" t="s">
        <v>493</v>
      </c>
      <c r="C29" s="16">
        <v>3.4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296</v>
      </c>
      <c r="B30" s="15" t="s">
        <v>494</v>
      </c>
      <c r="C30" s="16">
        <v>5.6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495</v>
      </c>
      <c r="C31" s="16">
        <v>13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496</v>
      </c>
      <c r="C32" s="16">
        <v>3.5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302</v>
      </c>
      <c r="B33" s="15" t="s">
        <v>497</v>
      </c>
      <c r="C33" s="16">
        <v>5.4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303</v>
      </c>
      <c r="B34" s="15" t="s">
        <v>498</v>
      </c>
      <c r="C34" s="16">
        <v>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305</v>
      </c>
      <c r="B35" s="15" t="s">
        <v>499</v>
      </c>
      <c r="C35" s="16">
        <v>13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306</v>
      </c>
      <c r="B36" s="15" t="s">
        <v>500</v>
      </c>
      <c r="C36" s="16">
        <v>5.7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308</v>
      </c>
      <c r="B37" s="15" t="s">
        <v>501</v>
      </c>
      <c r="C37" s="16">
        <v>4.2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311</v>
      </c>
      <c r="B38" s="15" t="s">
        <v>502</v>
      </c>
      <c r="C38" s="16">
        <v>5.8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312</v>
      </c>
      <c r="B39" s="15" t="s">
        <v>503</v>
      </c>
      <c r="C39" s="16">
        <v>9.5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504</v>
      </c>
      <c r="C40" s="16">
        <v>21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316</v>
      </c>
      <c r="B41" s="15" t="s">
        <v>505</v>
      </c>
      <c r="C41" s="16">
        <v>11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318</v>
      </c>
      <c r="B42" s="15" t="s">
        <v>506</v>
      </c>
      <c r="C42" s="16">
        <v>2.6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321</v>
      </c>
      <c r="B43" s="15" t="s">
        <v>507</v>
      </c>
      <c r="C43" s="16">
        <v>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322</v>
      </c>
      <c r="B44" s="15" t="s">
        <v>342</v>
      </c>
      <c r="C44" s="16">
        <v>104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324</v>
      </c>
      <c r="B45" s="15" t="s">
        <v>474</v>
      </c>
      <c r="C45" s="16">
        <v>35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325</v>
      </c>
      <c r="B46" s="15" t="s">
        <v>508</v>
      </c>
      <c r="C46" s="16">
        <v>6.2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327</v>
      </c>
      <c r="B47" s="15" t="s">
        <v>509</v>
      </c>
      <c r="C47" s="16">
        <v>3.2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330</v>
      </c>
      <c r="B48" s="15" t="s">
        <v>510</v>
      </c>
      <c r="C48" s="16">
        <v>5.3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332</v>
      </c>
      <c r="B49" s="15" t="s">
        <v>511</v>
      </c>
      <c r="C49" s="16">
        <v>3.2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335</v>
      </c>
      <c r="B50" s="15" t="s">
        <v>512</v>
      </c>
      <c r="C50" s="16">
        <v>10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337</v>
      </c>
      <c r="B51" s="15" t="s">
        <v>485</v>
      </c>
      <c r="C51" s="16">
        <v>5.9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513</v>
      </c>
      <c r="C52" s="16">
        <v>9.5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339</v>
      </c>
      <c r="B53" s="15" t="s">
        <v>514</v>
      </c>
      <c r="C53" s="16">
        <v>3.3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341</v>
      </c>
      <c r="B54" s="15" t="s">
        <v>515</v>
      </c>
      <c r="C54" s="16">
        <v>7.1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343</v>
      </c>
      <c r="B55" s="15" t="s">
        <v>503</v>
      </c>
      <c r="C55" s="16">
        <v>9.5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345</v>
      </c>
      <c r="B56" s="15" t="s">
        <v>516</v>
      </c>
      <c r="C56" s="16">
        <v>8.4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347</v>
      </c>
      <c r="B57" s="15" t="s">
        <v>517</v>
      </c>
      <c r="C57" s="16">
        <v>3.9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349</v>
      </c>
      <c r="B58" s="15" t="s">
        <v>518</v>
      </c>
      <c r="C58" s="16">
        <v>3.7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351</v>
      </c>
      <c r="B59" s="15" t="s">
        <v>519</v>
      </c>
      <c r="C59" s="16">
        <v>6.5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353</v>
      </c>
      <c r="B60" s="15" t="s">
        <v>520</v>
      </c>
      <c r="C60" s="16">
        <v>4.8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355</v>
      </c>
      <c r="B61" s="15" t="s">
        <v>521</v>
      </c>
      <c r="C61" s="16">
        <v>1.84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dimension ref="A1:H169"/>
  <sheetViews>
    <sheetView workbookViewId="0">
      <pane ySplit="1" topLeftCell="A2" activePane="bottomLeft" state="frozen"/>
      <selection sqref="A1:IV65536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581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242</v>
      </c>
      <c r="B2" s="15" t="s">
        <v>522</v>
      </c>
      <c r="C2" s="16">
        <v>2.9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523</v>
      </c>
      <c r="C3" s="16">
        <v>4.4000000000000004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524</v>
      </c>
      <c r="C4" s="16">
        <v>2.4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522</v>
      </c>
      <c r="C5" s="16">
        <v>2.9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525</v>
      </c>
      <c r="C6" s="16">
        <v>2.7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526</v>
      </c>
      <c r="C7" s="16">
        <v>2.9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527</v>
      </c>
      <c r="C8" s="16">
        <v>4.4000000000000004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528</v>
      </c>
      <c r="C9" s="16">
        <v>2.8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529</v>
      </c>
      <c r="C10" s="16">
        <v>10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530</v>
      </c>
      <c r="C11" s="16">
        <v>2.5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531</v>
      </c>
      <c r="C12" s="16">
        <v>4.8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532</v>
      </c>
      <c r="C13" s="16">
        <v>2.7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533</v>
      </c>
      <c r="C14" s="16">
        <v>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534</v>
      </c>
      <c r="C15" s="16">
        <v>3.8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535</v>
      </c>
      <c r="C16" s="16">
        <v>2.7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536</v>
      </c>
      <c r="C17" s="16">
        <v>1.67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537</v>
      </c>
      <c r="C18" s="16">
        <v>1.99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538</v>
      </c>
      <c r="C19" s="16">
        <v>9.9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539</v>
      </c>
      <c r="C20" s="16">
        <v>3.2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540</v>
      </c>
      <c r="C21" s="16">
        <v>2.8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541</v>
      </c>
      <c r="C22" s="16">
        <v>3.2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542</v>
      </c>
      <c r="C23" s="16">
        <v>3.8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543</v>
      </c>
      <c r="C24" s="16">
        <v>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544</v>
      </c>
      <c r="C25" s="16">
        <v>2.2999999999999998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545</v>
      </c>
      <c r="C26" s="16">
        <v>9.4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546</v>
      </c>
      <c r="C27" s="16">
        <v>2.7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547</v>
      </c>
      <c r="C28" s="16">
        <v>5.0999999999999996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294</v>
      </c>
      <c r="B29" s="15" t="s">
        <v>548</v>
      </c>
      <c r="C29" s="16">
        <v>1.93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296</v>
      </c>
      <c r="B30" s="15" t="s">
        <v>549</v>
      </c>
      <c r="C30" s="16">
        <v>2.7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550</v>
      </c>
      <c r="C31" s="16">
        <v>4.9000000000000004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551</v>
      </c>
      <c r="C32" s="16">
        <v>1.96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302</v>
      </c>
      <c r="B33" s="15" t="s">
        <v>552</v>
      </c>
      <c r="C33" s="16">
        <v>2.6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303</v>
      </c>
      <c r="B34" s="15" t="s">
        <v>553</v>
      </c>
      <c r="C34" s="16">
        <v>8.3000000000000007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305</v>
      </c>
      <c r="B35" s="15" t="s">
        <v>554</v>
      </c>
      <c r="C35" s="16">
        <v>4.9000000000000004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306</v>
      </c>
      <c r="B36" s="15" t="s">
        <v>555</v>
      </c>
      <c r="C36" s="16">
        <v>2.8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308</v>
      </c>
      <c r="B37" s="15" t="s">
        <v>556</v>
      </c>
      <c r="C37" s="16">
        <v>2.2000000000000002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311</v>
      </c>
      <c r="B38" s="15" t="s">
        <v>557</v>
      </c>
      <c r="C38" s="16">
        <v>2.7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312</v>
      </c>
      <c r="B39" s="15" t="s">
        <v>558</v>
      </c>
      <c r="C39" s="16">
        <v>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559</v>
      </c>
      <c r="C40" s="16">
        <v>7.2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316</v>
      </c>
      <c r="B41" s="15" t="s">
        <v>560</v>
      </c>
      <c r="C41" s="16">
        <v>4.5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318</v>
      </c>
      <c r="B42" s="15" t="s">
        <v>561</v>
      </c>
      <c r="C42" s="16">
        <v>1.63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321</v>
      </c>
      <c r="B43" s="15" t="s">
        <v>562</v>
      </c>
      <c r="C43" s="16">
        <v>8.3000000000000007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322</v>
      </c>
      <c r="B44" s="15" t="s">
        <v>563</v>
      </c>
      <c r="C44" s="16">
        <v>25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324</v>
      </c>
      <c r="B45" s="15" t="s">
        <v>564</v>
      </c>
      <c r="C45" s="16">
        <v>10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325</v>
      </c>
      <c r="B46" s="15" t="s">
        <v>565</v>
      </c>
      <c r="C46" s="16">
        <v>2.9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327</v>
      </c>
      <c r="B47" s="15" t="s">
        <v>566</v>
      </c>
      <c r="C47" s="16">
        <v>1.87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330</v>
      </c>
      <c r="B48" s="15" t="s">
        <v>567</v>
      </c>
      <c r="C48" s="16">
        <v>2.6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332</v>
      </c>
      <c r="B49" s="15" t="s">
        <v>568</v>
      </c>
      <c r="C49" s="16">
        <v>1.86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335</v>
      </c>
      <c r="B50" s="15" t="s">
        <v>569</v>
      </c>
      <c r="C50" s="16">
        <v>4.0999999999999996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337</v>
      </c>
      <c r="B51" s="15" t="s">
        <v>570</v>
      </c>
      <c r="C51" s="16">
        <v>2.8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571</v>
      </c>
      <c r="C52" s="16">
        <v>3.9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339</v>
      </c>
      <c r="B53" s="15" t="s">
        <v>572</v>
      </c>
      <c r="C53" s="16">
        <v>1.9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341</v>
      </c>
      <c r="B54" s="15" t="s">
        <v>573</v>
      </c>
      <c r="C54" s="16">
        <v>3.2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343</v>
      </c>
      <c r="B55" s="15" t="s">
        <v>574</v>
      </c>
      <c r="C55" s="16">
        <v>3.9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345</v>
      </c>
      <c r="B56" s="15" t="s">
        <v>575</v>
      </c>
      <c r="C56" s="16">
        <v>3.6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347</v>
      </c>
      <c r="B57" s="15" t="s">
        <v>576</v>
      </c>
      <c r="C57" s="16">
        <v>2.1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349</v>
      </c>
      <c r="B58" s="15" t="s">
        <v>577</v>
      </c>
      <c r="C58" s="16">
        <v>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351</v>
      </c>
      <c r="B59" s="15" t="s">
        <v>578</v>
      </c>
      <c r="C59" s="16">
        <v>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353</v>
      </c>
      <c r="B60" s="15" t="s">
        <v>579</v>
      </c>
      <c r="C60" s="16">
        <v>2.4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355</v>
      </c>
      <c r="B61" s="15" t="s">
        <v>580</v>
      </c>
      <c r="C61" s="16">
        <v>1.33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dimension ref="A1:H169"/>
  <sheetViews>
    <sheetView workbookViewId="0">
      <pane ySplit="1" topLeftCell="A2" activePane="bottomLeft" state="frozen"/>
      <selection sqref="A1:IV65536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581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242</v>
      </c>
      <c r="B2" s="15" t="s">
        <v>582</v>
      </c>
      <c r="C2" s="16">
        <v>1.88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583</v>
      </c>
      <c r="C3" s="16">
        <v>2.5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584</v>
      </c>
      <c r="C4" s="16">
        <v>1.67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585</v>
      </c>
      <c r="C5" s="16">
        <v>1.88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586</v>
      </c>
      <c r="C6" s="16">
        <v>1.81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587</v>
      </c>
      <c r="C7" s="16">
        <v>1.9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588</v>
      </c>
      <c r="C8" s="16">
        <v>2.5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589</v>
      </c>
      <c r="C9" s="16">
        <v>1.85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590</v>
      </c>
      <c r="C10" s="16">
        <v>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591</v>
      </c>
      <c r="C11" s="16">
        <v>1.71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592</v>
      </c>
      <c r="C12" s="16">
        <v>2.7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593</v>
      </c>
      <c r="C13" s="16">
        <v>1.78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594</v>
      </c>
      <c r="C14" s="16">
        <v>3.6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595</v>
      </c>
      <c r="C15" s="16">
        <v>2.2999999999999998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596</v>
      </c>
      <c r="C16" s="16">
        <v>1.78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597</v>
      </c>
      <c r="C17" s="16">
        <v>1.31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598</v>
      </c>
      <c r="C18" s="16">
        <v>1.48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599</v>
      </c>
      <c r="C19" s="16">
        <v>4.7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600</v>
      </c>
      <c r="C20" s="16">
        <v>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601</v>
      </c>
      <c r="C21" s="16">
        <v>1.87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602</v>
      </c>
      <c r="C22" s="16">
        <v>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603</v>
      </c>
      <c r="C23" s="16">
        <v>2.2999999999999998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604</v>
      </c>
      <c r="C24" s="16">
        <v>1.47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605</v>
      </c>
      <c r="C25" s="16">
        <v>1.63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606</v>
      </c>
      <c r="C26" s="16">
        <v>4.5999999999999996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607</v>
      </c>
      <c r="C27" s="16">
        <v>1.77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608</v>
      </c>
      <c r="C28" s="16">
        <v>2.9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294</v>
      </c>
      <c r="B29" s="15" t="s">
        <v>609</v>
      </c>
      <c r="C29" s="16">
        <v>1.44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296</v>
      </c>
      <c r="B30" s="15" t="s">
        <v>610</v>
      </c>
      <c r="C30" s="16">
        <v>1.8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611</v>
      </c>
      <c r="C31" s="16">
        <v>2.8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612</v>
      </c>
      <c r="C32" s="16">
        <v>1.45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302</v>
      </c>
      <c r="B33" s="15" t="s">
        <v>613</v>
      </c>
      <c r="C33" s="16">
        <v>1.77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303</v>
      </c>
      <c r="B34" s="15" t="s">
        <v>614</v>
      </c>
      <c r="C34" s="16">
        <v>4.0999999999999996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305</v>
      </c>
      <c r="B35" s="15" t="s">
        <v>615</v>
      </c>
      <c r="C35" s="16">
        <v>2.8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306</v>
      </c>
      <c r="B36" s="15" t="s">
        <v>616</v>
      </c>
      <c r="C36" s="16">
        <v>1.84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308</v>
      </c>
      <c r="B37" s="15" t="s">
        <v>617</v>
      </c>
      <c r="C37" s="16">
        <v>1.57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311</v>
      </c>
      <c r="B38" s="15" t="s">
        <v>618</v>
      </c>
      <c r="C38" s="16">
        <v>1.83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312</v>
      </c>
      <c r="B39" s="15" t="s">
        <v>619</v>
      </c>
      <c r="C39" s="16">
        <v>2.2999999999999998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620</v>
      </c>
      <c r="C40" s="16">
        <v>3.7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316</v>
      </c>
      <c r="B41" s="15" t="s">
        <v>621</v>
      </c>
      <c r="C41" s="16">
        <v>2.6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318</v>
      </c>
      <c r="B42" s="15" t="s">
        <v>622</v>
      </c>
      <c r="C42" s="16">
        <v>1.29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321</v>
      </c>
      <c r="B43" s="15" t="s">
        <v>623</v>
      </c>
      <c r="C43" s="16">
        <v>4.2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322</v>
      </c>
      <c r="B44" s="15" t="s">
        <v>624</v>
      </c>
      <c r="C44" s="16">
        <v>9.6999999999999993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324</v>
      </c>
      <c r="B45" s="15" t="s">
        <v>625</v>
      </c>
      <c r="C45" s="16">
        <v>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325</v>
      </c>
      <c r="B46" s="15" t="s">
        <v>626</v>
      </c>
      <c r="C46" s="16">
        <v>1.91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327</v>
      </c>
      <c r="B47" s="15" t="s">
        <v>627</v>
      </c>
      <c r="C47" s="16">
        <v>1.41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330</v>
      </c>
      <c r="B48" s="15" t="s">
        <v>628</v>
      </c>
      <c r="C48" s="16">
        <v>1.76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332</v>
      </c>
      <c r="B49" s="15" t="s">
        <v>629</v>
      </c>
      <c r="C49" s="16">
        <v>1.4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335</v>
      </c>
      <c r="B50" s="15" t="s">
        <v>630</v>
      </c>
      <c r="C50" s="16">
        <v>2.4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337</v>
      </c>
      <c r="B51" s="15" t="s">
        <v>631</v>
      </c>
      <c r="C51" s="16">
        <v>1.85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632</v>
      </c>
      <c r="C52" s="16">
        <v>2.2999999999999998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339</v>
      </c>
      <c r="B53" s="15" t="s">
        <v>633</v>
      </c>
      <c r="C53" s="16">
        <v>1.42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341</v>
      </c>
      <c r="B54" s="15" t="s">
        <v>634</v>
      </c>
      <c r="C54" s="16">
        <v>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343</v>
      </c>
      <c r="B55" s="15" t="s">
        <v>635</v>
      </c>
      <c r="C55" s="16">
        <v>2.2999999999999998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345</v>
      </c>
      <c r="B56" s="15" t="s">
        <v>636</v>
      </c>
      <c r="C56" s="16">
        <v>2.2000000000000002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347</v>
      </c>
      <c r="B57" s="15" t="s">
        <v>637</v>
      </c>
      <c r="C57" s="16">
        <v>1.53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349</v>
      </c>
      <c r="B58" s="15" t="s">
        <v>638</v>
      </c>
      <c r="C58" s="16">
        <v>1.49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351</v>
      </c>
      <c r="B59" s="15" t="s">
        <v>639</v>
      </c>
      <c r="C59" s="16">
        <v>1.93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353</v>
      </c>
      <c r="B60" s="15" t="s">
        <v>640</v>
      </c>
      <c r="C60" s="16">
        <v>1.67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355</v>
      </c>
      <c r="B61" s="15" t="s">
        <v>641</v>
      </c>
      <c r="C61" s="16">
        <v>1.1399999999999999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dimension ref="A1:H169"/>
  <sheetViews>
    <sheetView workbookViewId="0">
      <pane ySplit="1" topLeftCell="A2" activePane="bottomLeft" state="frozen"/>
      <selection sqref="A1:IV65536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581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242</v>
      </c>
      <c r="B2" s="15" t="s">
        <v>642</v>
      </c>
      <c r="C2" s="16">
        <v>1.41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643</v>
      </c>
      <c r="C3" s="16">
        <v>1.72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644</v>
      </c>
      <c r="C4" s="16">
        <v>1.31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645</v>
      </c>
      <c r="C5" s="16">
        <v>1.4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646</v>
      </c>
      <c r="C6" s="16">
        <v>1.37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647</v>
      </c>
      <c r="C7" s="16">
        <v>1.42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648</v>
      </c>
      <c r="C8" s="16">
        <v>1.71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649</v>
      </c>
      <c r="C9" s="16">
        <v>1.39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650</v>
      </c>
      <c r="C10" s="16">
        <v>2.8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651</v>
      </c>
      <c r="C11" s="16">
        <v>1.33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652</v>
      </c>
      <c r="C12" s="16">
        <v>1.8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653</v>
      </c>
      <c r="C13" s="16">
        <v>1.36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654</v>
      </c>
      <c r="C14" s="16">
        <v>2.2000000000000002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655</v>
      </c>
      <c r="C15" s="16">
        <v>1.61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656</v>
      </c>
      <c r="C16" s="16">
        <v>1.37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657</v>
      </c>
      <c r="C17" s="16">
        <v>1.1399999999999999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658</v>
      </c>
      <c r="C18" s="16">
        <v>1.21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659</v>
      </c>
      <c r="C19" s="16">
        <v>2.6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660</v>
      </c>
      <c r="C20" s="16">
        <v>1.49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661</v>
      </c>
      <c r="C21" s="16">
        <v>1.4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604</v>
      </c>
      <c r="C22" s="16">
        <v>1.47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662</v>
      </c>
      <c r="C23" s="16">
        <v>1.6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663</v>
      </c>
      <c r="C24" s="16">
        <v>1.21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664</v>
      </c>
      <c r="C25" s="16">
        <v>1.29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665</v>
      </c>
      <c r="C26" s="16">
        <v>2.6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666</v>
      </c>
      <c r="C27" s="16">
        <v>1.36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667</v>
      </c>
      <c r="C28" s="16">
        <v>1.87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294</v>
      </c>
      <c r="B29" s="15" t="s">
        <v>668</v>
      </c>
      <c r="C29" s="16">
        <v>1.2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296</v>
      </c>
      <c r="B30" s="15" t="s">
        <v>669</v>
      </c>
      <c r="C30" s="16">
        <v>1.36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670</v>
      </c>
      <c r="C31" s="16">
        <v>1.82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671</v>
      </c>
      <c r="C32" s="16">
        <v>1.2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302</v>
      </c>
      <c r="B33" s="15" t="s">
        <v>672</v>
      </c>
      <c r="C33" s="16">
        <v>1.36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303</v>
      </c>
      <c r="B34" s="15" t="s">
        <v>673</v>
      </c>
      <c r="C34" s="16">
        <v>2.4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305</v>
      </c>
      <c r="B35" s="15" t="s">
        <v>674</v>
      </c>
      <c r="C35" s="16">
        <v>1.82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306</v>
      </c>
      <c r="B36" s="15" t="s">
        <v>675</v>
      </c>
      <c r="C36" s="16">
        <v>1.39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308</v>
      </c>
      <c r="B37" s="15" t="s">
        <v>676</v>
      </c>
      <c r="C37" s="16">
        <v>1.26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311</v>
      </c>
      <c r="B38" s="15" t="s">
        <v>677</v>
      </c>
      <c r="C38" s="16">
        <v>1.38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312</v>
      </c>
      <c r="B39" s="15" t="s">
        <v>561</v>
      </c>
      <c r="C39" s="16">
        <v>1.63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678</v>
      </c>
      <c r="C40" s="16">
        <v>2.2000000000000002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316</v>
      </c>
      <c r="B41" s="15" t="s">
        <v>679</v>
      </c>
      <c r="C41" s="16">
        <v>1.73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318</v>
      </c>
      <c r="B42" s="15" t="s">
        <v>680</v>
      </c>
      <c r="C42" s="16">
        <v>1.1200000000000001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321</v>
      </c>
      <c r="B43" s="15" t="s">
        <v>681</v>
      </c>
      <c r="C43" s="16">
        <v>2.4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322</v>
      </c>
      <c r="B44" s="15" t="s">
        <v>682</v>
      </c>
      <c r="C44" s="16">
        <v>4.5999999999999996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324</v>
      </c>
      <c r="B45" s="15" t="s">
        <v>683</v>
      </c>
      <c r="C45" s="16">
        <v>2.8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325</v>
      </c>
      <c r="B46" s="15" t="s">
        <v>684</v>
      </c>
      <c r="C46" s="16">
        <v>1.42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327</v>
      </c>
      <c r="B47" s="15" t="s">
        <v>685</v>
      </c>
      <c r="C47" s="16">
        <v>1.18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330</v>
      </c>
      <c r="B48" s="15" t="s">
        <v>686</v>
      </c>
      <c r="C48" s="16">
        <v>1.35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332</v>
      </c>
      <c r="B49" s="15" t="s">
        <v>687</v>
      </c>
      <c r="C49" s="16">
        <v>1.18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335</v>
      </c>
      <c r="B50" s="15" t="s">
        <v>536</v>
      </c>
      <c r="C50" s="16">
        <v>1.67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337</v>
      </c>
      <c r="B51" s="15" t="s">
        <v>688</v>
      </c>
      <c r="C51" s="16">
        <v>1.4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689</v>
      </c>
      <c r="C52" s="16">
        <v>1.62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339</v>
      </c>
      <c r="B53" s="15" t="s">
        <v>690</v>
      </c>
      <c r="C53" s="16">
        <v>1.19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341</v>
      </c>
      <c r="B54" s="15" t="s">
        <v>691</v>
      </c>
      <c r="C54" s="16">
        <v>1.47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343</v>
      </c>
      <c r="B55" s="15" t="s">
        <v>692</v>
      </c>
      <c r="C55" s="16">
        <v>1.63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345</v>
      </c>
      <c r="B56" s="15" t="s">
        <v>693</v>
      </c>
      <c r="C56" s="16">
        <v>1.56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347</v>
      </c>
      <c r="B57" s="15" t="s">
        <v>694</v>
      </c>
      <c r="C57" s="16">
        <v>1.24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349</v>
      </c>
      <c r="B58" s="15" t="s">
        <v>695</v>
      </c>
      <c r="C58" s="16">
        <v>1.22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351</v>
      </c>
      <c r="B59" s="15" t="s">
        <v>696</v>
      </c>
      <c r="C59" s="16">
        <v>1.44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353</v>
      </c>
      <c r="B60" s="15" t="s">
        <v>697</v>
      </c>
      <c r="C60" s="16">
        <v>1.31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355</v>
      </c>
      <c r="B61" s="15" t="s">
        <v>698</v>
      </c>
      <c r="C61" s="16">
        <v>1.06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2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dimension ref="A1:H169"/>
  <sheetViews>
    <sheetView workbookViewId="0">
      <pane ySplit="1" topLeftCell="A2" activePane="bottomLeft" state="frozen"/>
      <selection sqref="A1:IV65536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241</v>
      </c>
      <c r="C1" s="13" t="s">
        <v>581</v>
      </c>
      <c r="D1" s="13" t="s">
        <v>239</v>
      </c>
      <c r="E1" s="14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242</v>
      </c>
      <c r="B2" s="15" t="s">
        <v>699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699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699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249</v>
      </c>
      <c r="B5" s="15" t="s">
        <v>699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251</v>
      </c>
      <c r="B6" s="15" t="s">
        <v>699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253</v>
      </c>
      <c r="B7" s="15" t="s">
        <v>699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255</v>
      </c>
      <c r="B8" s="15" t="s">
        <v>699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257</v>
      </c>
      <c r="B9" s="15" t="s">
        <v>699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259</v>
      </c>
      <c r="B10" s="15" t="s">
        <v>699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261</v>
      </c>
      <c r="B11" s="15" t="s">
        <v>699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263</v>
      </c>
      <c r="B12" s="15" t="s">
        <v>699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265</v>
      </c>
      <c r="B13" s="15" t="s">
        <v>699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267</v>
      </c>
      <c r="B14" s="15" t="s">
        <v>699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269</v>
      </c>
      <c r="B15" s="15" t="s">
        <v>699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271</v>
      </c>
      <c r="B16" s="15" t="s">
        <v>699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699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699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278</v>
      </c>
      <c r="B19" s="15" t="s">
        <v>699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699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699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282</v>
      </c>
      <c r="B22" s="15" t="s">
        <v>699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283</v>
      </c>
      <c r="B23" s="15" t="s">
        <v>699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285</v>
      </c>
      <c r="B24" s="15" t="s">
        <v>699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287</v>
      </c>
      <c r="B25" s="15" t="s">
        <v>699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289</v>
      </c>
      <c r="B26" s="15" t="s">
        <v>699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290</v>
      </c>
      <c r="B27" s="15" t="s">
        <v>699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292</v>
      </c>
      <c r="B28" s="15" t="s">
        <v>699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294</v>
      </c>
      <c r="B29" s="15" t="s">
        <v>699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296</v>
      </c>
      <c r="B30" s="15" t="s">
        <v>699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298</v>
      </c>
      <c r="B31" s="15" t="s">
        <v>699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300</v>
      </c>
      <c r="B32" s="15" t="s">
        <v>699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302</v>
      </c>
      <c r="B33" s="15" t="s">
        <v>699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303</v>
      </c>
      <c r="B34" s="15" t="s">
        <v>699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305</v>
      </c>
      <c r="B35" s="15" t="s">
        <v>699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306</v>
      </c>
      <c r="B36" s="15" t="s">
        <v>699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308</v>
      </c>
      <c r="B37" s="15" t="s">
        <v>699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311</v>
      </c>
      <c r="B38" s="15" t="s">
        <v>699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312</v>
      </c>
      <c r="B39" s="15" t="s">
        <v>699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314</v>
      </c>
      <c r="B40" s="15" t="s">
        <v>699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316</v>
      </c>
      <c r="B41" s="15" t="s">
        <v>699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318</v>
      </c>
      <c r="B42" s="15" t="s">
        <v>699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321</v>
      </c>
      <c r="B43" s="15" t="s">
        <v>699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322</v>
      </c>
      <c r="B44" s="15" t="s">
        <v>699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324</v>
      </c>
      <c r="B45" s="15" t="s">
        <v>699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325</v>
      </c>
      <c r="B46" s="15" t="s">
        <v>699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327</v>
      </c>
      <c r="B47" s="15" t="s">
        <v>699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330</v>
      </c>
      <c r="B48" s="15" t="s">
        <v>699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332</v>
      </c>
      <c r="B49" s="15" t="s">
        <v>699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335</v>
      </c>
      <c r="B50" s="15" t="s">
        <v>699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337</v>
      </c>
      <c r="B51" s="15" t="s">
        <v>699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699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339</v>
      </c>
      <c r="B53" s="15" t="s">
        <v>699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341</v>
      </c>
      <c r="B54" s="15" t="s">
        <v>699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343</v>
      </c>
      <c r="B55" s="15" t="s">
        <v>699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345</v>
      </c>
      <c r="B56" s="15" t="s">
        <v>699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347</v>
      </c>
      <c r="B57" s="15" t="s">
        <v>699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349</v>
      </c>
      <c r="B58" s="15" t="s">
        <v>699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351</v>
      </c>
      <c r="B59" s="15" t="s">
        <v>699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353</v>
      </c>
      <c r="B60" s="15" t="s">
        <v>699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355</v>
      </c>
      <c r="B61" s="15" t="s">
        <v>699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2EFDC-C9F8-4540-9016-286CA6A5EEC1}">
  <sheetPr codeName="Sheet7"/>
  <dimension ref="A1:H169"/>
  <sheetViews>
    <sheetView workbookViewId="0">
      <pane ySplit="1" topLeftCell="A2" activePane="bottomLeft" state="frozen"/>
      <selection sqref="A1:IV65536"/>
      <selection pane="bottomLeft" activeCell="H1" sqref="H1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238</v>
      </c>
      <c r="C1" s="1" t="s">
        <v>581</v>
      </c>
      <c r="D1" s="1" t="s">
        <v>239</v>
      </c>
      <c r="E1" s="8" t="s">
        <v>231</v>
      </c>
      <c r="F1" s="2" t="s">
        <v>233</v>
      </c>
      <c r="G1" s="7" t="s">
        <v>234</v>
      </c>
      <c r="H1" s="1" t="s">
        <v>240</v>
      </c>
    </row>
    <row r="2" spans="1:8" x14ac:dyDescent="0.25">
      <c r="A2" t="s">
        <v>242</v>
      </c>
      <c r="B2" s="15" t="s">
        <v>700</v>
      </c>
      <c r="C2">
        <v>60</v>
      </c>
      <c r="D2">
        <v>56</v>
      </c>
      <c r="E2" s="17" t="s">
        <v>226</v>
      </c>
      <c r="F2">
        <f ca="1">IFERROR(IF(A2="","",OFFSET(Results!$Z$1,MATCH(A2,Results!$A:$A,0)-1,0)),"")</f>
        <v>10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">
        <v>226</v>
      </c>
    </row>
    <row r="3" spans="1:8" x14ac:dyDescent="0.25">
      <c r="A3" t="s">
        <v>245</v>
      </c>
      <c r="B3" s="15" t="s">
        <v>701</v>
      </c>
      <c r="C3">
        <v>87</v>
      </c>
      <c r="D3">
        <v>81</v>
      </c>
      <c r="E3" s="17" t="s">
        <v>226</v>
      </c>
      <c r="F3">
        <f ca="1">IFERROR(IF(A3="","",OFFSET(Results!$Z$1,MATCH(A3,Results!$A:$A,0)-1,0)),"")</f>
        <v>7</v>
      </c>
      <c r="G3" s="6" t="str">
        <f t="shared" ca="1" si="0"/>
        <v/>
      </c>
      <c r="H3" t="s">
        <v>226</v>
      </c>
    </row>
    <row r="4" spans="1:8" x14ac:dyDescent="0.25">
      <c r="A4" t="s">
        <v>247</v>
      </c>
      <c r="B4" s="15" t="s">
        <v>702</v>
      </c>
      <c r="C4">
        <v>51</v>
      </c>
      <c r="D4">
        <v>41</v>
      </c>
      <c r="E4" s="17" t="s">
        <v>226</v>
      </c>
      <c r="F4">
        <f ca="1">IFERROR(IF(A4="","",OFFSET(Results!$Z$1,MATCH(A4,Results!$A:$A,0)-1,0)),"")</f>
        <v>10</v>
      </c>
      <c r="G4" s="6" t="str">
        <f t="shared" ca="1" si="0"/>
        <v/>
      </c>
      <c r="H4" t="s">
        <v>226</v>
      </c>
    </row>
    <row r="5" spans="1:8" x14ac:dyDescent="0.25">
      <c r="A5" t="s">
        <v>249</v>
      </c>
      <c r="B5" s="15" t="s">
        <v>446</v>
      </c>
      <c r="C5">
        <v>58</v>
      </c>
      <c r="D5">
        <v>41</v>
      </c>
      <c r="E5" s="17" t="s">
        <v>226</v>
      </c>
      <c r="F5">
        <f ca="1">IFERROR(IF(A5="","",OFFSET(Results!$Z$1,MATCH(A5,Results!$A:$A,0)-1,0)),"")</f>
        <v>30</v>
      </c>
      <c r="G5" s="6" t="str">
        <f t="shared" ca="1" si="0"/>
        <v/>
      </c>
      <c r="H5" t="s">
        <v>226</v>
      </c>
    </row>
    <row r="6" spans="1:8" x14ac:dyDescent="0.25">
      <c r="A6" t="s">
        <v>251</v>
      </c>
      <c r="B6" s="15" t="s">
        <v>703</v>
      </c>
      <c r="C6">
        <v>56</v>
      </c>
      <c r="D6">
        <v>51</v>
      </c>
      <c r="E6" s="17" t="s">
        <v>226</v>
      </c>
      <c r="F6" t="str">
        <f ca="1">IFERROR(IF(A6="","",OFFSET(Results!$Z$1,MATCH(A6,Results!$A:$A,0)-1,0)),"")</f>
        <v/>
      </c>
      <c r="G6" s="6" t="str">
        <f t="shared" ca="1" si="0"/>
        <v/>
      </c>
      <c r="H6" t="s">
        <v>226</v>
      </c>
    </row>
    <row r="7" spans="1:8" x14ac:dyDescent="0.25">
      <c r="A7" t="s">
        <v>253</v>
      </c>
      <c r="B7" s="15" t="s">
        <v>704</v>
      </c>
      <c r="C7">
        <v>60</v>
      </c>
      <c r="D7">
        <v>51</v>
      </c>
      <c r="E7" s="17" t="s">
        <v>226</v>
      </c>
      <c r="F7">
        <f ca="1">IFERROR(IF(A7="","",OFFSET(Results!$Z$1,MATCH(A7,Results!$A:$A,0)-1,0)),"")</f>
        <v>10</v>
      </c>
      <c r="G7" s="6" t="str">
        <f t="shared" ca="1" si="0"/>
        <v/>
      </c>
      <c r="H7" t="s">
        <v>226</v>
      </c>
    </row>
    <row r="8" spans="1:8" x14ac:dyDescent="0.25">
      <c r="A8" t="s">
        <v>255</v>
      </c>
      <c r="B8" s="15" t="s">
        <v>705</v>
      </c>
      <c r="C8">
        <v>81</v>
      </c>
      <c r="D8">
        <v>56</v>
      </c>
      <c r="E8" s="17" t="s">
        <v>226</v>
      </c>
      <c r="F8">
        <f ca="1">IFERROR(IF(A8="","",OFFSET(Results!$Z$1,MATCH(A8,Results!$A:$A,0)-1,0)),"")</f>
        <v>34</v>
      </c>
      <c r="G8" s="6" t="str">
        <f t="shared" ca="1" si="0"/>
        <v/>
      </c>
      <c r="H8" t="s">
        <v>226</v>
      </c>
    </row>
    <row r="9" spans="1:8" x14ac:dyDescent="0.25">
      <c r="A9" t="s">
        <v>257</v>
      </c>
      <c r="B9" s="15" t="s">
        <v>706</v>
      </c>
      <c r="C9">
        <v>57</v>
      </c>
      <c r="D9">
        <v>51</v>
      </c>
      <c r="E9" s="17" t="s">
        <v>226</v>
      </c>
      <c r="F9">
        <f ca="1">IFERROR(IF(A9="","",OFFSET(Results!$Z$1,MATCH(A9,Results!$A:$A,0)-1,0)),"")</f>
        <v>55</v>
      </c>
      <c r="G9" s="6" t="str">
        <f t="shared" ca="1" si="0"/>
        <v/>
      </c>
      <c r="H9" t="s">
        <v>226</v>
      </c>
    </row>
    <row r="10" spans="1:8" x14ac:dyDescent="0.25">
      <c r="A10" t="s">
        <v>259</v>
      </c>
      <c r="B10" s="15" t="s">
        <v>707</v>
      </c>
      <c r="C10">
        <v>149</v>
      </c>
      <c r="D10">
        <v>151</v>
      </c>
      <c r="E10" s="17" t="s">
        <v>226</v>
      </c>
      <c r="F10">
        <f ca="1">IFERROR(IF(A10="","",OFFSET(Results!$Z$1,MATCH(A10,Results!$A:$A,0)-1,0)),"")</f>
        <v>16</v>
      </c>
      <c r="G10" s="6" t="str">
        <f t="shared" ca="1" si="0"/>
        <v/>
      </c>
      <c r="H10" t="s">
        <v>226</v>
      </c>
    </row>
    <row r="11" spans="1:8" x14ac:dyDescent="0.25">
      <c r="A11" t="s">
        <v>261</v>
      </c>
      <c r="B11" s="15" t="s">
        <v>708</v>
      </c>
      <c r="C11">
        <v>53</v>
      </c>
      <c r="D11">
        <v>36</v>
      </c>
      <c r="E11" s="17" t="s">
        <v>226</v>
      </c>
      <c r="F11">
        <f ca="1">IFERROR(IF(A11="","",OFFSET(Results!$Z$1,MATCH(A11,Results!$A:$A,0)-1,0)),"")</f>
        <v>23</v>
      </c>
      <c r="G11" s="6" t="str">
        <f t="shared" ca="1" si="0"/>
        <v/>
      </c>
      <c r="H11" t="s">
        <v>226</v>
      </c>
    </row>
    <row r="12" spans="1:8" x14ac:dyDescent="0.25">
      <c r="A12" t="s">
        <v>263</v>
      </c>
      <c r="B12" s="15" t="s">
        <v>709</v>
      </c>
      <c r="C12">
        <v>91</v>
      </c>
      <c r="D12">
        <v>81</v>
      </c>
      <c r="E12" s="17" t="s">
        <v>226</v>
      </c>
      <c r="F12">
        <f ca="1">IFERROR(IF(A12="","",OFFSET(Results!$Z$1,MATCH(A12,Results!$A:$A,0)-1,0)),"")</f>
        <v>41</v>
      </c>
      <c r="G12" s="6" t="str">
        <f t="shared" ca="1" si="0"/>
        <v/>
      </c>
      <c r="H12" t="s">
        <v>226</v>
      </c>
    </row>
    <row r="13" spans="1:8" x14ac:dyDescent="0.25">
      <c r="A13" t="s">
        <v>265</v>
      </c>
      <c r="B13" s="15" t="s">
        <v>710</v>
      </c>
      <c r="C13">
        <v>55</v>
      </c>
      <c r="D13">
        <v>46</v>
      </c>
      <c r="E13" s="17" t="s">
        <v>226</v>
      </c>
      <c r="F13">
        <f ca="1">IFERROR(IF(A13="","",OFFSET(Results!$Z$1,MATCH(A13,Results!$A:$A,0)-1,0)),"")</f>
        <v>4</v>
      </c>
      <c r="G13" s="6" t="str">
        <f t="shared" ca="1" si="0"/>
        <v/>
      </c>
      <c r="H13" t="s">
        <v>226</v>
      </c>
    </row>
    <row r="14" spans="1:8" x14ac:dyDescent="0.25">
      <c r="A14" t="s">
        <v>267</v>
      </c>
      <c r="B14" s="15" t="s">
        <v>711</v>
      </c>
      <c r="C14">
        <v>120</v>
      </c>
      <c r="D14">
        <v>111</v>
      </c>
      <c r="E14" s="17" t="s">
        <v>226</v>
      </c>
      <c r="F14">
        <f ca="1">IFERROR(IF(A14="","",OFFSET(Results!$Z$1,MATCH(A14,Results!$A:$A,0)-1,0)),"")</f>
        <v>34</v>
      </c>
      <c r="G14" s="6" t="str">
        <f t="shared" ca="1" si="0"/>
        <v/>
      </c>
      <c r="H14" t="s">
        <v>226</v>
      </c>
    </row>
    <row r="15" spans="1:8" x14ac:dyDescent="0.25">
      <c r="A15" t="s">
        <v>269</v>
      </c>
      <c r="B15" s="15" t="s">
        <v>712</v>
      </c>
      <c r="C15">
        <v>74</v>
      </c>
      <c r="D15">
        <v>67</v>
      </c>
      <c r="E15" s="17" t="s">
        <v>226</v>
      </c>
      <c r="F15">
        <f ca="1">IFERROR(IF(A15="","",OFFSET(Results!$Z$1,MATCH(A15,Results!$A:$A,0)-1,0)),"")</f>
        <v>48</v>
      </c>
      <c r="G15" s="6" t="str">
        <f t="shared" ca="1" si="0"/>
        <v/>
      </c>
      <c r="H15" t="s">
        <v>226</v>
      </c>
    </row>
    <row r="16" spans="1:8" x14ac:dyDescent="0.25">
      <c r="A16" t="s">
        <v>271</v>
      </c>
      <c r="B16" s="15" t="s">
        <v>713</v>
      </c>
      <c r="C16">
        <v>55</v>
      </c>
      <c r="D16">
        <v>61</v>
      </c>
      <c r="E16" s="17" t="s">
        <v>315</v>
      </c>
      <c r="F16">
        <f ca="1">IFERROR(IF(A16="","",OFFSET(Results!$Z$1,MATCH(A16,Results!$A:$A,0)-1,0)),"")</f>
        <v>41</v>
      </c>
      <c r="G16" s="6">
        <f t="shared" ca="1" si="0"/>
        <v>-0.2</v>
      </c>
      <c r="H16" t="s">
        <v>901</v>
      </c>
    </row>
    <row r="17" spans="1:8" x14ac:dyDescent="0.25">
      <c r="A17" t="s">
        <v>274</v>
      </c>
      <c r="B17" s="15" t="s">
        <v>714</v>
      </c>
      <c r="C17">
        <v>34</v>
      </c>
      <c r="D17">
        <v>23</v>
      </c>
      <c r="E17" s="17" t="s">
        <v>226</v>
      </c>
      <c r="F17">
        <f ca="1">IFERROR(IF(A17="","",OFFSET(Results!$Z$1,MATCH(A17,Results!$A:$A,0)-1,0)),"")</f>
        <v>4</v>
      </c>
      <c r="G17" s="6" t="str">
        <f t="shared" ca="1" si="0"/>
        <v/>
      </c>
      <c r="H17" t="s">
        <v>226</v>
      </c>
    </row>
    <row r="18" spans="1:8" x14ac:dyDescent="0.25">
      <c r="A18" t="s">
        <v>276</v>
      </c>
      <c r="B18" s="15" t="s">
        <v>715</v>
      </c>
      <c r="C18">
        <v>41</v>
      </c>
      <c r="D18">
        <v>34</v>
      </c>
      <c r="E18" s="17" t="s">
        <v>226</v>
      </c>
      <c r="F18">
        <f ca="1">IFERROR(IF(A18="","",OFFSET(Results!$Z$1,MATCH(A18,Results!$A:$A,0)-1,0)),"")</f>
        <v>4</v>
      </c>
      <c r="G18" s="6" t="str">
        <f t="shared" ca="1" si="0"/>
        <v/>
      </c>
      <c r="H18" t="s">
        <v>226</v>
      </c>
    </row>
    <row r="19" spans="1:8" x14ac:dyDescent="0.25">
      <c r="A19" t="s">
        <v>278</v>
      </c>
      <c r="B19" s="15" t="s">
        <v>707</v>
      </c>
      <c r="C19">
        <v>149</v>
      </c>
      <c r="D19">
        <v>126</v>
      </c>
      <c r="E19" s="17" t="s">
        <v>226</v>
      </c>
      <c r="F19">
        <f ca="1">IFERROR(IF(A19="","",OFFSET(Results!$Z$1,MATCH(A19,Results!$A:$A,0)-1,0)),"")</f>
        <v>41</v>
      </c>
      <c r="G19" s="6" t="str">
        <f t="shared" ca="1" si="0"/>
        <v/>
      </c>
      <c r="H19" t="s">
        <v>226</v>
      </c>
    </row>
    <row r="20" spans="1:8" x14ac:dyDescent="0.25">
      <c r="A20" t="s">
        <v>279</v>
      </c>
      <c r="B20" s="15" t="s">
        <v>297</v>
      </c>
      <c r="C20">
        <v>67</v>
      </c>
      <c r="D20">
        <v>46</v>
      </c>
      <c r="E20" s="17" t="s">
        <v>226</v>
      </c>
      <c r="F20">
        <f ca="1">IFERROR(IF(A20="","",OFFSET(Results!$Z$1,MATCH(A20,Results!$A:$A,0)-1,0)),"")</f>
        <v>59</v>
      </c>
      <c r="G20" s="6" t="str">
        <f t="shared" ca="1" si="0"/>
        <v/>
      </c>
      <c r="H20" t="s">
        <v>226</v>
      </c>
    </row>
    <row r="21" spans="1:8" x14ac:dyDescent="0.25">
      <c r="A21" t="s">
        <v>281</v>
      </c>
      <c r="B21" s="15" t="s">
        <v>716</v>
      </c>
      <c r="C21">
        <v>61</v>
      </c>
      <c r="D21">
        <v>51</v>
      </c>
      <c r="E21" s="17" t="s">
        <v>226</v>
      </c>
      <c r="F21">
        <f ca="1">IFERROR(IF(A21="","",OFFSET(Results!$Z$1,MATCH(A21,Results!$A:$A,0)-1,0)),"")</f>
        <v>41</v>
      </c>
      <c r="G21" s="6" t="str">
        <f t="shared" ca="1" si="0"/>
        <v/>
      </c>
      <c r="H21" t="s">
        <v>226</v>
      </c>
    </row>
    <row r="22" spans="1:8" x14ac:dyDescent="0.25">
      <c r="A22" t="s">
        <v>282</v>
      </c>
      <c r="B22" s="15" t="s">
        <v>252</v>
      </c>
      <c r="C22">
        <v>63</v>
      </c>
      <c r="D22">
        <v>51</v>
      </c>
      <c r="E22" s="17" t="s">
        <v>226</v>
      </c>
      <c r="F22">
        <f ca="1">IFERROR(IF(A22="","",OFFSET(Results!$Z$1,MATCH(A22,Results!$A:$A,0)-1,0)),"")</f>
        <v>48</v>
      </c>
      <c r="G22" s="6" t="str">
        <f t="shared" ca="1" si="0"/>
        <v/>
      </c>
      <c r="H22" t="s">
        <v>226</v>
      </c>
    </row>
    <row r="23" spans="1:8" x14ac:dyDescent="0.25">
      <c r="A23" t="s">
        <v>283</v>
      </c>
      <c r="B23" s="15" t="s">
        <v>717</v>
      </c>
      <c r="C23">
        <v>79</v>
      </c>
      <c r="D23">
        <v>67</v>
      </c>
      <c r="E23" s="17" t="s">
        <v>226</v>
      </c>
      <c r="F23">
        <f ca="1">IFERROR(IF(A23="","",OFFSET(Results!$Z$1,MATCH(A23,Results!$A:$A,0)-1,0)),"")</f>
        <v>10</v>
      </c>
      <c r="G23" s="6" t="str">
        <f t="shared" ca="1" si="0"/>
        <v/>
      </c>
      <c r="H23" t="s">
        <v>226</v>
      </c>
    </row>
    <row r="24" spans="1:8" x14ac:dyDescent="0.25">
      <c r="A24" t="s">
        <v>285</v>
      </c>
      <c r="B24" s="15" t="s">
        <v>398</v>
      </c>
      <c r="C24">
        <v>43</v>
      </c>
      <c r="D24">
        <v>29</v>
      </c>
      <c r="E24" s="17" t="s">
        <v>226</v>
      </c>
      <c r="F24">
        <f ca="1">IFERROR(IF(A24="","",OFFSET(Results!$Z$1,MATCH(A24,Results!$A:$A,0)-1,0)),"")</f>
        <v>2</v>
      </c>
      <c r="G24" s="6" t="str">
        <f t="shared" ca="1" si="0"/>
        <v/>
      </c>
      <c r="H24" t="s">
        <v>226</v>
      </c>
    </row>
    <row r="25" spans="1:8" x14ac:dyDescent="0.25">
      <c r="A25" t="s">
        <v>287</v>
      </c>
      <c r="B25" s="15" t="s">
        <v>718</v>
      </c>
      <c r="C25">
        <v>48</v>
      </c>
      <c r="D25">
        <v>41</v>
      </c>
      <c r="E25" s="17" t="s">
        <v>226</v>
      </c>
      <c r="F25">
        <f ca="1">IFERROR(IF(A25="","",OFFSET(Results!$Z$1,MATCH(A25,Results!$A:$A,0)-1,0)),"")</f>
        <v>48</v>
      </c>
      <c r="G25" s="6" t="str">
        <f t="shared" ca="1" si="0"/>
        <v/>
      </c>
      <c r="H25" t="s">
        <v>226</v>
      </c>
    </row>
    <row r="26" spans="1:8" x14ac:dyDescent="0.25">
      <c r="A26" t="s">
        <v>289</v>
      </c>
      <c r="B26" s="15" t="s">
        <v>320</v>
      </c>
      <c r="C26">
        <v>143</v>
      </c>
      <c r="D26">
        <v>91</v>
      </c>
      <c r="E26" s="17" t="s">
        <v>226</v>
      </c>
      <c r="F26">
        <f ca="1">IFERROR(IF(A26="","",OFFSET(Results!$Z$1,MATCH(A26,Results!$A:$A,0)-1,0)),"")</f>
        <v>34</v>
      </c>
      <c r="G26" s="6" t="str">
        <f t="shared" ca="1" si="0"/>
        <v/>
      </c>
      <c r="H26" t="s">
        <v>226</v>
      </c>
    </row>
    <row r="27" spans="1:8" x14ac:dyDescent="0.25">
      <c r="A27" t="s">
        <v>290</v>
      </c>
      <c r="B27" s="15" t="s">
        <v>719</v>
      </c>
      <c r="C27">
        <v>58</v>
      </c>
      <c r="D27">
        <v>51</v>
      </c>
      <c r="E27" s="17" t="s">
        <v>226</v>
      </c>
      <c r="F27">
        <f ca="1">IFERROR(IF(A27="","",OFFSET(Results!$Z$1,MATCH(A27,Results!$A:$A,0)-1,0)),"")</f>
        <v>23</v>
      </c>
      <c r="G27" s="6" t="str">
        <f t="shared" ca="1" si="0"/>
        <v/>
      </c>
      <c r="H27" t="s">
        <v>226</v>
      </c>
    </row>
    <row r="28" spans="1:8" x14ac:dyDescent="0.25">
      <c r="A28" t="s">
        <v>292</v>
      </c>
      <c r="B28" s="15" t="s">
        <v>720</v>
      </c>
      <c r="C28">
        <v>94</v>
      </c>
      <c r="D28">
        <v>91</v>
      </c>
      <c r="E28" s="17" t="s">
        <v>226</v>
      </c>
      <c r="F28">
        <f ca="1">IFERROR(IF(A28="","",OFFSET(Results!$Z$1,MATCH(A28,Results!$A:$A,0)-1,0)),"")</f>
        <v>10</v>
      </c>
      <c r="G28" s="6" t="str">
        <f t="shared" ca="1" si="0"/>
        <v/>
      </c>
      <c r="H28" t="s">
        <v>226</v>
      </c>
    </row>
    <row r="29" spans="1:8" x14ac:dyDescent="0.25">
      <c r="A29" t="s">
        <v>294</v>
      </c>
      <c r="B29" s="15" t="s">
        <v>721</v>
      </c>
      <c r="C29">
        <v>40</v>
      </c>
      <c r="D29">
        <v>21</v>
      </c>
      <c r="E29" s="17" t="s">
        <v>226</v>
      </c>
      <c r="F29">
        <f ca="1">IFERROR(IF(A29="","",OFFSET(Results!$Z$1,MATCH(A29,Results!$A:$A,0)-1,0)),"")</f>
        <v>30</v>
      </c>
      <c r="G29" s="6" t="str">
        <f t="shared" ca="1" si="0"/>
        <v/>
      </c>
      <c r="H29" t="s">
        <v>226</v>
      </c>
    </row>
    <row r="30" spans="1:8" x14ac:dyDescent="0.25">
      <c r="A30" t="s">
        <v>296</v>
      </c>
      <c r="B30" s="15" t="s">
        <v>722</v>
      </c>
      <c r="C30">
        <v>56</v>
      </c>
      <c r="D30">
        <v>51</v>
      </c>
      <c r="E30" s="17" t="s">
        <v>226</v>
      </c>
      <c r="F30">
        <f ca="1">IFERROR(IF(A30="","",OFFSET(Results!$Z$1,MATCH(A30,Results!$A:$A,0)-1,0)),"")</f>
        <v>16</v>
      </c>
      <c r="G30" s="6" t="str">
        <f t="shared" ca="1" si="0"/>
        <v/>
      </c>
      <c r="H30" t="s">
        <v>226</v>
      </c>
    </row>
    <row r="31" spans="1:8" x14ac:dyDescent="0.25">
      <c r="A31" t="s">
        <v>298</v>
      </c>
      <c r="B31" s="15" t="s">
        <v>720</v>
      </c>
      <c r="C31">
        <v>94</v>
      </c>
      <c r="D31">
        <v>81</v>
      </c>
      <c r="E31" s="17" t="s">
        <v>226</v>
      </c>
      <c r="F31">
        <f ca="1">IFERROR(IF(A31="","",OFFSET(Results!$Z$1,MATCH(A31,Results!$A:$A,0)-1,0)),"")</f>
        <v>41</v>
      </c>
      <c r="G31" s="6" t="str">
        <f t="shared" ca="1" si="0"/>
        <v/>
      </c>
      <c r="H31" t="s">
        <v>226</v>
      </c>
    </row>
    <row r="32" spans="1:8" x14ac:dyDescent="0.25">
      <c r="A32" t="s">
        <v>300</v>
      </c>
      <c r="B32" s="15" t="s">
        <v>723</v>
      </c>
      <c r="C32">
        <v>40</v>
      </c>
      <c r="D32">
        <v>23</v>
      </c>
      <c r="E32" s="17" t="s">
        <v>226</v>
      </c>
      <c r="F32">
        <f ca="1">IFERROR(IF(A32="","",OFFSET(Results!$Z$1,MATCH(A32,Results!$A:$A,0)-1,0)),"")</f>
        <v>16</v>
      </c>
      <c r="G32" s="6" t="str">
        <f t="shared" ca="1" si="0"/>
        <v/>
      </c>
      <c r="H32" t="s">
        <v>226</v>
      </c>
    </row>
    <row r="33" spans="1:8" x14ac:dyDescent="0.25">
      <c r="A33" t="s">
        <v>302</v>
      </c>
      <c r="B33" s="15" t="s">
        <v>724</v>
      </c>
      <c r="C33">
        <v>55</v>
      </c>
      <c r="D33">
        <v>51</v>
      </c>
      <c r="E33" s="17" t="s">
        <v>226</v>
      </c>
      <c r="F33">
        <f ca="1">IFERROR(IF(A33="","",OFFSET(Results!$Z$1,MATCH(A33,Results!$A:$A,0)-1,0)),"")</f>
        <v>41</v>
      </c>
      <c r="G33" s="6" t="str">
        <f t="shared" ca="1" si="0"/>
        <v/>
      </c>
      <c r="H33" t="s">
        <v>226</v>
      </c>
    </row>
    <row r="34" spans="1:8" x14ac:dyDescent="0.25">
      <c r="A34" t="s">
        <v>303</v>
      </c>
      <c r="B34" s="15" t="s">
        <v>725</v>
      </c>
      <c r="C34">
        <v>123</v>
      </c>
      <c r="D34">
        <v>81</v>
      </c>
      <c r="E34" s="17" t="s">
        <v>226</v>
      </c>
      <c r="F34">
        <f ca="1">IFERROR(IF(A34="","",OFFSET(Results!$Z$1,MATCH(A34,Results!$A:$A,0)-1,0)),"")</f>
        <v>48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">
        <v>226</v>
      </c>
    </row>
    <row r="35" spans="1:8" x14ac:dyDescent="0.25">
      <c r="A35" t="s">
        <v>305</v>
      </c>
      <c r="B35" s="15" t="s">
        <v>726</v>
      </c>
      <c r="C35">
        <v>93</v>
      </c>
      <c r="D35">
        <v>91</v>
      </c>
      <c r="E35" s="17" t="s">
        <v>226</v>
      </c>
      <c r="F35">
        <f ca="1">IFERROR(IF(A35="","",OFFSET(Results!$Z$1,MATCH(A35,Results!$A:$A,0)-1,0)),"")</f>
        <v>48</v>
      </c>
      <c r="G35" s="6" t="str">
        <f t="shared" ca="1" si="1"/>
        <v/>
      </c>
      <c r="H35" t="s">
        <v>226</v>
      </c>
    </row>
    <row r="36" spans="1:8" x14ac:dyDescent="0.25">
      <c r="A36" t="s">
        <v>306</v>
      </c>
      <c r="B36" s="15" t="s">
        <v>706</v>
      </c>
      <c r="C36">
        <v>57</v>
      </c>
      <c r="D36">
        <v>46</v>
      </c>
      <c r="E36" s="17" t="s">
        <v>226</v>
      </c>
      <c r="F36">
        <f ca="1">IFERROR(IF(A36="","",OFFSET(Results!$Z$1,MATCH(A36,Results!$A:$A,0)-1,0)),"")</f>
        <v>10</v>
      </c>
      <c r="G36" s="6" t="str">
        <f t="shared" ca="1" si="1"/>
        <v/>
      </c>
      <c r="H36" t="s">
        <v>226</v>
      </c>
    </row>
    <row r="37" spans="1:8" x14ac:dyDescent="0.25">
      <c r="A37" t="s">
        <v>308</v>
      </c>
      <c r="B37" s="15" t="s">
        <v>727</v>
      </c>
      <c r="C37">
        <v>47</v>
      </c>
      <c r="D37">
        <v>41</v>
      </c>
      <c r="E37" s="17" t="s">
        <v>226</v>
      </c>
      <c r="F37">
        <f ca="1">IFERROR(IF(A37="","",OFFSET(Results!$Z$1,MATCH(A37,Results!$A:$A,0)-1,0)),"")</f>
        <v>23</v>
      </c>
      <c r="G37" s="6" t="str">
        <f t="shared" ca="1" si="1"/>
        <v/>
      </c>
      <c r="H37" t="s">
        <v>226</v>
      </c>
    </row>
    <row r="38" spans="1:8" x14ac:dyDescent="0.25">
      <c r="A38" t="s">
        <v>311</v>
      </c>
      <c r="B38" s="15" t="s">
        <v>728</v>
      </c>
      <c r="C38">
        <v>57</v>
      </c>
      <c r="D38">
        <v>51</v>
      </c>
      <c r="E38" s="17" t="s">
        <v>226</v>
      </c>
      <c r="F38">
        <f ca="1">IFERROR(IF(A38="","",OFFSET(Results!$Z$1,MATCH(A38,Results!$A:$A,0)-1,0)),"")</f>
        <v>16</v>
      </c>
      <c r="G38" s="6" t="str">
        <f t="shared" ca="1" si="1"/>
        <v/>
      </c>
      <c r="H38" t="s">
        <v>226</v>
      </c>
    </row>
    <row r="39" spans="1:8" x14ac:dyDescent="0.25">
      <c r="A39" t="s">
        <v>312</v>
      </c>
      <c r="B39" s="15" t="s">
        <v>729</v>
      </c>
      <c r="C39">
        <v>78</v>
      </c>
      <c r="D39">
        <v>56</v>
      </c>
      <c r="E39" s="17" t="s">
        <v>226</v>
      </c>
      <c r="F39">
        <f ca="1">IFERROR(IF(A39="","",OFFSET(Results!$Z$1,MATCH(A39,Results!$A:$A,0)-1,0)),"")</f>
        <v>56</v>
      </c>
      <c r="G39" s="6" t="str">
        <f t="shared" ca="1" si="1"/>
        <v/>
      </c>
      <c r="H39" t="s">
        <v>226</v>
      </c>
    </row>
    <row r="40" spans="1:8" x14ac:dyDescent="0.25">
      <c r="A40" t="s">
        <v>314</v>
      </c>
      <c r="B40" s="15" t="s">
        <v>730</v>
      </c>
      <c r="C40">
        <v>118</v>
      </c>
      <c r="D40">
        <v>101</v>
      </c>
      <c r="E40" s="17" t="s">
        <v>226</v>
      </c>
      <c r="F40">
        <f ca="1">IFERROR(IF(A40="","",OFFSET(Results!$Z$1,MATCH(A40,Results!$A:$A,0)-1,0)),"")</f>
        <v>41</v>
      </c>
      <c r="G40" s="6" t="str">
        <f t="shared" ca="1" si="1"/>
        <v/>
      </c>
      <c r="H40" t="s">
        <v>226</v>
      </c>
    </row>
    <row r="41" spans="1:8" x14ac:dyDescent="0.25">
      <c r="A41" t="s">
        <v>316</v>
      </c>
      <c r="B41" s="15" t="s">
        <v>731</v>
      </c>
      <c r="C41">
        <v>88</v>
      </c>
      <c r="D41">
        <v>71</v>
      </c>
      <c r="E41" s="17" t="s">
        <v>226</v>
      </c>
      <c r="F41">
        <f ca="1">IFERROR(IF(A41="","",OFFSET(Results!$Z$1,MATCH(A41,Results!$A:$A,0)-1,0)),"")</f>
        <v>30</v>
      </c>
      <c r="G41" s="6" t="str">
        <f t="shared" ca="1" si="1"/>
        <v/>
      </c>
      <c r="H41" t="s">
        <v>226</v>
      </c>
    </row>
    <row r="42" spans="1:8" x14ac:dyDescent="0.25">
      <c r="A42" t="s">
        <v>318</v>
      </c>
      <c r="B42" s="15" t="s">
        <v>732</v>
      </c>
      <c r="C42">
        <v>32</v>
      </c>
      <c r="D42">
        <v>26</v>
      </c>
      <c r="E42" s="17" t="s">
        <v>226</v>
      </c>
      <c r="F42">
        <f ca="1">IFERROR(IF(A42="","",OFFSET(Results!$Z$1,MATCH(A42,Results!$A:$A,0)-1,0)),"")</f>
        <v>48</v>
      </c>
      <c r="G42" s="6" t="str">
        <f t="shared" ca="1" si="1"/>
        <v/>
      </c>
      <c r="H42" t="s">
        <v>226</v>
      </c>
    </row>
    <row r="43" spans="1:8" x14ac:dyDescent="0.25">
      <c r="A43" t="s">
        <v>321</v>
      </c>
      <c r="B43" s="15" t="s">
        <v>733</v>
      </c>
      <c r="C43">
        <v>130</v>
      </c>
      <c r="D43">
        <v>101</v>
      </c>
      <c r="E43" s="17" t="s">
        <v>226</v>
      </c>
      <c r="F43">
        <f ca="1">IFERROR(IF(A43="","",OFFSET(Results!$Z$1,MATCH(A43,Results!$A:$A,0)-1,0)),"")</f>
        <v>23</v>
      </c>
      <c r="G43" s="6" t="str">
        <f t="shared" ca="1" si="1"/>
        <v/>
      </c>
      <c r="H43" t="s">
        <v>226</v>
      </c>
    </row>
    <row r="44" spans="1:8" x14ac:dyDescent="0.25">
      <c r="A44" t="s">
        <v>322</v>
      </c>
      <c r="B44" s="15" t="s">
        <v>734</v>
      </c>
      <c r="C44">
        <v>213</v>
      </c>
      <c r="D44">
        <v>176</v>
      </c>
      <c r="E44" s="17" t="s">
        <v>226</v>
      </c>
      <c r="F44">
        <f ca="1">IFERROR(IF(A44="","",OFFSET(Results!$Z$1,MATCH(A44,Results!$A:$A,0)-1,0)),"")</f>
        <v>48</v>
      </c>
      <c r="G44" s="6" t="str">
        <f t="shared" ca="1" si="1"/>
        <v/>
      </c>
      <c r="H44" t="s">
        <v>226</v>
      </c>
    </row>
    <row r="45" spans="1:8" x14ac:dyDescent="0.25">
      <c r="A45" t="s">
        <v>324</v>
      </c>
      <c r="B45" s="15" t="s">
        <v>735</v>
      </c>
      <c r="C45">
        <v>152</v>
      </c>
      <c r="D45">
        <v>151</v>
      </c>
      <c r="E45" s="17" t="s">
        <v>226</v>
      </c>
      <c r="F45">
        <f ca="1">IFERROR(IF(A45="","",OFFSET(Results!$Z$1,MATCH(A45,Results!$A:$A,0)-1,0)),"")</f>
        <v>34</v>
      </c>
      <c r="G45" s="6" t="str">
        <f t="shared" ca="1" si="1"/>
        <v/>
      </c>
      <c r="H45" t="s">
        <v>226</v>
      </c>
    </row>
    <row r="46" spans="1:8" x14ac:dyDescent="0.25">
      <c r="A46" t="s">
        <v>325</v>
      </c>
      <c r="B46" s="15" t="s">
        <v>736</v>
      </c>
      <c r="C46">
        <v>60</v>
      </c>
      <c r="D46">
        <v>41</v>
      </c>
      <c r="E46" s="17" t="s">
        <v>226</v>
      </c>
      <c r="F46">
        <f ca="1">IFERROR(IF(A46="","",OFFSET(Results!$Z$1,MATCH(A46,Results!$A:$A,0)-1,0)),"")</f>
        <v>23</v>
      </c>
      <c r="G46" s="6" t="str">
        <f t="shared" ca="1" si="1"/>
        <v/>
      </c>
      <c r="H46" t="s">
        <v>226</v>
      </c>
    </row>
    <row r="47" spans="1:8" x14ac:dyDescent="0.25">
      <c r="A47" t="s">
        <v>327</v>
      </c>
      <c r="B47" s="15" t="s">
        <v>737</v>
      </c>
      <c r="C47">
        <v>39</v>
      </c>
      <c r="D47">
        <v>41</v>
      </c>
      <c r="E47" s="17" t="s">
        <v>244</v>
      </c>
      <c r="F47">
        <f ca="1">IFERROR(IF(A47="","",OFFSET(Results!$Z$1,MATCH(A47,Results!$A:$A,0)-1,0)),"")</f>
        <v>23</v>
      </c>
      <c r="G47" s="6">
        <f t="shared" ca="1" si="1"/>
        <v>-0.1</v>
      </c>
      <c r="H47" t="s">
        <v>899</v>
      </c>
    </row>
    <row r="48" spans="1:8" x14ac:dyDescent="0.25">
      <c r="A48" t="s">
        <v>330</v>
      </c>
      <c r="B48" s="15" t="s">
        <v>710</v>
      </c>
      <c r="C48">
        <v>55</v>
      </c>
      <c r="D48">
        <v>34</v>
      </c>
      <c r="E48" s="17" t="s">
        <v>226</v>
      </c>
      <c r="F48">
        <f ca="1">IFERROR(IF(A48="","",OFFSET(Results!$Z$1,MATCH(A48,Results!$A:$A,0)-1,0)),"")</f>
        <v>56</v>
      </c>
      <c r="G48" s="6" t="str">
        <f t="shared" ca="1" si="1"/>
        <v/>
      </c>
      <c r="H48" t="s">
        <v>226</v>
      </c>
    </row>
    <row r="49" spans="1:8" x14ac:dyDescent="0.25">
      <c r="A49" t="s">
        <v>332</v>
      </c>
      <c r="B49" s="15" t="s">
        <v>738</v>
      </c>
      <c r="C49">
        <v>38</v>
      </c>
      <c r="D49">
        <v>31</v>
      </c>
      <c r="E49" s="17" t="s">
        <v>226</v>
      </c>
      <c r="F49">
        <f ca="1">IFERROR(IF(A49="","",OFFSET(Results!$Z$1,MATCH(A49,Results!$A:$A,0)-1,0)),"")</f>
        <v>34</v>
      </c>
      <c r="G49" s="6" t="str">
        <f t="shared" ca="1" si="1"/>
        <v/>
      </c>
      <c r="H49" t="s">
        <v>226</v>
      </c>
    </row>
    <row r="50" spans="1:8" x14ac:dyDescent="0.25">
      <c r="A50" t="s">
        <v>335</v>
      </c>
      <c r="B50" s="15" t="s">
        <v>739</v>
      </c>
      <c r="C50">
        <v>80</v>
      </c>
      <c r="D50">
        <v>51</v>
      </c>
      <c r="E50" s="17" t="s">
        <v>226</v>
      </c>
      <c r="F50">
        <f ca="1">IFERROR(IF(A50="","",OFFSET(Results!$Z$1,MATCH(A50,Results!$A:$A,0)-1,0)),"")</f>
        <v>16</v>
      </c>
      <c r="G50" s="6" t="str">
        <f t="shared" ca="1" si="1"/>
        <v/>
      </c>
      <c r="H50" t="s">
        <v>226</v>
      </c>
    </row>
    <row r="51" spans="1:8" x14ac:dyDescent="0.25">
      <c r="A51" t="s">
        <v>337</v>
      </c>
      <c r="B51" s="15" t="s">
        <v>700</v>
      </c>
      <c r="C51">
        <v>60</v>
      </c>
      <c r="D51">
        <v>51</v>
      </c>
      <c r="E51" s="17" t="s">
        <v>226</v>
      </c>
      <c r="F51">
        <f ca="1">IFERROR(IF(A51="","",OFFSET(Results!$Z$1,MATCH(A51,Results!$A:$A,0)-1,0)),"")</f>
        <v>56</v>
      </c>
      <c r="G51" s="6" t="str">
        <f t="shared" ca="1" si="1"/>
        <v/>
      </c>
      <c r="H51" t="s">
        <v>226</v>
      </c>
    </row>
    <row r="52" spans="1:8" x14ac:dyDescent="0.25">
      <c r="A52" t="s">
        <v>338</v>
      </c>
      <c r="B52" s="15" t="s">
        <v>712</v>
      </c>
      <c r="C52">
        <v>74</v>
      </c>
      <c r="D52">
        <v>71</v>
      </c>
      <c r="E52" s="17" t="s">
        <v>226</v>
      </c>
      <c r="F52">
        <f ca="1">IFERROR(IF(A52="","",OFFSET(Results!$Z$1,MATCH(A52,Results!$A:$A,0)-1,0)),"")</f>
        <v>34</v>
      </c>
      <c r="G52" s="6" t="str">
        <f t="shared" ca="1" si="1"/>
        <v/>
      </c>
      <c r="H52" t="s">
        <v>226</v>
      </c>
    </row>
    <row r="53" spans="1:8" x14ac:dyDescent="0.25">
      <c r="A53" t="s">
        <v>339</v>
      </c>
      <c r="B53" s="15" t="s">
        <v>740</v>
      </c>
      <c r="C53">
        <v>38</v>
      </c>
      <c r="D53">
        <v>29</v>
      </c>
      <c r="E53" s="17" t="s">
        <v>226</v>
      </c>
      <c r="F53">
        <f ca="1">IFERROR(IF(A53="","",OFFSET(Results!$Z$1,MATCH(A53,Results!$A:$A,0)-1,0)),"")</f>
        <v>16</v>
      </c>
      <c r="G53" s="6" t="str">
        <f t="shared" ca="1" si="1"/>
        <v/>
      </c>
      <c r="H53" t="s">
        <v>226</v>
      </c>
    </row>
    <row r="54" spans="1:8" x14ac:dyDescent="0.25">
      <c r="A54" t="s">
        <v>341</v>
      </c>
      <c r="B54" s="15" t="s">
        <v>272</v>
      </c>
      <c r="C54">
        <v>67</v>
      </c>
      <c r="D54">
        <v>46</v>
      </c>
      <c r="E54" s="17" t="s">
        <v>226</v>
      </c>
      <c r="F54">
        <f ca="1">IFERROR(IF(A54="","",OFFSET(Results!$Z$1,MATCH(A54,Results!$A:$A,0)-1,0)),"")</f>
        <v>30</v>
      </c>
      <c r="G54" s="6" t="str">
        <f t="shared" ca="1" si="1"/>
        <v/>
      </c>
      <c r="H54" t="s">
        <v>226</v>
      </c>
    </row>
    <row r="55" spans="1:8" x14ac:dyDescent="0.25">
      <c r="A55" t="s">
        <v>343</v>
      </c>
      <c r="B55" s="15" t="s">
        <v>741</v>
      </c>
      <c r="C55">
        <v>81</v>
      </c>
      <c r="D55">
        <v>81</v>
      </c>
      <c r="E55" s="17" t="s">
        <v>226</v>
      </c>
      <c r="F55">
        <f ca="1">IFERROR(IF(A55="","",OFFSET(Results!$Z$1,MATCH(A55,Results!$A:$A,0)-1,0)),"")</f>
        <v>7</v>
      </c>
      <c r="G55" s="6" t="str">
        <f t="shared" ca="1" si="1"/>
        <v/>
      </c>
      <c r="H55" t="s">
        <v>226</v>
      </c>
    </row>
    <row r="56" spans="1:8" x14ac:dyDescent="0.25">
      <c r="A56" t="s">
        <v>345</v>
      </c>
      <c r="B56" s="15" t="s">
        <v>742</v>
      </c>
      <c r="C56">
        <v>74</v>
      </c>
      <c r="D56">
        <v>71</v>
      </c>
      <c r="E56" s="17" t="s">
        <v>226</v>
      </c>
      <c r="F56">
        <f ca="1">IFERROR(IF(A56="","",OFFSET(Results!$Z$1,MATCH(A56,Results!$A:$A,0)-1,0)),"")</f>
        <v>1</v>
      </c>
      <c r="G56" s="6" t="str">
        <f t="shared" ca="1" si="1"/>
        <v/>
      </c>
      <c r="H56" t="s">
        <v>226</v>
      </c>
    </row>
    <row r="57" spans="1:8" x14ac:dyDescent="0.25">
      <c r="A57" t="s">
        <v>347</v>
      </c>
      <c r="B57" s="15" t="s">
        <v>743</v>
      </c>
      <c r="C57">
        <v>44</v>
      </c>
      <c r="D57">
        <v>36</v>
      </c>
      <c r="E57" s="17" t="s">
        <v>226</v>
      </c>
      <c r="F57">
        <f ca="1">IFERROR(IF(A57="","",OFFSET(Results!$Z$1,MATCH(A57,Results!$A:$A,0)-1,0)),"")</f>
        <v>7</v>
      </c>
      <c r="G57" s="6" t="str">
        <f t="shared" ca="1" si="1"/>
        <v/>
      </c>
      <c r="H57" t="s">
        <v>226</v>
      </c>
    </row>
    <row r="58" spans="1:8" x14ac:dyDescent="0.25">
      <c r="A58" t="s">
        <v>349</v>
      </c>
      <c r="B58" s="15" t="s">
        <v>309</v>
      </c>
      <c r="C58">
        <v>41</v>
      </c>
      <c r="D58">
        <v>29</v>
      </c>
      <c r="E58" s="17" t="s">
        <v>226</v>
      </c>
      <c r="F58">
        <f ca="1">IFERROR(IF(A58="","",OFFSET(Results!$Z$1,MATCH(A58,Results!$A:$A,0)-1,0)),"")</f>
        <v>23</v>
      </c>
      <c r="G58" s="6" t="str">
        <f t="shared" ca="1" si="1"/>
        <v/>
      </c>
      <c r="H58" t="s">
        <v>226</v>
      </c>
    </row>
    <row r="59" spans="1:8" x14ac:dyDescent="0.25">
      <c r="A59" t="s">
        <v>351</v>
      </c>
      <c r="B59" s="15" t="s">
        <v>744</v>
      </c>
      <c r="C59">
        <v>62</v>
      </c>
      <c r="D59">
        <v>51</v>
      </c>
      <c r="E59" s="17" t="s">
        <v>226</v>
      </c>
      <c r="F59">
        <f ca="1">IFERROR(IF(A59="","",OFFSET(Results!$Z$1,MATCH(A59,Results!$A:$A,0)-1,0)),"")</f>
        <v>2</v>
      </c>
      <c r="G59" s="6" t="str">
        <f t="shared" ca="1" si="1"/>
        <v/>
      </c>
      <c r="H59" t="s">
        <v>226</v>
      </c>
    </row>
    <row r="60" spans="1:8" x14ac:dyDescent="0.25">
      <c r="A60" t="s">
        <v>353</v>
      </c>
      <c r="B60" s="15" t="s">
        <v>745</v>
      </c>
      <c r="C60">
        <v>51</v>
      </c>
      <c r="D60">
        <v>41</v>
      </c>
      <c r="E60" s="17" t="s">
        <v>226</v>
      </c>
      <c r="F60">
        <f ca="1">IFERROR(IF(A60="","",OFFSET(Results!$Z$1,MATCH(A60,Results!$A:$A,0)-1,0)),"")</f>
        <v>16</v>
      </c>
      <c r="G60" s="6" t="str">
        <f t="shared" ca="1" si="1"/>
        <v/>
      </c>
      <c r="H60" t="s">
        <v>226</v>
      </c>
    </row>
    <row r="61" spans="1:8" x14ac:dyDescent="0.25">
      <c r="A61" t="s">
        <v>355</v>
      </c>
      <c r="B61" s="15" t="s">
        <v>357</v>
      </c>
      <c r="C61">
        <v>23</v>
      </c>
      <c r="D61">
        <v>17</v>
      </c>
      <c r="E61" s="17" t="s">
        <v>226</v>
      </c>
      <c r="F61">
        <f ca="1">IFERROR(IF(A61="","",OFFSET(Results!$Z$1,MATCH(A61,Results!$A:$A,0)-1,0)),"")</f>
        <v>34</v>
      </c>
      <c r="G61" s="6" t="str">
        <f t="shared" ca="1" si="1"/>
        <v/>
      </c>
      <c r="H61" t="s">
        <v>226</v>
      </c>
    </row>
    <row r="62" spans="1:8" x14ac:dyDescent="0.25">
      <c r="A62" t="s">
        <v>226</v>
      </c>
      <c r="B62" s="15" t="s">
        <v>226</v>
      </c>
      <c r="C62" t="s">
        <v>226</v>
      </c>
      <c r="D62" t="s">
        <v>226</v>
      </c>
      <c r="E62" s="17" t="s">
        <v>226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">
        <v>226</v>
      </c>
    </row>
    <row r="63" spans="1:8" x14ac:dyDescent="0.25">
      <c r="A63" t="s">
        <v>226</v>
      </c>
      <c r="B63" s="15" t="s">
        <v>226</v>
      </c>
      <c r="C63" t="s">
        <v>226</v>
      </c>
      <c r="D63" t="s">
        <v>226</v>
      </c>
      <c r="E63" s="17" t="s">
        <v>226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">
        <v>226</v>
      </c>
    </row>
    <row r="64" spans="1:8" x14ac:dyDescent="0.25">
      <c r="A64" t="s">
        <v>226</v>
      </c>
      <c r="B64" s="15" t="s">
        <v>226</v>
      </c>
      <c r="C64" t="s">
        <v>226</v>
      </c>
      <c r="D64" t="s">
        <v>226</v>
      </c>
      <c r="E64" s="17" t="s">
        <v>226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">
        <v>226</v>
      </c>
    </row>
    <row r="65" spans="1:8" x14ac:dyDescent="0.25">
      <c r="A65" t="s">
        <v>226</v>
      </c>
      <c r="B65" s="15" t="s">
        <v>226</v>
      </c>
      <c r="C65" t="s">
        <v>226</v>
      </c>
      <c r="D65" t="s">
        <v>226</v>
      </c>
      <c r="E65" s="17" t="s">
        <v>226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">
        <v>226</v>
      </c>
    </row>
    <row r="66" spans="1:8" x14ac:dyDescent="0.25">
      <c r="A66" t="s">
        <v>226</v>
      </c>
      <c r="B66" s="15" t="s">
        <v>226</v>
      </c>
      <c r="C66" t="s">
        <v>226</v>
      </c>
      <c r="D66" t="s">
        <v>226</v>
      </c>
      <c r="E66" s="17" t="s">
        <v>226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">
        <v>226</v>
      </c>
    </row>
    <row r="67" spans="1:8" x14ac:dyDescent="0.25">
      <c r="A67" t="s">
        <v>226</v>
      </c>
      <c r="B67" s="15" t="s">
        <v>226</v>
      </c>
      <c r="C67" t="s">
        <v>226</v>
      </c>
      <c r="D67" t="s">
        <v>226</v>
      </c>
      <c r="E67" s="17" t="s">
        <v>226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">
        <v>226</v>
      </c>
    </row>
    <row r="68" spans="1:8" x14ac:dyDescent="0.25">
      <c r="A68" t="s">
        <v>226</v>
      </c>
      <c r="B68" s="15" t="s">
        <v>226</v>
      </c>
      <c r="C68" t="s">
        <v>226</v>
      </c>
      <c r="D68" t="s">
        <v>226</v>
      </c>
      <c r="E68" s="17" t="s">
        <v>226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">
        <v>226</v>
      </c>
    </row>
    <row r="69" spans="1:8" x14ac:dyDescent="0.25">
      <c r="A69" t="s">
        <v>226</v>
      </c>
      <c r="B69" s="15" t="s">
        <v>226</v>
      </c>
      <c r="C69" t="s">
        <v>226</v>
      </c>
      <c r="D69" t="s">
        <v>226</v>
      </c>
      <c r="E69" s="17" t="s">
        <v>226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">
        <v>226</v>
      </c>
    </row>
    <row r="70" spans="1:8" x14ac:dyDescent="0.25">
      <c r="A70" t="s">
        <v>226</v>
      </c>
      <c r="B70" s="15" t="s">
        <v>226</v>
      </c>
      <c r="C70" t="s">
        <v>226</v>
      </c>
      <c r="D70" t="s">
        <v>226</v>
      </c>
      <c r="E70" s="17" t="s">
        <v>226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">
        <v>226</v>
      </c>
    </row>
    <row r="71" spans="1:8" x14ac:dyDescent="0.25">
      <c r="A71" t="s">
        <v>226</v>
      </c>
      <c r="B71" s="15" t="s">
        <v>226</v>
      </c>
      <c r="C71" t="s">
        <v>226</v>
      </c>
      <c r="D71" t="s">
        <v>226</v>
      </c>
      <c r="E71" s="17" t="s">
        <v>226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">
        <v>226</v>
      </c>
    </row>
    <row r="72" spans="1:8" x14ac:dyDescent="0.25">
      <c r="A72" t="s">
        <v>226</v>
      </c>
      <c r="B72" s="15" t="s">
        <v>226</v>
      </c>
      <c r="C72" t="s">
        <v>226</v>
      </c>
      <c r="D72" t="s">
        <v>226</v>
      </c>
      <c r="E72" s="17" t="s">
        <v>226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">
        <v>226</v>
      </c>
    </row>
    <row r="73" spans="1:8" x14ac:dyDescent="0.25">
      <c r="A73" t="s">
        <v>226</v>
      </c>
      <c r="B73" s="15" t="s">
        <v>226</v>
      </c>
      <c r="C73" t="s">
        <v>226</v>
      </c>
      <c r="D73" t="s">
        <v>226</v>
      </c>
      <c r="E73" s="17" t="s">
        <v>226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">
        <v>226</v>
      </c>
    </row>
    <row r="74" spans="1:8" x14ac:dyDescent="0.25">
      <c r="A74" t="s">
        <v>226</v>
      </c>
      <c r="B74" s="15" t="s">
        <v>226</v>
      </c>
      <c r="C74" t="s">
        <v>226</v>
      </c>
      <c r="D74" t="s">
        <v>226</v>
      </c>
      <c r="E74" s="17" t="s">
        <v>226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">
        <v>226</v>
      </c>
    </row>
    <row r="75" spans="1:8" x14ac:dyDescent="0.25">
      <c r="A75" t="s">
        <v>226</v>
      </c>
      <c r="B75" s="15" t="s">
        <v>226</v>
      </c>
      <c r="C75" t="s">
        <v>226</v>
      </c>
      <c r="D75" t="s">
        <v>226</v>
      </c>
      <c r="E75" s="17" t="s">
        <v>226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">
        <v>226</v>
      </c>
    </row>
    <row r="76" spans="1:8" x14ac:dyDescent="0.25">
      <c r="A76" t="s">
        <v>226</v>
      </c>
      <c r="B76" s="15" t="s">
        <v>226</v>
      </c>
      <c r="C76" t="s">
        <v>226</v>
      </c>
      <c r="D76" t="s">
        <v>226</v>
      </c>
      <c r="E76" s="17" t="s">
        <v>226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">
        <v>226</v>
      </c>
    </row>
    <row r="77" spans="1:8" x14ac:dyDescent="0.25">
      <c r="A77" t="s">
        <v>226</v>
      </c>
      <c r="B77" s="15" t="s">
        <v>226</v>
      </c>
      <c r="C77" t="s">
        <v>226</v>
      </c>
      <c r="D77" t="s">
        <v>226</v>
      </c>
      <c r="E77" s="17" t="s">
        <v>226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">
        <v>226</v>
      </c>
    </row>
    <row r="78" spans="1:8" x14ac:dyDescent="0.25">
      <c r="A78" t="s">
        <v>226</v>
      </c>
      <c r="B78" s="15" t="s">
        <v>226</v>
      </c>
      <c r="C78" t="s">
        <v>226</v>
      </c>
      <c r="D78" t="s">
        <v>226</v>
      </c>
      <c r="E78" s="17" t="s">
        <v>226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">
        <v>226</v>
      </c>
    </row>
    <row r="79" spans="1:8" x14ac:dyDescent="0.25">
      <c r="A79" t="s">
        <v>226</v>
      </c>
      <c r="B79" s="15" t="s">
        <v>226</v>
      </c>
      <c r="C79" t="s">
        <v>226</v>
      </c>
      <c r="D79" t="s">
        <v>226</v>
      </c>
      <c r="E79" s="17" t="s">
        <v>226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">
        <v>226</v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">
        <v>226</v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">
        <v>226</v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">
        <v>226</v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">
        <v>226</v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">
        <v>226</v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">
        <v>226</v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">
        <v>226</v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">
        <v>226</v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">
        <v>226</v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">
        <v>226</v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">
        <v>226</v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">
        <v>226</v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">
        <v>226</v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">
        <v>226</v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">
        <v>226</v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">
        <v>226</v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">
        <v>226</v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">
        <v>226</v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">
        <v>226</v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">
        <v>226</v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">
        <v>226</v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">
        <v>226</v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">
        <v>226</v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">
        <v>226</v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">
        <v>226</v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">
        <v>226</v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">
        <v>226</v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">
        <v>226</v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">
        <v>226</v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">
        <v>226</v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">
        <v>226</v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">
        <v>226</v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">
        <v>226</v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">
        <v>226</v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">
        <v>226</v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">
        <v>226</v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">
        <v>226</v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">
        <v>226</v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">
        <v>226</v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">
        <v>226</v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">
        <v>226</v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">
        <v>226</v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">
        <v>226</v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">
        <v>226</v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">
        <v>226</v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">
        <v>226</v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">
        <v>226</v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">
        <v>226</v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">
        <v>226</v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">
        <v>226</v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">
        <v>226</v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">
        <v>226</v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">
        <v>226</v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">
        <v>226</v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">
        <v>226</v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">
        <v>226</v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">
        <v>226</v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">
        <v>226</v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">
        <v>226</v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">
        <v>226</v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">
        <v>226</v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">
        <v>226</v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">
        <v>226</v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">
        <v>226</v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">
        <v>226</v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">
        <v>226</v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">
        <v>226</v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">
        <v>226</v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">
        <v>226</v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">
        <v>226</v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">
        <v>226</v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">
        <v>226</v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">
        <v>226</v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">
        <v>226</v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">
        <v>226</v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">
        <v>226</v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">
        <v>226</v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">
        <v>226</v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">
        <v>226</v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">
        <v>226</v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">
        <v>226</v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">
        <v>226</v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">
        <v>226</v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">
        <v>226</v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">
        <v>226</v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">
        <v>226</v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">
        <v>226</v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">
        <v>226</v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">
        <v>226</v>
      </c>
    </row>
    <row r="169" spans="6:8" x14ac:dyDescent="0.25">
      <c r="G169" s="6" t="str">
        <f t="shared" si="5"/>
        <v/>
      </c>
      <c r="H169" t="s">
        <v>226</v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sqref="A1:XFD1048576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902</v>
      </c>
      <c r="J1" s="1" t="s">
        <v>240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902</v>
      </c>
      <c r="V1" s="1" t="s">
        <v>240</v>
      </c>
    </row>
    <row r="2" spans="1:22" x14ac:dyDescent="0.25">
      <c r="A2" t="str">
        <f>IF(Win!A2="","",Win!A2)</f>
        <v>Aaron Rai</v>
      </c>
      <c r="B2">
        <f>IF(Win!B2="","",VALUE(Win!B2))</f>
        <v>1.32E-2</v>
      </c>
      <c r="C2">
        <f>IF(Win!C2="","",Win!C2)</f>
        <v>76</v>
      </c>
      <c r="D2">
        <f>IF(Win!D2="","",Win!D2)</f>
        <v>81</v>
      </c>
      <c r="E2" s="18">
        <f t="shared" ref="E2:E65" si="0">IF(D2="","",IF(ROUND((B2*(D2-1)-(1-B2))/(D2-1),3)&lt;=0,"",ROUND((B2*(D2-1)-(1-B2))/(D2-1),3)))</f>
        <v>1E-3</v>
      </c>
      <c r="F2">
        <f t="array" ref="F2">IF(E2="","",RANK(E2, $E$2:$E$241) + COUNTIFS($E$2:$E$241, E2, $D$2:$D$241, "&lt;"&amp;D2) + COUNTIFS($E$2:$E$241, E2, $D$2:$D$241, D2, $A$2:$A$241, "&lt;"&amp;A2))</f>
        <v>7</v>
      </c>
      <c r="G2">
        <f ca="1">IF(Win!F2="","",Win!F2)</f>
        <v>15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>IF(F2="","",Win!H2)</f>
        <v>BetVictor: 80/1, 5pl, 1/4</v>
      </c>
      <c r="M2" t="str">
        <f>IF(FRL!A2="","",FRL!A2)</f>
        <v>Aaron Rai</v>
      </c>
      <c r="N2" t="str">
        <f>IF(FRL!B2="","",FRL!B2)</f>
        <v>1.67%</v>
      </c>
      <c r="O2">
        <f>IF(FRL!C2="","",FRL!C2)</f>
        <v>60</v>
      </c>
      <c r="P2">
        <f>IF(FRL!D2="","",FRL!D2)</f>
        <v>56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10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Adam Hadwin</v>
      </c>
      <c r="B3">
        <f>IF(Win!B3="","",VALUE(Win!B3))</f>
        <v>4.7999999999999996E-3</v>
      </c>
      <c r="C3">
        <f>IF(Win!C3="","",Win!C3)</f>
        <v>208</v>
      </c>
      <c r="D3">
        <f>IF(Win!D3="","",Win!D3)</f>
        <v>176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Hadwin</v>
      </c>
      <c r="N3" t="str">
        <f>IF(FRL!B3="","",FRL!B3)</f>
        <v>1.15%</v>
      </c>
      <c r="O3">
        <f>IF(FRL!C3="","",FRL!C3)</f>
        <v>87</v>
      </c>
      <c r="P3">
        <f>IF(FRL!D3="","",FRL!D3)</f>
        <v>81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7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Adam Scott</v>
      </c>
      <c r="B4">
        <f>IF(Win!B4="","",VALUE(Win!B4))</f>
        <v>2.0400000000000001E-2</v>
      </c>
      <c r="C4">
        <f>IF(Win!C4="","",Win!C4)</f>
        <v>49</v>
      </c>
      <c r="D4">
        <f>IF(Win!D4="","",Win!D4)</f>
        <v>34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Adam Scott</v>
      </c>
      <c r="N4" t="str">
        <f>IF(FRL!B4="","",FRL!B4)</f>
        <v>1.97%</v>
      </c>
      <c r="O4">
        <f>IF(FRL!C4="","",FRL!C4)</f>
        <v>51</v>
      </c>
      <c r="P4">
        <f>IF(FRL!D4="","",FRL!D4)</f>
        <v>41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10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Akshay Bhatia</v>
      </c>
      <c r="B5">
        <f>IF(Win!B5="","",VALUE(Win!B5))</f>
        <v>1.2200000000000001E-2</v>
      </c>
      <c r="C5">
        <f>IF(Win!C5="","",Win!C5)</f>
        <v>82</v>
      </c>
      <c r="D5">
        <f>IF(Win!D5="","",Win!D5)</f>
        <v>36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32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Akshay Bhatia</v>
      </c>
      <c r="N5" t="str">
        <f>IF(FRL!B5="","",FRL!B5)</f>
        <v>1.72%</v>
      </c>
      <c r="O5">
        <f>IF(FRL!C5="","",FRL!C5)</f>
        <v>58</v>
      </c>
      <c r="P5">
        <f>IF(FRL!D5="","",FRL!D5)</f>
        <v>41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30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Alex Noren</v>
      </c>
      <c r="B6">
        <f>IF(Win!B6="","",VALUE(Win!B6))</f>
        <v>1.5800000000000002E-2</v>
      </c>
      <c r="C6">
        <f>IF(Win!C6="","",Win!C6)</f>
        <v>63</v>
      </c>
      <c r="D6">
        <f>IF(Win!D6="","",Win!D6)</f>
        <v>67</v>
      </c>
      <c r="E6" s="18">
        <f t="shared" si="0"/>
        <v>1E-3</v>
      </c>
      <c r="F6">
        <f t="array" ref="F6">IF(E6="","",RANK(E6, $E$2:$E$241) + COUNTIFS($E$2:$E$241, E6, $D$2:$D$241, "&lt;"&amp;D6) + COUNTIFS($E$2:$E$241, E6, $D$2:$D$241, D6, $A$2:$A$241, "&lt;"&amp;A6))</f>
        <v>6</v>
      </c>
      <c r="G6" t="str">
        <f ca="1">IF(Win!F6="","",Win!F6)</f>
        <v/>
      </c>
      <c r="H6" s="6" t="str">
        <f t="shared" ca="1" si="1"/>
        <v/>
      </c>
      <c r="I6" s="6" t="str">
        <f t="shared" ca="1" si="2"/>
        <v/>
      </c>
      <c r="J6" t="str">
        <f>IF(F6="","",Win!H6)</f>
        <v>Unibet: 66/1, 6pl, 1/5</v>
      </c>
      <c r="M6" t="str">
        <f>IF(FRL!A6="","",FRL!A6)</f>
        <v>Alex Noren</v>
      </c>
      <c r="N6" t="str">
        <f>IF(FRL!B6="","",FRL!B6)</f>
        <v>1.77%</v>
      </c>
      <c r="O6">
        <f>IF(FRL!C6="","",FRL!C6)</f>
        <v>56</v>
      </c>
      <c r="P6">
        <f>IF(FRL!D6="","",FRL!D6)</f>
        <v>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Austin Eckroat</v>
      </c>
      <c r="B7">
        <f>IF(Win!B7="","",VALUE(Win!B7))</f>
        <v>1.1900000000000001E-2</v>
      </c>
      <c r="C7">
        <f>IF(Win!C7="","",Win!C7)</f>
        <v>84</v>
      </c>
      <c r="D7">
        <f>IF(Win!D7="","",Win!D7)</f>
        <v>71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15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Austin Eckroat</v>
      </c>
      <c r="N7" t="str">
        <f>IF(FRL!B7="","",FRL!B7)</f>
        <v>1.68%</v>
      </c>
      <c r="O7">
        <f>IF(FRL!C7="","",FRL!C7)</f>
        <v>60</v>
      </c>
      <c r="P7">
        <f>IF(FRL!D7="","",FRL!D7)</f>
        <v>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10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Billy Horschel</v>
      </c>
      <c r="B8">
        <f>IF(Win!B8="","",VALUE(Win!B8))</f>
        <v>4.8999999999999998E-3</v>
      </c>
      <c r="C8">
        <f>IF(Win!C8="","",Win!C8)</f>
        <v>204</v>
      </c>
      <c r="D8">
        <f>IF(Win!D8="","",Win!D8)</f>
        <v>71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Billy Horschel</v>
      </c>
      <c r="N8" t="str">
        <f>IF(FRL!B8="","",FRL!B8)</f>
        <v>1.23%</v>
      </c>
      <c r="O8">
        <f>IF(FRL!C8="","",FRL!C8)</f>
        <v>81</v>
      </c>
      <c r="P8">
        <f>IF(FRL!D8="","",FRL!D8)</f>
        <v>56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34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Brian Harman</v>
      </c>
      <c r="B9">
        <f>IF(Win!B9="","",VALUE(Win!B9))</f>
        <v>1.37E-2</v>
      </c>
      <c r="C9">
        <f>IF(Win!C9="","",Win!C9)</f>
        <v>73</v>
      </c>
      <c r="D9">
        <f>IF(Win!D9="","",Win!D9)</f>
        <v>56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58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Brian Harman</v>
      </c>
      <c r="N9" t="str">
        <f>IF(FRL!B9="","",FRL!B9)</f>
        <v>1.74%</v>
      </c>
      <c r="O9">
        <f>IF(FRL!C9="","",FRL!C9)</f>
        <v>57</v>
      </c>
      <c r="P9">
        <f>IF(FRL!D9="","",FRL!D9)</f>
        <v>51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55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Brice Garnett</v>
      </c>
      <c r="B10">
        <f>IF(Win!B10="","",VALUE(Win!B10))</f>
        <v>8.9999999999999998E-4</v>
      </c>
      <c r="C10">
        <f>IF(Win!C10="","",Win!C10)</f>
        <v>1111</v>
      </c>
      <c r="D10">
        <f>IF(Win!D10="","",Win!D10)</f>
        <v>601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48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Brice Garnett</v>
      </c>
      <c r="N10" t="str">
        <f>IF(FRL!B10="","",FRL!B10)</f>
        <v>0.67%</v>
      </c>
      <c r="O10">
        <f>IF(FRL!C10="","",FRL!C10)</f>
        <v>149</v>
      </c>
      <c r="P10">
        <f>IF(FRL!D10="","",FRL!D10)</f>
        <v>151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16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Byeong Hun An</v>
      </c>
      <c r="B11">
        <f>IF(Win!B11="","",VALUE(Win!B11))</f>
        <v>1.7600000000000001E-2</v>
      </c>
      <c r="C11">
        <f>IF(Win!C11="","",Win!C11)</f>
        <v>57</v>
      </c>
      <c r="D11">
        <f>IF(Win!D11="","",Win!D11)</f>
        <v>36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32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Byeong Hun An</v>
      </c>
      <c r="N11" t="str">
        <f>IF(FRL!B11="","",FRL!B11)</f>
        <v>1.87%</v>
      </c>
      <c r="O11">
        <f>IF(FRL!C11="","",FRL!C11)</f>
        <v>53</v>
      </c>
      <c r="P11">
        <f>IF(FRL!D11="","",FRL!D11)</f>
        <v>36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23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Cam Davis</v>
      </c>
      <c r="B12">
        <f>IF(Win!B12="","",VALUE(Win!B12))</f>
        <v>4.1999999999999997E-3</v>
      </c>
      <c r="C12">
        <f>IF(Win!C12="","",Win!C12)</f>
        <v>238</v>
      </c>
      <c r="D12">
        <f>IF(Win!D12="","",Win!D12)</f>
        <v>126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Cam Davis</v>
      </c>
      <c r="N12" t="str">
        <f>IF(FRL!B12="","",FRL!B12)</f>
        <v>1.10%</v>
      </c>
      <c r="O12">
        <f>IF(FRL!C12="","",FRL!C12)</f>
        <v>91</v>
      </c>
      <c r="P12">
        <f>IF(FRL!D12="","",FRL!D12)</f>
        <v>81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41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Cameron Young</v>
      </c>
      <c r="B13">
        <f>IF(Win!B13="","",VALUE(Win!B13))</f>
        <v>1.5699999999999999E-2</v>
      </c>
      <c r="C13">
        <f>IF(Win!C13="","",Win!C13)</f>
        <v>64</v>
      </c>
      <c r="D13">
        <f>IF(Win!D13="","",Win!D13)</f>
        <v>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8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Cameron Young</v>
      </c>
      <c r="N13" t="str">
        <f>IF(FRL!B13="","",FRL!B13)</f>
        <v>1.82%</v>
      </c>
      <c r="O13">
        <f>IF(FRL!C13="","",FRL!C13)</f>
        <v>55</v>
      </c>
      <c r="P13">
        <f>IF(FRL!D13="","",FRL!D13)</f>
        <v>46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4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Chris Gotterup</v>
      </c>
      <c r="B14">
        <f>IF(Win!B14="","",VALUE(Win!B14))</f>
        <v>1.6999999999999999E-3</v>
      </c>
      <c r="C14">
        <f>IF(Win!C14="","",Win!C14)</f>
        <v>588</v>
      </c>
      <c r="D14">
        <f>IF(Win!D14="","",Win!D14)</f>
        <v>401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46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Chris Gotterup</v>
      </c>
      <c r="N14" t="str">
        <f>IF(FRL!B14="","",FRL!B14)</f>
        <v>0.83%</v>
      </c>
      <c r="O14">
        <f>IF(FRL!C14="","",FRL!C14)</f>
        <v>120</v>
      </c>
      <c r="P14">
        <f>IF(FRL!D14="","",FRL!D14)</f>
        <v>111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34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Chris Kirk</v>
      </c>
      <c r="B15">
        <f>IF(Win!B15="","",VALUE(Win!B15))</f>
        <v>6.8999999999999999E-3</v>
      </c>
      <c r="C15">
        <f>IF(Win!C15="","",Win!C15)</f>
        <v>145</v>
      </c>
      <c r="D15">
        <f>IF(Win!D15="","",Win!D15)</f>
        <v>101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44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Chris Kirk</v>
      </c>
      <c r="N15" t="str">
        <f>IF(FRL!B15="","",FRL!B15)</f>
        <v>1.35%</v>
      </c>
      <c r="O15">
        <f>IF(FRL!C15="","",FRL!C15)</f>
        <v>74</v>
      </c>
      <c r="P15">
        <f>IF(FRL!D15="","",FRL!D15)</f>
        <v>67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48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Christiaan Bezuidenhout</v>
      </c>
      <c r="B16">
        <f>IF(Win!B16="","",VALUE(Win!B16))</f>
        <v>1.49E-2</v>
      </c>
      <c r="C16">
        <f>IF(Win!C16="","",Win!C16)</f>
        <v>67</v>
      </c>
      <c r="D16">
        <f>IF(Win!D16="","",Win!D16)</f>
        <v>91</v>
      </c>
      <c r="E16" s="18">
        <f t="shared" si="0"/>
        <v>4.0000000000000001E-3</v>
      </c>
      <c r="F16">
        <f t="array" ref="F16">IF(E16="","",RANK(E16, $E$2:$E$241) + COUNTIFS($E$2:$E$241, E16, $D$2:$D$241, "&lt;"&amp;D16) + COUNTIFS($E$2:$E$241, E16, $D$2:$D$241, D16, $A$2:$A$241, "&lt;"&amp;A16))</f>
        <v>4</v>
      </c>
      <c r="G16">
        <f ca="1">IF(Win!F16="","",Win!F16)</f>
        <v>40</v>
      </c>
      <c r="H16" s="6" t="str">
        <f t="shared" ca="1" si="1"/>
        <v/>
      </c>
      <c r="I16" s="6">
        <f t="shared" ca="1" si="2"/>
        <v>-2</v>
      </c>
      <c r="J16" t="str">
        <f>IF(F16="","",Win!H16)</f>
        <v>Spreadex: 90/1, 5pl, 1/4</v>
      </c>
      <c r="M16" t="str">
        <f>IF(FRL!A16="","",FRL!A16)</f>
        <v>Christiaan Bezuidenhout</v>
      </c>
      <c r="N16" t="str">
        <f>IF(FRL!B16="","",FRL!B16)</f>
        <v>1.81%</v>
      </c>
      <c r="O16">
        <f>IF(FRL!C16="","",FRL!C16)</f>
        <v>55</v>
      </c>
      <c r="P16">
        <f>IF(FRL!D16="","",FRL!D16)</f>
        <v>61</v>
      </c>
      <c r="Q16" s="18">
        <f t="shared" si="3"/>
        <v>2E-3</v>
      </c>
      <c r="R16">
        <f t="array" ref="R16">IF(Q16="","",RANK(Q16, $Q$2:$Q$241) + COUNTIFS($Q$2:$Q$241, Q16, $P$2:$P$241, "&lt;"&amp;P16) + COUNTIFS($Q$2:$Q$241, Q16, $P$2:$P$241, P16, $M$2:$M$241, "&lt;"&amp;M16))</f>
        <v>1</v>
      </c>
      <c r="S16">
        <f ca="1">IF(FRL!F16="","",FRL!F16)</f>
        <v>41</v>
      </c>
      <c r="T16" s="6">
        <f t="shared" ca="1" si="4"/>
        <v>-2</v>
      </c>
      <c r="U16" s="6">
        <f t="shared" ca="1" si="5"/>
        <v>-2</v>
      </c>
      <c r="V16" t="str">
        <f>IF(R16="","",FRL!H16)</f>
        <v>Skybet: 60/1, 6pl, 1/5</v>
      </c>
    </row>
    <row r="17" spans="1:22" x14ac:dyDescent="0.25">
      <c r="A17" t="str">
        <f>IF(Win!A17="","",Win!A17)</f>
        <v>Collin Morikawa</v>
      </c>
      <c r="B17">
        <f>IF(Win!B17="","",VALUE(Win!B17))</f>
        <v>5.4800000000000001E-2</v>
      </c>
      <c r="C17">
        <f>IF(Win!C17="","",Win!C17)</f>
        <v>18</v>
      </c>
      <c r="D17">
        <f>IF(Win!D17="","",Win!D17)</f>
        <v>13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Collin Morikawa</v>
      </c>
      <c r="N17" t="str">
        <f>IF(FRL!B17="","",FRL!B17)</f>
        <v>2.96%</v>
      </c>
      <c r="O17">
        <f>IF(FRL!C17="","",FRL!C17)</f>
        <v>34</v>
      </c>
      <c r="P17">
        <f>IF(FRL!D17="","",FRL!D17)</f>
        <v>23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Corey Conners</v>
      </c>
      <c r="B18">
        <f>IF(Win!B18="","",VALUE(Win!B18))</f>
        <v>3.2000000000000001E-2</v>
      </c>
      <c r="C18">
        <f>IF(Win!C18="","",Win!C18)</f>
        <v>31</v>
      </c>
      <c r="D18">
        <f>IF(Win!D18="","",Win!D18)</f>
        <v>29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5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Corey Conners</v>
      </c>
      <c r="N18" t="str">
        <f>IF(FRL!B18="","",FRL!B18)</f>
        <v>2.45%</v>
      </c>
      <c r="O18">
        <f>IF(FRL!C18="","",FRL!C18)</f>
        <v>41</v>
      </c>
      <c r="P18">
        <f>IF(FRL!D18="","",FRL!D18)</f>
        <v>34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4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Davis Riley</v>
      </c>
      <c r="B19">
        <f>IF(Win!B19="","",VALUE(Win!B19))</f>
        <v>1E-3</v>
      </c>
      <c r="C19">
        <f>IF(Win!C19="","",Win!C19)</f>
        <v>1000</v>
      </c>
      <c r="D19">
        <f>IF(Win!D19="","",Win!D19)</f>
        <v>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59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Davis Riley</v>
      </c>
      <c r="N19" t="str">
        <f>IF(FRL!B19="","",FRL!B19)</f>
        <v>0.67%</v>
      </c>
      <c r="O19">
        <f>IF(FRL!C19="","",FRL!C19)</f>
        <v>149</v>
      </c>
      <c r="P19">
        <f>IF(FRL!D19="","",FRL!D19)</f>
        <v>126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41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Davis Thompson</v>
      </c>
      <c r="B20">
        <f>IF(Win!B20="","",VALUE(Win!B20))</f>
        <v>1.01E-2</v>
      </c>
      <c r="C20">
        <f>IF(Win!C20="","",Win!C20)</f>
        <v>99</v>
      </c>
      <c r="D20">
        <f>IF(Win!D20="","",Win!D20)</f>
        <v>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36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Davis Thompson</v>
      </c>
      <c r="N20" t="str">
        <f>IF(FRL!B20="","",FRL!B20)</f>
        <v>1.50%</v>
      </c>
      <c r="O20">
        <f>IF(FRL!C20="","",FRL!C20)</f>
        <v>67</v>
      </c>
      <c r="P20">
        <f>IF(FRL!D20="","",FRL!D20)</f>
        <v>46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59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Denny McCarthy</v>
      </c>
      <c r="B21">
        <f>IF(Win!B21="","",VALUE(Win!B21))</f>
        <v>1.32E-2</v>
      </c>
      <c r="C21">
        <f>IF(Win!C21="","",Win!C21)</f>
        <v>76</v>
      </c>
      <c r="D21">
        <f>IF(Win!D21="","",Win!D21)</f>
        <v>71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Denny McCarthy</v>
      </c>
      <c r="N21" t="str">
        <f>IF(FRL!B21="","",FRL!B21)</f>
        <v>1.63%</v>
      </c>
      <c r="O21">
        <f>IF(FRL!C21="","",FRL!C21)</f>
        <v>61</v>
      </c>
      <c r="P21">
        <f>IF(FRL!D21="","",FRL!D21)</f>
        <v>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41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Eric Cole</v>
      </c>
      <c r="B22">
        <f>IF(Win!B22="","",VALUE(Win!B22))</f>
        <v>1.01E-2</v>
      </c>
      <c r="C22">
        <f>IF(Win!C22="","",Win!C22)</f>
        <v>99</v>
      </c>
      <c r="D22">
        <f>IF(Win!D22="","",Win!D22)</f>
        <v>71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52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Eric Cole</v>
      </c>
      <c r="N22" t="str">
        <f>IF(FRL!B22="","",FRL!B22)</f>
        <v>1.58%</v>
      </c>
      <c r="O22">
        <f>IF(FRL!C22="","",FRL!C22)</f>
        <v>63</v>
      </c>
      <c r="P22">
        <f>IF(FRL!D22="","",FRL!D22)</f>
        <v>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48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Harry Hall</v>
      </c>
      <c r="B23">
        <f>IF(Win!B23="","",VALUE(Win!B23))</f>
        <v>6.7999999999999996E-3</v>
      </c>
      <c r="C23">
        <f>IF(Win!C23="","",Win!C23)</f>
        <v>147</v>
      </c>
      <c r="D23">
        <f>IF(Win!D23="","",Win!D23)</f>
        <v>91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Harry Hall</v>
      </c>
      <c r="N23" t="str">
        <f>IF(FRL!B23="","",FRL!B23)</f>
        <v>1.26%</v>
      </c>
      <c r="O23">
        <f>IF(FRL!C23="","",FRL!C23)</f>
        <v>79</v>
      </c>
      <c r="P23">
        <f>IF(FRL!D23="","",FRL!D23)</f>
        <v>67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10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Hideki Matsuyama</v>
      </c>
      <c r="B24">
        <f>IF(Win!B24="","",VALUE(Win!B24))</f>
        <v>3.1399999999999997E-2</v>
      </c>
      <c r="C24">
        <f>IF(Win!C24="","",Win!C24)</f>
        <v>32</v>
      </c>
      <c r="D24">
        <f>IF(Win!D24="","",Win!D24)</f>
        <v>21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Hideki Matsuyama</v>
      </c>
      <c r="N24" t="str">
        <f>IF(FRL!B24="","",FRL!B24)</f>
        <v>2.30%</v>
      </c>
      <c r="O24">
        <f>IF(FRL!C24="","",FRL!C24)</f>
        <v>43</v>
      </c>
      <c r="P24">
        <f>IF(FRL!D24="","",FRL!D24)</f>
        <v>29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2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J.T. Poston</v>
      </c>
      <c r="B25">
        <f>IF(Win!B25="","",VALUE(Win!B25))</f>
        <v>2.12E-2</v>
      </c>
      <c r="C25">
        <f>IF(Win!C25="","",Win!C25)</f>
        <v>47</v>
      </c>
      <c r="D25">
        <f>IF(Win!D25="","",Win!D25)</f>
        <v>41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40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J.T. Poston</v>
      </c>
      <c r="N25" t="str">
        <f>IF(FRL!B25="","",FRL!B25)</f>
        <v>2.09%</v>
      </c>
      <c r="O25">
        <f>IF(FRL!C25="","",FRL!C25)</f>
        <v>48</v>
      </c>
      <c r="P25">
        <f>IF(FRL!D25="","",FRL!D25)</f>
        <v>41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48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Jake Knapp</v>
      </c>
      <c r="B26">
        <f>IF(Win!B26="","",VALUE(Win!B26))</f>
        <v>1E-3</v>
      </c>
      <c r="C26">
        <f>IF(Win!C26="","",Win!C26)</f>
        <v>1000</v>
      </c>
      <c r="D26">
        <f>IF(Win!D26="","",Win!D26)</f>
        <v>201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56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Jake Knapp</v>
      </c>
      <c r="N26" t="str">
        <f>IF(FRL!B26="","",FRL!B26)</f>
        <v>0.70%</v>
      </c>
      <c r="O26">
        <f>IF(FRL!C26="","",FRL!C26)</f>
        <v>143</v>
      </c>
      <c r="P26">
        <f>IF(FRL!D26="","",FRL!D26)</f>
        <v>91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34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Jason Day</v>
      </c>
      <c r="B27">
        <f>IF(Win!B27="","",VALUE(Win!B27))</f>
        <v>1.5599999999999999E-2</v>
      </c>
      <c r="C27">
        <f>IF(Win!C27="","",Win!C27)</f>
        <v>64</v>
      </c>
      <c r="D27">
        <f>IF(Win!D27="","",Win!D27)</f>
        <v>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40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Jason Day</v>
      </c>
      <c r="N27" t="str">
        <f>IF(FRL!B27="","",FRL!B27)</f>
        <v>1.71%</v>
      </c>
      <c r="O27">
        <f>IF(FRL!C27="","",FRL!C27)</f>
        <v>58</v>
      </c>
      <c r="P27">
        <f>IF(FRL!D27="","",FRL!D27)</f>
        <v>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23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Jhonattan Vegas</v>
      </c>
      <c r="B28">
        <f>IF(Win!B28="","",VALUE(Win!B28))</f>
        <v>3.8999999999999998E-3</v>
      </c>
      <c r="C28">
        <f>IF(Win!C28="","",Win!C28)</f>
        <v>256</v>
      </c>
      <c r="D28">
        <f>IF(Win!D28="","",Win!D28)</f>
        <v>176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Jhonattan Vegas</v>
      </c>
      <c r="N28" t="str">
        <f>IF(FRL!B28="","",FRL!B28)</f>
        <v>1.06%</v>
      </c>
      <c r="O28">
        <f>IF(FRL!C28="","",FRL!C28)</f>
        <v>94</v>
      </c>
      <c r="P28">
        <f>IF(FRL!D28="","",FRL!D28)</f>
        <v>91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10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Justin Thomas</v>
      </c>
      <c r="B29">
        <f>IF(Win!B29="","",VALUE(Win!B29))</f>
        <v>3.56E-2</v>
      </c>
      <c r="C29">
        <f>IF(Win!C29="","",Win!C29)</f>
        <v>28</v>
      </c>
      <c r="D29">
        <f>IF(Win!D29="","",Win!D29)</f>
        <v>13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26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Justin Thomas</v>
      </c>
      <c r="N29" t="str">
        <f>IF(FRL!B29="","",FRL!B29)</f>
        <v>2.53%</v>
      </c>
      <c r="O29">
        <f>IF(FRL!C29="","",FRL!C29)</f>
        <v>40</v>
      </c>
      <c r="P29">
        <f>IF(FRL!D29="","",FRL!D29)</f>
        <v>21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30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Keegan Bradley</v>
      </c>
      <c r="B30">
        <f>IF(Win!B30="","",VALUE(Win!B30))</f>
        <v>1.4999999999999999E-2</v>
      </c>
      <c r="C30">
        <f>IF(Win!C30="","",Win!C30)</f>
        <v>67</v>
      </c>
      <c r="D30">
        <f>IF(Win!D30="","",Win!D30)</f>
        <v>67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15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Keegan Bradley</v>
      </c>
      <c r="N30" t="str">
        <f>IF(FRL!B30="","",FRL!B30)</f>
        <v>1.78%</v>
      </c>
      <c r="O30">
        <f>IF(FRL!C30="","",FRL!C30)</f>
        <v>56</v>
      </c>
      <c r="P30">
        <f>IF(FRL!D30="","",FRL!D30)</f>
        <v>51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16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Kevin Yu</v>
      </c>
      <c r="B31">
        <f>IF(Win!B31="","",VALUE(Win!B31))</f>
        <v>4.3E-3</v>
      </c>
      <c r="C31">
        <f>IF(Win!C31="","",Win!C31)</f>
        <v>233</v>
      </c>
      <c r="D31">
        <f>IF(Win!D31="","",Win!D31)</f>
        <v>151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Kevin Yu</v>
      </c>
      <c r="N31" t="str">
        <f>IF(FRL!B31="","",FRL!B31)</f>
        <v>1.06%</v>
      </c>
      <c r="O31">
        <f>IF(FRL!C31="","",FRL!C31)</f>
        <v>94</v>
      </c>
      <c r="P31">
        <f>IF(FRL!D31="","",FRL!D31)</f>
        <v>81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41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Ludvig Aberg</v>
      </c>
      <c r="B32">
        <f>IF(Win!B32="","",VALUE(Win!B32))</f>
        <v>3.32E-2</v>
      </c>
      <c r="C32">
        <f>IF(Win!C32="","",Win!C32)</f>
        <v>30</v>
      </c>
      <c r="D32">
        <f>IF(Win!D32="","",Win!D32)</f>
        <v>19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5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Ludvig Aberg</v>
      </c>
      <c r="N32" t="str">
        <f>IF(FRL!B32="","",FRL!B32)</f>
        <v>2.48%</v>
      </c>
      <c r="O32">
        <f>IF(FRL!C32="","",FRL!C32)</f>
        <v>40</v>
      </c>
      <c r="P32">
        <f>IF(FRL!D32="","",FRL!D32)</f>
        <v>23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16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Matt Fitzpatrick</v>
      </c>
      <c r="B33">
        <f>IF(Win!B33="","",VALUE(Win!B33))</f>
        <v>1.4999999999999999E-2</v>
      </c>
      <c r="C33">
        <f>IF(Win!C33="","",Win!C33)</f>
        <v>67</v>
      </c>
      <c r="D33">
        <f>IF(Win!D33="","",Win!D33)</f>
        <v>67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24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Matt Fitzpatrick</v>
      </c>
      <c r="N33" t="str">
        <f>IF(FRL!B33="","",FRL!B33)</f>
        <v>1.83%</v>
      </c>
      <c r="O33">
        <f>IF(FRL!C33="","",FRL!C33)</f>
        <v>55</v>
      </c>
      <c r="P33">
        <f>IF(FRL!D33="","",FRL!D33)</f>
        <v>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41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Matt McCarty</v>
      </c>
      <c r="B34">
        <f>IF(Win!B34="","",VALUE(Win!B34))</f>
        <v>1.2999999999999999E-3</v>
      </c>
      <c r="C34">
        <f>IF(Win!C34="","",Win!C34)</f>
        <v>769</v>
      </c>
      <c r="D34">
        <f>IF(Win!D34="","",Win!D34)</f>
        <v>131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53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Matt McCarty</v>
      </c>
      <c r="N34" t="str">
        <f>IF(FRL!B34="","",FRL!B34)</f>
        <v>0.81%</v>
      </c>
      <c r="O34">
        <f>IF(FRL!C34="","",FRL!C34)</f>
        <v>123</v>
      </c>
      <c r="P34">
        <f>IF(FRL!D34="","",FRL!D34)</f>
        <v>81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48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Matthieu Pavon</v>
      </c>
      <c r="B35">
        <f>IF(Win!B35="","",VALUE(Win!B35))</f>
        <v>3.8999999999999998E-3</v>
      </c>
      <c r="C35">
        <f>IF(Win!C35="","",Win!C35)</f>
        <v>256</v>
      </c>
      <c r="D35">
        <f>IF(Win!D35="","",Win!D35)</f>
        <v>181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48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Matthieu Pavon</v>
      </c>
      <c r="N35" t="str">
        <f>IF(FRL!B35="","",FRL!B35)</f>
        <v>1.07%</v>
      </c>
      <c r="O35">
        <f>IF(FRL!C35="","",FRL!C35)</f>
        <v>93</v>
      </c>
      <c r="P35">
        <f>IF(FRL!D35="","",FRL!D35)</f>
        <v>91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48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Maverick McNealy</v>
      </c>
      <c r="B36">
        <f>IF(Win!B36="","",VALUE(Win!B36))</f>
        <v>1.38E-2</v>
      </c>
      <c r="C36">
        <f>IF(Win!C36="","",Win!C36)</f>
        <v>72</v>
      </c>
      <c r="D36">
        <f>IF(Win!D36="","",Win!D36)</f>
        <v>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8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Maverick McNealy</v>
      </c>
      <c r="N36" t="str">
        <f>IF(FRL!B36="","",FRL!B36)</f>
        <v>1.74%</v>
      </c>
      <c r="O36">
        <f>IF(FRL!C36="","",FRL!C36)</f>
        <v>57</v>
      </c>
      <c r="P36">
        <f>IF(FRL!D36="","",FRL!D36)</f>
        <v>46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10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Max Greyserman</v>
      </c>
      <c r="B37">
        <f>IF(Win!B37="","",VALUE(Win!B37))</f>
        <v>2.4299999999999999E-2</v>
      </c>
      <c r="C37">
        <f>IF(Win!C37="","",Win!C37)</f>
        <v>41</v>
      </c>
      <c r="D37">
        <f>IF(Win!D37="","",Win!D37)</f>
        <v>46</v>
      </c>
      <c r="E37" s="18">
        <f t="shared" si="0"/>
        <v>3.0000000000000001E-3</v>
      </c>
      <c r="F37">
        <f t="array" ref="F37">IF(E37="","",RANK(E37, $E$2:$E$241) + COUNTIFS($E$2:$E$241, E37, $D$2:$D$241, "&lt;"&amp;D37) + COUNTIFS($E$2:$E$241, E37, $D$2:$D$241, D37, $A$2:$A$241, "&lt;"&amp;A37))</f>
        <v>5</v>
      </c>
      <c r="G37">
        <f ca="1">IF(Win!F37="","",Win!F37)</f>
        <v>24</v>
      </c>
      <c r="H37" s="6" t="str">
        <f t="shared" ca="1" si="1"/>
        <v/>
      </c>
      <c r="I37" s="6">
        <f t="shared" ca="1" si="2"/>
        <v>-2</v>
      </c>
      <c r="J37" t="str">
        <f>IF(F37="","",Win!H37)</f>
        <v>Skybet: 45/1, 6pl, 1/5</v>
      </c>
      <c r="M37" t="str">
        <f>IF(FRL!A37="","",FRL!A37)</f>
        <v>Max Greyserman</v>
      </c>
      <c r="N37" t="str">
        <f>IF(FRL!B37="","",FRL!B37)</f>
        <v>2.11%</v>
      </c>
      <c r="O37">
        <f>IF(FRL!C37="","",FRL!C37)</f>
        <v>47</v>
      </c>
      <c r="P37">
        <f>IF(FRL!D37="","",FRL!D37)</f>
        <v>41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23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Max Homa</v>
      </c>
      <c r="B38">
        <f>IF(Win!B38="","",VALUE(Win!B38))</f>
        <v>1.37E-2</v>
      </c>
      <c r="C38">
        <f>IF(Win!C38="","",Win!C38)</f>
        <v>73</v>
      </c>
      <c r="D38">
        <f>IF(Win!D38="","",Win!D38)</f>
        <v>67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26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Max Homa</v>
      </c>
      <c r="N38" t="str">
        <f>IF(FRL!B38="","",FRL!B38)</f>
        <v>1.75%</v>
      </c>
      <c r="O38">
        <f>IF(FRL!C38="","",FRL!C38)</f>
        <v>57</v>
      </c>
      <c r="P38">
        <f>IF(FRL!D38="","",FRL!D38)</f>
        <v>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16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Nick Dunlap</v>
      </c>
      <c r="B39">
        <f>IF(Win!B39="","",VALUE(Win!B39))</f>
        <v>6.0000000000000001E-3</v>
      </c>
      <c r="C39">
        <f>IF(Win!C39="","",Win!C39)</f>
        <v>167</v>
      </c>
      <c r="D39">
        <f>IF(Win!D39="","",Win!D39)</f>
        <v>71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55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Nick Dunlap</v>
      </c>
      <c r="N39" t="str">
        <f>IF(FRL!B39="","",FRL!B39)</f>
        <v>1.28%</v>
      </c>
      <c r="O39">
        <f>IF(FRL!C39="","",FRL!C39)</f>
        <v>78</v>
      </c>
      <c r="P39">
        <f>IF(FRL!D39="","",FRL!D39)</f>
        <v>56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56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Nick Taylor</v>
      </c>
      <c r="B40">
        <f>IF(Win!B40="","",VALUE(Win!B40))</f>
        <v>2E-3</v>
      </c>
      <c r="C40">
        <f>IF(Win!C40="","",Win!C40)</f>
        <v>500</v>
      </c>
      <c r="D40">
        <f>IF(Win!D40="","",Win!D40)</f>
        <v>251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Nick Taylor</v>
      </c>
      <c r="N40" t="str">
        <f>IF(FRL!B40="","",FRL!B40)</f>
        <v>0.85%</v>
      </c>
      <c r="O40">
        <f>IF(FRL!C40="","",FRL!C40)</f>
        <v>118</v>
      </c>
      <c r="P40">
        <f>IF(FRL!D40="","",FRL!D40)</f>
        <v>101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41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Nico Echavarria</v>
      </c>
      <c r="B41">
        <f>IF(Win!B41="","",VALUE(Win!B41))</f>
        <v>5.1000000000000004E-3</v>
      </c>
      <c r="C41">
        <f>IF(Win!C41="","",Win!C41)</f>
        <v>196</v>
      </c>
      <c r="D41">
        <f>IF(Win!D41="","",Win!D41)</f>
        <v>126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Nico Echavarria</v>
      </c>
      <c r="N41" t="str">
        <f>IF(FRL!B41="","",FRL!B41)</f>
        <v>1.14%</v>
      </c>
      <c r="O41">
        <f>IF(FRL!C41="","",FRL!C41)</f>
        <v>88</v>
      </c>
      <c r="P41">
        <f>IF(FRL!D41="","",FRL!D41)</f>
        <v>71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30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Patrick Cantlay</v>
      </c>
      <c r="B42">
        <f>IF(Win!B42="","",VALUE(Win!B42))</f>
        <v>5.9700000000000003E-2</v>
      </c>
      <c r="C42">
        <f>IF(Win!C42="","",Win!C42)</f>
        <v>17</v>
      </c>
      <c r="D42">
        <f>IF(Win!D42="","",Win!D42)</f>
        <v>19</v>
      </c>
      <c r="E42" s="18">
        <f t="shared" si="0"/>
        <v>7.0000000000000001E-3</v>
      </c>
      <c r="F42">
        <f t="array" ref="F42">IF(E42="","",RANK(E42, $E$2:$E$241) + COUNTIFS($E$2:$E$241, E42, $D$2:$D$241, "&lt;"&amp;D42) + COUNTIFS($E$2:$E$241, E42, $D$2:$D$241, D42, $A$2:$A$241, "&lt;"&amp;A42))</f>
        <v>2</v>
      </c>
      <c r="G42">
        <f ca="1">IF(Win!F42="","",Win!F42)</f>
        <v>15</v>
      </c>
      <c r="H42" s="6">
        <f t="shared" ca="1" si="1"/>
        <v>-2</v>
      </c>
      <c r="I42" s="6">
        <f t="shared" ca="1" si="2"/>
        <v>-2</v>
      </c>
      <c r="J42" t="str">
        <f>IF(F42="","",Win!H42)</f>
        <v>BetVictor: 18/1, 5pl, 1/4</v>
      </c>
      <c r="M42" t="str">
        <f>IF(FRL!A42="","",FRL!A42)</f>
        <v>Patrick Cantlay</v>
      </c>
      <c r="N42" t="str">
        <f>IF(FRL!B42="","",FRL!B42)</f>
        <v>3.08%</v>
      </c>
      <c r="O42">
        <f>IF(FRL!C42="","",FRL!C42)</f>
        <v>32</v>
      </c>
      <c r="P42">
        <f>IF(FRL!D42="","",FRL!D42)</f>
        <v>26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48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Patton Kizzire</v>
      </c>
      <c r="B43">
        <f>IF(Win!B43="","",VALUE(Win!B43))</f>
        <v>1.2999999999999999E-3</v>
      </c>
      <c r="C43">
        <f>IF(Win!C43="","",Win!C43)</f>
        <v>769</v>
      </c>
      <c r="D43">
        <f>IF(Win!D43="","",Win!D43)</f>
        <v>251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40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Patton Kizzire</v>
      </c>
      <c r="N43" t="str">
        <f>IF(FRL!B43="","",FRL!B43)</f>
        <v>0.77%</v>
      </c>
      <c r="O43">
        <f>IF(FRL!C43="","",FRL!C43)</f>
        <v>130</v>
      </c>
      <c r="P43">
        <f>IF(FRL!D43="","",FRL!D43)</f>
        <v>101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23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Peter Malnati</v>
      </c>
      <c r="B44">
        <f>IF(Win!B44="","",VALUE(Win!B44))</f>
        <v>2.9999999999999997E-4</v>
      </c>
      <c r="C44">
        <f>IF(Win!C44="","",Win!C44)</f>
        <v>3333</v>
      </c>
      <c r="D44">
        <f>IF(Win!D44="","",Win!D44)</f>
        <v>1001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53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Peter Malnati</v>
      </c>
      <c r="N44" t="str">
        <f>IF(FRL!B44="","",FRL!B44)</f>
        <v>0.47%</v>
      </c>
      <c r="O44">
        <f>IF(FRL!C44="","",FRL!C44)</f>
        <v>213</v>
      </c>
      <c r="P44">
        <f>IF(FRL!D44="","",FRL!D44)</f>
        <v>176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48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Rafael Campos</v>
      </c>
      <c r="B45">
        <f>IF(Win!B45="","",VALUE(Win!B45))</f>
        <v>1E-3</v>
      </c>
      <c r="C45">
        <f>IF(Win!C45="","",Win!C45)</f>
        <v>1000</v>
      </c>
      <c r="D45">
        <f>IF(Win!D45="","",Win!D45)</f>
        <v>601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57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Rafael Campos</v>
      </c>
      <c r="N45" t="str">
        <f>IF(FRL!B45="","",FRL!B45)</f>
        <v>0.66%</v>
      </c>
      <c r="O45">
        <f>IF(FRL!C45="","",FRL!C45)</f>
        <v>152</v>
      </c>
      <c r="P45">
        <f>IF(FRL!D45="","",FRL!D45)</f>
        <v>151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34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Robert MacIntyre</v>
      </c>
      <c r="B46">
        <f>IF(Win!B46="","",VALUE(Win!B46))</f>
        <v>1.21E-2</v>
      </c>
      <c r="C46">
        <f>IF(Win!C46="","",Win!C46)</f>
        <v>83</v>
      </c>
      <c r="D46">
        <f>IF(Win!D46="","",Win!D46)</f>
        <v>46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15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Robert MacIntyre</v>
      </c>
      <c r="N46" t="str">
        <f>IF(FRL!B46="","",FRL!B46)</f>
        <v>1.66%</v>
      </c>
      <c r="O46">
        <f>IF(FRL!C46="","",FRL!C46)</f>
        <v>60</v>
      </c>
      <c r="P46">
        <f>IF(FRL!D46="","",FRL!D46)</f>
        <v>41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23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Russell Henley</v>
      </c>
      <c r="B47">
        <f>IF(Win!B47="","",VALUE(Win!B47))</f>
        <v>3.7900000000000003E-2</v>
      </c>
      <c r="C47">
        <f>IF(Win!C47="","",Win!C47)</f>
        <v>26</v>
      </c>
      <c r="D47">
        <f>IF(Win!D47="","",Win!D47)</f>
        <v>36</v>
      </c>
      <c r="E47" s="18">
        <f t="shared" si="0"/>
        <v>0.01</v>
      </c>
      <c r="F47">
        <f t="array" ref="F47">IF(E47="","",RANK(E47, $E$2:$E$241) + COUNTIFS($E$2:$E$241, E47, $D$2:$D$241, "&lt;"&amp;D47) + COUNTIFS($E$2:$E$241, E47, $D$2:$D$241, D47, $A$2:$A$241, "&lt;"&amp;A47))</f>
        <v>1</v>
      </c>
      <c r="G47">
        <f ca="1">IF(Win!F47="","",Win!F47)</f>
        <v>30</v>
      </c>
      <c r="H47" s="6">
        <f t="shared" ca="1" si="1"/>
        <v>-2</v>
      </c>
      <c r="I47" s="6">
        <f t="shared" ca="1" si="2"/>
        <v>-2</v>
      </c>
      <c r="J47" t="str">
        <f>IF(F47="","",Win!H47)</f>
        <v>Bet365: 35/1, 5pl, 1/4</v>
      </c>
      <c r="M47" t="str">
        <f>IF(FRL!A47="","",FRL!A47)</f>
        <v>Russell Henley</v>
      </c>
      <c r="N47" t="str">
        <f>IF(FRL!B47="","",FRL!B47)</f>
        <v>2.55%</v>
      </c>
      <c r="O47">
        <f>IF(FRL!C47="","",FRL!C47)</f>
        <v>39</v>
      </c>
      <c r="P47">
        <f>IF(FRL!D47="","",FRL!D47)</f>
        <v>41</v>
      </c>
      <c r="Q47" s="18">
        <f t="shared" si="3"/>
        <v>1E-3</v>
      </c>
      <c r="R47">
        <f t="array" ref="R47">IF(Q47="","",RANK(Q47, $Q$2:$Q$241) + COUNTIFS($Q$2:$Q$241, Q47, $P$2:$P$241, "&lt;"&amp;P47) + COUNTIFS($Q$2:$Q$241, Q47, $P$2:$P$241, P47, $M$2:$M$241, "&lt;"&amp;M47))</f>
        <v>2</v>
      </c>
      <c r="S47">
        <f ca="1">IF(FRL!F47="","",FRL!F47)</f>
        <v>23</v>
      </c>
      <c r="T47" s="6">
        <f t="shared" ca="1" si="4"/>
        <v>-2</v>
      </c>
      <c r="U47" s="6">
        <f t="shared" ca="1" si="5"/>
        <v>-2</v>
      </c>
      <c r="V47" t="str">
        <f>IF(R47="","",FRL!H47)</f>
        <v>Bet365: 35/1, 5pl, 1/4</v>
      </c>
    </row>
    <row r="48" spans="1:22" x14ac:dyDescent="0.25">
      <c r="A48" t="str">
        <f>IF(Win!A48="","",Win!A48)</f>
        <v>Sahith Theegala</v>
      </c>
      <c r="B48">
        <f>IF(Win!B48="","",VALUE(Win!B48))</f>
        <v>1.6400000000000001E-2</v>
      </c>
      <c r="C48">
        <f>IF(Win!C48="","",Win!C48)</f>
        <v>61</v>
      </c>
      <c r="D48">
        <f>IF(Win!D48="","",Win!D48)</f>
        <v>31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36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Sahith Theegala</v>
      </c>
      <c r="N48" t="str">
        <f>IF(FRL!B48="","",FRL!B48)</f>
        <v>1.82%</v>
      </c>
      <c r="O48">
        <f>IF(FRL!C48="","",FRL!C48)</f>
        <v>55</v>
      </c>
      <c r="P48">
        <f>IF(FRL!D48="","",FRL!D48)</f>
        <v>34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56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Sam Burns</v>
      </c>
      <c r="B49">
        <f>IF(Win!B49="","",VALUE(Win!B49))</f>
        <v>3.9600000000000003E-2</v>
      </c>
      <c r="C49">
        <f>IF(Win!C49="","",Win!C49)</f>
        <v>25</v>
      </c>
      <c r="D49">
        <f>IF(Win!D49="","",Win!D49)</f>
        <v>29</v>
      </c>
      <c r="E49" s="18">
        <f t="shared" si="0"/>
        <v>5.0000000000000001E-3</v>
      </c>
      <c r="F49">
        <f t="array" ref="F49">IF(E49="","",RANK(E49, $E$2:$E$241) + COUNTIFS($E$2:$E$241, E49, $D$2:$D$241, "&lt;"&amp;D49) + COUNTIFS($E$2:$E$241, E49, $D$2:$D$241, D49, $A$2:$A$241, "&lt;"&amp;A49))</f>
        <v>3</v>
      </c>
      <c r="G49">
        <f ca="1">IF(Win!F49="","",Win!F49)</f>
        <v>8</v>
      </c>
      <c r="H49" s="6">
        <f t="shared" ca="1" si="1"/>
        <v>-2</v>
      </c>
      <c r="I49" s="6">
        <f t="shared" ca="1" si="2"/>
        <v>-2</v>
      </c>
      <c r="J49" t="str">
        <f>IF(F49="","",Win!H49)</f>
        <v>BetVictor: 28/1, 5pl, 1/4</v>
      </c>
      <c r="M49" t="str">
        <f>IF(FRL!A49="","",FRL!A49)</f>
        <v>Sam Burns</v>
      </c>
      <c r="N49" t="str">
        <f>IF(FRL!B49="","",FRL!B49)</f>
        <v>2.64%</v>
      </c>
      <c r="O49">
        <f>IF(FRL!C49="","",FRL!C49)</f>
        <v>38</v>
      </c>
      <c r="P49">
        <f>IF(FRL!D49="","",FRL!D49)</f>
        <v>31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34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Sepp Straka</v>
      </c>
      <c r="B50">
        <f>IF(Win!B50="","",VALUE(Win!B50))</f>
        <v>6.1000000000000004E-3</v>
      </c>
      <c r="C50">
        <f>IF(Win!C50="","",Win!C50)</f>
        <v>164</v>
      </c>
      <c r="D50">
        <f>IF(Win!D50="","",Win!D50)</f>
        <v>81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15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Sepp Straka</v>
      </c>
      <c r="N50" t="str">
        <f>IF(FRL!B50="","",FRL!B50)</f>
        <v>1.25%</v>
      </c>
      <c r="O50">
        <f>IF(FRL!C50="","",FRL!C50)</f>
        <v>80</v>
      </c>
      <c r="P50">
        <f>IF(FRL!D50="","",FRL!D50)</f>
        <v>51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16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Si Woo Kim</v>
      </c>
      <c r="B51">
        <f>IF(Win!B51="","",VALUE(Win!B51))</f>
        <v>1.32E-2</v>
      </c>
      <c r="C51">
        <f>IF(Win!C51="","",Win!C51)</f>
        <v>76</v>
      </c>
      <c r="D51">
        <f>IF(Win!D51="","",Win!D51)</f>
        <v>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32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Si Woo Kim</v>
      </c>
      <c r="N51" t="str">
        <f>IF(FRL!B51="","",FRL!B51)</f>
        <v>1.67%</v>
      </c>
      <c r="O51">
        <f>IF(FRL!C51="","",FRL!C51)</f>
        <v>60</v>
      </c>
      <c r="P51">
        <f>IF(FRL!D51="","",FRL!D51)</f>
        <v>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56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Stephan Jaeger</v>
      </c>
      <c r="B52">
        <f>IF(Win!B52="","",VALUE(Win!B52))</f>
        <v>6.7999999999999996E-3</v>
      </c>
      <c r="C52">
        <f>IF(Win!C52="","",Win!C52)</f>
        <v>147</v>
      </c>
      <c r="D52">
        <f>IF(Win!D52="","",Win!D52)</f>
        <v>126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36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Stephan Jaeger</v>
      </c>
      <c r="N52" t="str">
        <f>IF(FRL!B52="","",FRL!B52)</f>
        <v>1.35%</v>
      </c>
      <c r="O52">
        <f>IF(FRL!C52="","",FRL!C52)</f>
        <v>74</v>
      </c>
      <c r="P52">
        <f>IF(FRL!D52="","",FRL!D52)</f>
        <v>71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34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Sungjae Im</v>
      </c>
      <c r="B53">
        <f>IF(Win!B53="","",VALUE(Win!B53))</f>
        <v>3.6700000000000003E-2</v>
      </c>
      <c r="C53">
        <f>IF(Win!C53="","",Win!C53)</f>
        <v>27</v>
      </c>
      <c r="D53">
        <f>IF(Win!D53="","",Win!D53)</f>
        <v>20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3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Sungjae Im</v>
      </c>
      <c r="N53" t="str">
        <f>IF(FRL!B53="","",FRL!B53)</f>
        <v>2.61%</v>
      </c>
      <c r="O53">
        <f>IF(FRL!C53="","",FRL!C53)</f>
        <v>38</v>
      </c>
      <c r="P53">
        <f>IF(FRL!D53="","",FRL!D53)</f>
        <v>29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16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Taylor Pendrith</v>
      </c>
      <c r="B54">
        <f>IF(Win!B54="","",VALUE(Win!B54))</f>
        <v>9.5999999999999992E-3</v>
      </c>
      <c r="C54">
        <f>IF(Win!C54="","",Win!C54)</f>
        <v>104</v>
      </c>
      <c r="D54">
        <f>IF(Win!D54="","",Win!D54)</f>
        <v>56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Taylor Pendrith</v>
      </c>
      <c r="N54" t="str">
        <f>IF(FRL!B54="","",FRL!B54)</f>
        <v>1.49%</v>
      </c>
      <c r="O54">
        <f>IF(FRL!C54="","",FRL!C54)</f>
        <v>67</v>
      </c>
      <c r="P54">
        <f>IF(FRL!D54="","",FRL!D54)</f>
        <v>46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30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Thomas Detry</v>
      </c>
      <c r="B55">
        <f>IF(Win!B55="","",VALUE(Win!B55))</f>
        <v>6.4000000000000003E-3</v>
      </c>
      <c r="C55">
        <f>IF(Win!C55="","",Win!C55)</f>
        <v>156</v>
      </c>
      <c r="D55">
        <f>IF(Win!D55="","",Win!D55)</f>
        <v>126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5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Thomas Detry</v>
      </c>
      <c r="N55" t="str">
        <f>IF(FRL!B55="","",FRL!B55)</f>
        <v>1.24%</v>
      </c>
      <c r="O55">
        <f>IF(FRL!C55="","",FRL!C55)</f>
        <v>81</v>
      </c>
      <c r="P55">
        <f>IF(FRL!D55="","",FRL!D55)</f>
        <v>81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7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Tom Hoge</v>
      </c>
      <c r="B56">
        <f>IF(Win!B56="","",VALUE(Win!B56))</f>
        <v>7.4999999999999997E-3</v>
      </c>
      <c r="C56">
        <f>IF(Win!C56="","",Win!C56)</f>
        <v>133</v>
      </c>
      <c r="D56">
        <f>IF(Win!D56="","",Win!D56)</f>
        <v>126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Tom Hoge</v>
      </c>
      <c r="N56" t="str">
        <f>IF(FRL!B56="","",FRL!B56)</f>
        <v>1.36%</v>
      </c>
      <c r="O56">
        <f>IF(FRL!C56="","",FRL!C56)</f>
        <v>74</v>
      </c>
      <c r="P56">
        <f>IF(FRL!D56="","",FRL!D56)</f>
        <v>71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Tony Finau</v>
      </c>
      <c r="B57">
        <f>IF(Win!B57="","",VALUE(Win!B57))</f>
        <v>2.7300000000000001E-2</v>
      </c>
      <c r="C57">
        <f>IF(Win!C57="","",Win!C57)</f>
        <v>37</v>
      </c>
      <c r="D57">
        <f>IF(Win!D57="","",Win!D57)</f>
        <v>36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15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Tony Finau</v>
      </c>
      <c r="N57" t="str">
        <f>IF(FRL!B57="","",FRL!B57)</f>
        <v>2.27%</v>
      </c>
      <c r="O57">
        <f>IF(FRL!C57="","",FRL!C57)</f>
        <v>44</v>
      </c>
      <c r="P57">
        <f>IF(FRL!D57="","",FRL!D57)</f>
        <v>36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7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Viktor Hovland</v>
      </c>
      <c r="B58">
        <f>IF(Win!B58="","",VALUE(Win!B58))</f>
        <v>3.1199999999999999E-2</v>
      </c>
      <c r="C58">
        <f>IF(Win!C58="","",Win!C58)</f>
        <v>32</v>
      </c>
      <c r="D58">
        <f>IF(Win!D58="","",Win!D58)</f>
        <v>29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36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Viktor Hovland</v>
      </c>
      <c r="N58" t="str">
        <f>IF(FRL!B58="","",FRL!B58)</f>
        <v>2.43%</v>
      </c>
      <c r="O58">
        <f>IF(FRL!C58="","",FRL!C58)</f>
        <v>41</v>
      </c>
      <c r="P58">
        <f>IF(FRL!D58="","",FRL!D58)</f>
        <v>29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23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Will Zalatoris</v>
      </c>
      <c r="B59">
        <f>IF(Win!B59="","",VALUE(Win!B59))</f>
        <v>1.12E-2</v>
      </c>
      <c r="C59">
        <f>IF(Win!C59="","",Win!C59)</f>
        <v>89</v>
      </c>
      <c r="D59">
        <f>IF(Win!D59="","",Win!D59)</f>
        <v>67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26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Will Zalatoris</v>
      </c>
      <c r="N59" t="str">
        <f>IF(FRL!B59="","",FRL!B59)</f>
        <v>1.61%</v>
      </c>
      <c r="O59">
        <f>IF(FRL!C59="","",FRL!C59)</f>
        <v>62</v>
      </c>
      <c r="P59">
        <f>IF(FRL!D59="","",FRL!D59)</f>
        <v>51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2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Wyndham Clark</v>
      </c>
      <c r="B60">
        <f>IF(Win!B60="","",VALUE(Win!B60))</f>
        <v>1.89E-2</v>
      </c>
      <c r="C60">
        <f>IF(Win!C60="","",Win!C60)</f>
        <v>53</v>
      </c>
      <c r="D60">
        <f>IF(Win!D60="","",Win!D60)</f>
        <v>41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15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Wyndham Clark</v>
      </c>
      <c r="N60" t="str">
        <f>IF(FRL!B60="","",FRL!B60)</f>
        <v>1.98%</v>
      </c>
      <c r="O60">
        <f>IF(FRL!C60="","",FRL!C60)</f>
        <v>51</v>
      </c>
      <c r="P60">
        <f>IF(FRL!D60="","",FRL!D60)</f>
        <v>41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16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Xander Schauffele</v>
      </c>
      <c r="B61">
        <f>IF(Win!B61="","",VALUE(Win!B61))</f>
        <v>0.1239</v>
      </c>
      <c r="C61">
        <f>IF(Win!C61="","",Win!C61)</f>
        <v>8.1</v>
      </c>
      <c r="D61">
        <f>IF(Win!D61="","",Win!D61)</f>
        <v>8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30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Xander Schauffele</v>
      </c>
      <c r="N61" t="str">
        <f>IF(FRL!B61="","",FRL!B61)</f>
        <v>4.36%</v>
      </c>
      <c r="O61">
        <f>IF(FRL!C61="","",FRL!C61)</f>
        <v>23</v>
      </c>
      <c r="P61">
        <f>IF(FRL!D61="","",FRL!D61)</f>
        <v>17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34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241</v>
      </c>
      <c r="C1" s="13" t="s">
        <v>581</v>
      </c>
      <c r="D1" s="13" t="s">
        <v>239</v>
      </c>
      <c r="E1" s="14" t="s">
        <v>231</v>
      </c>
      <c r="F1" s="1" t="s">
        <v>233</v>
      </c>
      <c r="G1" s="1" t="s">
        <v>234</v>
      </c>
      <c r="H1" s="1" t="s">
        <v>240</v>
      </c>
    </row>
    <row r="2" spans="1:8" x14ac:dyDescent="0.25">
      <c r="A2" t="str">
        <f ca="1">CONCATENATE("WIN: ",IFERROR(OFFSET(Picks!A$1,MATCH(1,Picks!F:F,0)-1,0),""))</f>
        <v>WIN: Russell Henley</v>
      </c>
      <c r="B2" s="15" t="str">
        <f ca="1">IFERROR(OFFSET(Win!B$1,MATCH(1,Picks!F:F,0)-1,0),"")</f>
        <v>3.79%</v>
      </c>
      <c r="C2" s="16">
        <f ca="1">IFERROR(OFFSET(Win!C$1,MATCH(1,Picks!F:F,0)-1,0),"")</f>
        <v>26</v>
      </c>
      <c r="D2" s="16">
        <f ca="1">IFERROR(OFFSET(Win!D$1,MATCH(1,Picks!F:F,0)-1,0),"")</f>
        <v>36</v>
      </c>
      <c r="E2" s="17" t="str">
        <f ca="1">IFERROR(OFFSET(Win!E$1,MATCH(1,Picks!F:F,0)-1,0),"")</f>
        <v>1.00%</v>
      </c>
      <c r="F2">
        <f ca="1">IFERROR(OFFSET(Picks!G$1,MATCH(1,Picks!F:F,0)-1,0),"")</f>
        <v>30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35/1, 5pl, 1/4</v>
      </c>
    </row>
    <row r="3" spans="1:8" x14ac:dyDescent="0.25">
      <c r="A3" t="str">
        <f ca="1">CONCATENATE("WIN: ",IFERROR(OFFSET(Picks!A$1,MATCH(2,Picks!F:F,0)-1,0),""))</f>
        <v>WIN: Patrick Cantlay</v>
      </c>
      <c r="B3" s="15" t="str">
        <f ca="1">IFERROR(OFFSET(Win!B$1,MATCH(2,Picks!F:F,0)-1,0),"")</f>
        <v>5.97%</v>
      </c>
      <c r="C3" s="16">
        <f ca="1">IFERROR(OFFSET(Win!C$1,MATCH(2,Picks!F:F,0)-1,0),"")</f>
        <v>17</v>
      </c>
      <c r="D3" s="16">
        <f ca="1">IFERROR(OFFSET(Win!D$1,MATCH(2,Picks!F:F,0)-1,0),"")</f>
        <v>19</v>
      </c>
      <c r="E3" s="17" t="str">
        <f ca="1">IFERROR(OFFSET(Win!E$1,MATCH(2,Picks!F:F,0)-1,0),"")</f>
        <v>0.70%</v>
      </c>
      <c r="F3">
        <f ca="1">IFERROR(OFFSET(Picks!G$1,MATCH(2,Picks!F:F,0)-1,0),"")</f>
        <v>15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BetVictor: 18/1, 5pl, 1/4</v>
      </c>
    </row>
    <row r="4" spans="1:8" x14ac:dyDescent="0.25">
      <c r="A4" t="str">
        <f ca="1">CONCATENATE("WIN: ",IFERROR(OFFSET(Picks!A$1,MATCH(3,Picks!F:F,0)-1,0),""))</f>
        <v>WIN: Sam Burns</v>
      </c>
      <c r="B4" s="15" t="str">
        <f ca="1">IFERROR(OFFSET(Win!B$1,MATCH(3,Picks!F:F,0)-1,0),"")</f>
        <v>3.96%</v>
      </c>
      <c r="C4" s="16">
        <f ca="1">IFERROR(OFFSET(Win!C$1,MATCH(3,Picks!F:F,0)-1,0),"")</f>
        <v>25</v>
      </c>
      <c r="D4" s="16">
        <f ca="1">IFERROR(OFFSET(Win!D$1,MATCH(3,Picks!F:F,0)-1,0),"")</f>
        <v>29</v>
      </c>
      <c r="E4" s="17" t="str">
        <f ca="1">IFERROR(OFFSET(Win!E$1,MATCH(3,Picks!F:F,0)-1,0),"")</f>
        <v>0.50%</v>
      </c>
      <c r="F4">
        <f ca="1">IFERROR(OFFSET(Picks!G$1,MATCH(3,Picks!F:F,0)-1,0),"")</f>
        <v>8</v>
      </c>
      <c r="G4" s="6">
        <f ca="1">IFERROR(OFFSET(Picks!H$1,MATCH(3,Picks!F:F,0)-1,0),"")</f>
        <v>-2</v>
      </c>
      <c r="H4" t="str">
        <f ca="1">IFERROR(OFFSET(Win!H$1,MATCH(3,Picks!F:F,0)-1,0),"")</f>
        <v>BetVictor: 28/1, 5pl, 1/4</v>
      </c>
    </row>
    <row r="5" spans="1:8" x14ac:dyDescent="0.25">
      <c r="A5" t="str">
        <f ca="1">CONCATENATE("FRL: ",IFERROR(OFFSET(Picks!M$1,MATCH(1,Picks!R:R,0)-1,0),""))</f>
        <v>FRL: Christiaan Bezuidenhout</v>
      </c>
      <c r="B5" s="15" t="str">
        <f ca="1">IFERROR(IF(OFFSET(FRL!B$1,MATCH(1,Picks!R:R,0)-1,0)=0,"",OFFSET(FRL!B$1,MATCH(1,Picks!R:R,0)-1,0)),"")</f>
        <v>1.81%</v>
      </c>
      <c r="C5" s="16">
        <f ca="1">IFERROR(IF(OFFSET(FRL!C$1,MATCH(1,Picks!R:R,0)-1,0)=0,"",OFFSET(FRL!C$1,MATCH(1,Picks!R:R,0)-1,0)),"")</f>
        <v>55</v>
      </c>
      <c r="D5" s="16">
        <f ca="1">IFERROR(IF(OFFSET(FRL!D$1,MATCH(1,Picks!R:R,0)-1,0)=0,"",OFFSET(FRL!D$1,MATCH(1,Picks!R:R,0)-1,0)),"")</f>
        <v>61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41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-3</v>
      </c>
      <c r="H5" t="str">
        <f ca="1">IFERROR(OFFSET(FRL!H$1,MATCH(1,Picks!R:R,0)-1,0),"")</f>
        <v>Skybet: 60/1, 6pl, 1/5</v>
      </c>
    </row>
    <row r="6" spans="1:8" x14ac:dyDescent="0.25">
      <c r="A6" t="str">
        <f ca="1">CONCATENATE("FRL: ",IFERROR(OFFSET(Picks!M$1,MATCH(2,Picks!R:R,0)-1,0),""))</f>
        <v>FRL: Russell Henley</v>
      </c>
      <c r="B6" s="15" t="str">
        <f ca="1">IFERROR(IF(OFFSET(FRL!B$1,MATCH(2,Picks!R:R,0)-1,0)=0,"",OFFSET(FRL!B$1,MATCH(2,Picks!R:R,0)-1,0)),"")</f>
        <v>2.55%</v>
      </c>
      <c r="C6" s="16">
        <f ca="1">IFERROR(IF(OFFSET(FRL!C$1,MATCH(2,Picks!R:R,0)-1,0)=0,"",OFFSET(FRL!C$1,MATCH(2,Picks!R:R,0)-1,0)),"")</f>
        <v>39</v>
      </c>
      <c r="D6" s="16">
        <f ca="1">IFERROR(IF(OFFSET(FRL!D$1,MATCH(2,Picks!R:R,0)-1,0)=0,"",OFFSET(FRL!D$1,MATCH(2,Picks!R:R,0)-1,0)),"")</f>
        <v>41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23</v>
      </c>
      <c r="G6" s="6">
        <f ca="1">IF(F6="","",IF(B7="",1.5*IFERROR(OFFSET(Picks!T$1,MATCH(2,Picks!R:R,0)-1,0),""),IFERROR(OFFSET(Picks!T$1,MATCH(2,Picks!R:R,0)-1,0),"")))</f>
        <v>-3</v>
      </c>
      <c r="H6" t="str">
        <f ca="1">IFERROR(OFFSET(FRL!H$1,MATCH(2,Picks!R:R,0)-1,0),"")</f>
        <v>Bet365: 35/1, 5pl, 1/4</v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FRL</vt:lpstr>
      <vt:lpstr>Picks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2025-02-12T12:43:12Z</dcterms:modified>
</cp:coreProperties>
</file>