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1FF76D2C-58CC-4BA3-A886-C151961BBA0E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7" i="48"/>
  <c r="H106" i="48"/>
  <c r="H104" i="48"/>
  <c r="H103" i="48"/>
  <c r="H101" i="48"/>
  <c r="H99" i="48"/>
  <c r="H98" i="48"/>
  <c r="H97" i="48"/>
  <c r="H96" i="48"/>
  <c r="H93" i="48"/>
  <c r="H92" i="48"/>
  <c r="H90" i="48"/>
  <c r="H88" i="48"/>
  <c r="H87" i="48"/>
  <c r="H86" i="48"/>
  <c r="H85" i="48"/>
  <c r="H83" i="48"/>
  <c r="H82" i="48"/>
  <c r="H80" i="48"/>
  <c r="H78" i="48"/>
  <c r="H76" i="48"/>
  <c r="H74" i="48"/>
  <c r="H73" i="48"/>
  <c r="H72" i="48"/>
  <c r="H70" i="48"/>
  <c r="H66" i="48"/>
  <c r="H65" i="48"/>
  <c r="H62" i="48"/>
  <c r="H60" i="48"/>
  <c r="H59" i="48"/>
  <c r="H58" i="48"/>
  <c r="H57" i="48"/>
  <c r="H56" i="48"/>
  <c r="H55" i="48"/>
  <c r="H52" i="48"/>
  <c r="H50" i="48"/>
  <c r="H49" i="48"/>
  <c r="H48" i="48"/>
  <c r="H46" i="48"/>
  <c r="H45" i="48"/>
  <c r="H44" i="48"/>
  <c r="H41" i="48"/>
  <c r="H40" i="48"/>
  <c r="H39" i="48"/>
  <c r="H38" i="48"/>
  <c r="H36" i="48"/>
  <c r="H30" i="48"/>
  <c r="H29" i="48"/>
  <c r="H26" i="48"/>
  <c r="H24" i="48"/>
  <c r="H23" i="48"/>
  <c r="H22" i="48"/>
  <c r="H21" i="48"/>
  <c r="H20" i="48"/>
  <c r="H17" i="48"/>
  <c r="H16" i="48"/>
  <c r="H15" i="48"/>
  <c r="H12" i="48"/>
  <c r="H11" i="48"/>
  <c r="H7" i="48"/>
  <c r="H6" i="48"/>
  <c r="H4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8" i="1"/>
  <c r="H107" i="1"/>
  <c r="H106" i="1"/>
  <c r="H104" i="1"/>
  <c r="H103" i="1"/>
  <c r="H102" i="1"/>
  <c r="H101" i="1"/>
  <c r="H99" i="1"/>
  <c r="H98" i="1"/>
  <c r="H97" i="1"/>
  <c r="H96" i="1"/>
  <c r="H93" i="1"/>
  <c r="H92" i="1"/>
  <c r="H91" i="1"/>
  <c r="H89" i="1"/>
  <c r="H88" i="1"/>
  <c r="H87" i="1"/>
  <c r="H86" i="1"/>
  <c r="H85" i="1"/>
  <c r="H83" i="1"/>
  <c r="H82" i="1"/>
  <c r="H80" i="1"/>
  <c r="H78" i="1"/>
  <c r="H76" i="1"/>
  <c r="H72" i="1"/>
  <c r="H70" i="1"/>
  <c r="H68" i="1"/>
  <c r="H67" i="1"/>
  <c r="H66" i="1"/>
  <c r="H64" i="1"/>
  <c r="H61" i="1"/>
  <c r="H60" i="1"/>
  <c r="H59" i="1"/>
  <c r="H57" i="1"/>
  <c r="H54" i="1"/>
  <c r="H50" i="1"/>
  <c r="H49" i="1"/>
  <c r="H46" i="1"/>
  <c r="H44" i="1"/>
  <c r="H43" i="1"/>
  <c r="H41" i="1"/>
  <c r="H39" i="1"/>
  <c r="H36" i="1"/>
  <c r="H33" i="1"/>
  <c r="H30" i="1"/>
  <c r="H23" i="1"/>
  <c r="H20" i="1"/>
  <c r="H17" i="1"/>
  <c r="H14" i="1"/>
  <c r="H7" i="1"/>
  <c r="H6" i="1"/>
  <c r="H5" i="1"/>
  <c r="H4" i="1"/>
  <c r="H18" i="48" l="1"/>
  <c r="H67" i="48"/>
  <c r="H43" i="48"/>
  <c r="H51" i="48"/>
  <c r="H69" i="48"/>
  <c r="H19" i="48"/>
  <c r="H79" i="48"/>
  <c r="H42" i="48"/>
  <c r="H64" i="48"/>
  <c r="H77" i="48"/>
  <c r="H79" i="1" l="1"/>
  <c r="H48" i="1"/>
  <c r="H42" i="1"/>
  <c r="H22" i="1"/>
  <c r="H2" i="1"/>
  <c r="H65" i="1"/>
  <c r="H52" i="1"/>
  <c r="H40" i="1"/>
  <c r="H56" i="1"/>
  <c r="H62" i="1"/>
  <c r="H58" i="1"/>
  <c r="H19" i="1"/>
  <c r="H63" i="1"/>
  <c r="H27" i="1"/>
  <c r="H69" i="1"/>
  <c r="H73" i="1"/>
  <c r="H74" i="1"/>
  <c r="H77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F170" i="39" s="1" a="1"/>
  <c r="F170" i="39" s="1"/>
  <c r="Q166" i="39"/>
  <c r="R166" i="39" s="1" a="1"/>
  <c r="R166" i="39" s="1"/>
  <c r="V166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22" i="39"/>
  <c r="Q140" i="39"/>
  <c r="Q143" i="39"/>
  <c r="Q97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F227" i="39" a="1"/>
  <c r="F227" i="39" s="1"/>
  <c r="H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R187" i="39" a="1"/>
  <c r="R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J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V222" i="39" l="1"/>
  <c r="T222" i="39"/>
  <c r="V187" i="39"/>
  <c r="T187" i="39"/>
  <c r="V211" i="39"/>
  <c r="T211" i="39"/>
  <c r="V174" i="39"/>
  <c r="T174" i="39"/>
  <c r="V223" i="39"/>
  <c r="T223" i="39"/>
  <c r="V240" i="39"/>
  <c r="T240" i="39"/>
  <c r="V192" i="39"/>
  <c r="T192" i="39"/>
  <c r="V225" i="39"/>
  <c r="T225" i="39"/>
  <c r="V236" i="39"/>
  <c r="T236" i="39"/>
  <c r="J228" i="39"/>
  <c r="U158" i="39"/>
  <c r="T158" i="39"/>
  <c r="U167" i="39"/>
  <c r="T167" i="39"/>
  <c r="U166" i="39"/>
  <c r="T166" i="39"/>
  <c r="U163" i="39"/>
  <c r="T163" i="39"/>
  <c r="U160" i="39"/>
  <c r="T160" i="39"/>
  <c r="U161" i="39"/>
  <c r="T161" i="39"/>
  <c r="Q96" i="39"/>
  <c r="H235" i="39"/>
  <c r="Q64" i="39"/>
  <c r="Q15" i="39"/>
  <c r="R15" i="39" s="1" a="1"/>
  <c r="R15" i="39" s="1"/>
  <c r="Q42" i="39"/>
  <c r="Q54" i="39"/>
  <c r="Q89" i="39"/>
  <c r="Q95" i="39"/>
  <c r="Q98" i="39"/>
  <c r="R98" i="39" s="1" a="1"/>
  <c r="R98" i="39" s="1"/>
  <c r="Q101" i="39"/>
  <c r="R101" i="39" s="1" a="1"/>
  <c r="R101" i="39" s="1"/>
  <c r="Q60" i="39"/>
  <c r="R60" i="39" s="1" a="1"/>
  <c r="R60" i="39" s="1"/>
  <c r="V60" i="39" s="1"/>
  <c r="Q104" i="39"/>
  <c r="R104" i="39" s="1" a="1"/>
  <c r="R104" i="39" s="1"/>
  <c r="Q107" i="39"/>
  <c r="R107" i="39" s="1" a="1"/>
  <c r="R107" i="39" s="1"/>
  <c r="V107" i="39" s="1"/>
  <c r="Q116" i="39"/>
  <c r="Q119" i="39"/>
  <c r="R119" i="39" s="1" a="1"/>
  <c r="R119" i="39" s="1"/>
  <c r="Q71" i="39"/>
  <c r="Q74" i="39"/>
  <c r="R74" i="39" s="1" a="1"/>
  <c r="R74" i="39" s="1"/>
  <c r="V74" i="39" s="1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F92" i="39" s="1" a="1"/>
  <c r="F92" i="39" s="1"/>
  <c r="J92" i="39" s="1"/>
  <c r="E95" i="39"/>
  <c r="E98" i="39"/>
  <c r="F98" i="39" s="1" a="1"/>
  <c r="F98" i="39" s="1"/>
  <c r="J98" i="39" s="1"/>
  <c r="E101" i="39"/>
  <c r="E104" i="39"/>
  <c r="E107" i="39"/>
  <c r="F107" i="39" s="1" a="1"/>
  <c r="F107" i="39" s="1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H213" i="39"/>
  <c r="I170" i="39"/>
  <c r="Q49" i="39"/>
  <c r="R49" i="39" s="1" a="1"/>
  <c r="R49" i="39" s="1"/>
  <c r="Q55" i="39"/>
  <c r="Q3" i="39"/>
  <c r="Q6" i="39"/>
  <c r="R6" i="39" s="1" a="1"/>
  <c r="R6" i="39" s="1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R57" i="39" s="1" a="1"/>
  <c r="R57" i="39" s="1"/>
  <c r="V57" i="39" s="1"/>
  <c r="Q99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F30" i="39" s="1" a="1"/>
  <c r="F30" i="39" s="1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F96" i="39" s="1" a="1"/>
  <c r="F96" i="39" s="1"/>
  <c r="E102" i="39"/>
  <c r="E105" i="39"/>
  <c r="E108" i="39"/>
  <c r="E111" i="39"/>
  <c r="E129" i="39"/>
  <c r="F129" i="39" s="1" a="1"/>
  <c r="F129" i="39" s="1"/>
  <c r="E135" i="39"/>
  <c r="F135" i="39" s="1" a="1"/>
  <c r="F135" i="39" s="1"/>
  <c r="E141" i="39"/>
  <c r="I159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R103" i="39" s="1" a="1"/>
  <c r="R103" i="39" s="1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J49" i="39" s="1"/>
  <c r="E70" i="39"/>
  <c r="F70" i="39" s="1" a="1"/>
  <c r="F70" i="39" s="1"/>
  <c r="J70" i="39" s="1"/>
  <c r="E73" i="39"/>
  <c r="E85" i="39"/>
  <c r="F85" i="39" s="1" a="1"/>
  <c r="F85" i="39" s="1"/>
  <c r="J85" i="39" s="1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R87" i="39" s="1" a="1"/>
  <c r="R87" i="39" s="1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Q114" i="39"/>
  <c r="Q117" i="39"/>
  <c r="R117" i="39" s="1" a="1"/>
  <c r="R117" i="39" s="1"/>
  <c r="V117" i="39" s="1"/>
  <c r="Q120" i="39"/>
  <c r="Q135" i="39"/>
  <c r="Q69" i="39"/>
  <c r="Q75" i="39"/>
  <c r="Q39" i="39"/>
  <c r="Q2" i="39"/>
  <c r="Q5" i="39"/>
  <c r="Q8" i="39"/>
  <c r="Q11" i="39"/>
  <c r="Q14" i="39"/>
  <c r="Q23" i="39"/>
  <c r="Q26" i="39"/>
  <c r="R26" i="39" s="1" a="1"/>
  <c r="R26" i="39" s="1"/>
  <c r="Q29" i="39"/>
  <c r="R29" i="39" s="1" a="1"/>
  <c r="R29" i="39" s="1"/>
  <c r="V29" i="39" s="1"/>
  <c r="Q32" i="39"/>
  <c r="Q38" i="39"/>
  <c r="R38" i="39" s="1" a="1"/>
  <c r="R38" i="39" s="1"/>
  <c r="Q41" i="39"/>
  <c r="R41" i="39" s="1" a="1"/>
  <c r="R41" i="39" s="1"/>
  <c r="V41" i="39" s="1"/>
  <c r="Q44" i="39"/>
  <c r="Q47" i="39"/>
  <c r="Q50" i="39"/>
  <c r="Q56" i="39"/>
  <c r="Q59" i="39"/>
  <c r="Q62" i="39"/>
  <c r="R62" i="39" s="1" a="1"/>
  <c r="R62" i="39" s="1"/>
  <c r="V62" i="39" s="1"/>
  <c r="Q65" i="39"/>
  <c r="Q68" i="39"/>
  <c r="Q113" i="39"/>
  <c r="Q82" i="39"/>
  <c r="R82" i="39" s="1" a="1"/>
  <c r="R82" i="39" s="1"/>
  <c r="Q85" i="39"/>
  <c r="R85" i="39" s="1" a="1"/>
  <c r="R85" i="39" s="1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F106" i="39" s="1" a="1"/>
  <c r="F106" i="39" s="1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F61" i="39" s="1" a="1"/>
  <c r="F61" i="39" s="1"/>
  <c r="J61" i="39" s="1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R128" i="39" a="1"/>
  <c r="R128" i="39" s="1"/>
  <c r="V227" i="39"/>
  <c r="R125" i="39" a="1"/>
  <c r="R125" i="39" s="1"/>
  <c r="V198" i="39"/>
  <c r="V209" i="39"/>
  <c r="V210" i="39"/>
  <c r="V237" i="39"/>
  <c r="V202" i="39"/>
  <c r="R169" i="39" a="1"/>
  <c r="R169" i="39" s="1"/>
  <c r="T169" i="39" s="1"/>
  <c r="V239" i="39"/>
  <c r="V170" i="39"/>
  <c r="V182" i="39"/>
  <c r="V230" i="39"/>
  <c r="V208" i="39"/>
  <c r="V214" i="39"/>
  <c r="V190" i="39"/>
  <c r="R143" i="39" a="1"/>
  <c r="R143" i="39" s="1"/>
  <c r="R96" i="39" a="1"/>
  <c r="R96" i="39" s="1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G167" i="48"/>
  <c r="G161" i="48"/>
  <c r="G166" i="48"/>
  <c r="S162" i="39"/>
  <c r="G163" i="48"/>
  <c r="S164" i="39"/>
  <c r="F21" i="39" l="1" a="1"/>
  <c r="F21" i="39" s="1"/>
  <c r="F26" i="39" a="1"/>
  <c r="F26" i="39" s="1"/>
  <c r="F55" i="39" a="1"/>
  <c r="F55" i="39" s="1"/>
  <c r="U162" i="39"/>
  <c r="T162" i="39"/>
  <c r="U168" i="39"/>
  <c r="T168" i="39"/>
  <c r="U164" i="39"/>
  <c r="T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V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V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J88" i="39" s="1"/>
  <c r="F101" i="39" a="1"/>
  <c r="F101" i="39" s="1"/>
  <c r="J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V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G124" i="48"/>
  <c r="S2" i="39"/>
  <c r="S135" i="39"/>
  <c r="G146" i="48"/>
  <c r="R102" i="39" a="1"/>
  <c r="R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S155" i="39"/>
  <c r="T155" i="39" s="1"/>
  <c r="S140" i="39"/>
  <c r="T140" i="39" s="1"/>
  <c r="S144" i="39"/>
  <c r="T144" i="39" s="1"/>
  <c r="S62" i="39"/>
  <c r="S17" i="39"/>
  <c r="G80" i="48"/>
  <c r="S40" i="39"/>
  <c r="S150" i="39"/>
  <c r="S138" i="39"/>
  <c r="S143" i="39"/>
  <c r="T143" i="39" s="1"/>
  <c r="S130" i="39"/>
  <c r="S107" i="39"/>
  <c r="T107" i="39" s="1"/>
  <c r="S39" i="39"/>
  <c r="S73" i="39"/>
  <c r="S101" i="39"/>
  <c r="T101" i="39" s="1"/>
  <c r="G74" i="48"/>
  <c r="S88" i="39"/>
  <c r="S4" i="39"/>
  <c r="T4" i="39" s="1"/>
  <c r="S34" i="39"/>
  <c r="S41" i="39"/>
  <c r="T41" i="39" s="1"/>
  <c r="S63" i="39"/>
  <c r="S157" i="39"/>
  <c r="G42" i="48"/>
  <c r="G151" i="48"/>
  <c r="S124" i="39"/>
  <c r="S49" i="39"/>
  <c r="T49" i="39" s="1"/>
  <c r="S56" i="39"/>
  <c r="S44" i="39"/>
  <c r="S137" i="39"/>
  <c r="T137" i="39" s="1"/>
  <c r="G139" i="48"/>
  <c r="S32" i="39"/>
  <c r="S87" i="39"/>
  <c r="T87" i="39" s="1"/>
  <c r="G149" i="48"/>
  <c r="S125" i="39"/>
  <c r="T125" i="39" s="1"/>
  <c r="G59" i="48"/>
  <c r="S47" i="39"/>
  <c r="G55" i="48"/>
  <c r="S126" i="39"/>
  <c r="S20" i="39"/>
  <c r="S112" i="39"/>
  <c r="T112" i="39" s="1"/>
  <c r="S127" i="39"/>
  <c r="T127" i="39" s="1"/>
  <c r="S6" i="39"/>
  <c r="T6" i="39" s="1"/>
  <c r="S43" i="39"/>
  <c r="S50" i="39"/>
  <c r="G136" i="48"/>
  <c r="S57" i="39"/>
  <c r="G64" i="48"/>
  <c r="S84" i="39"/>
  <c r="S97" i="39"/>
  <c r="S113" i="39"/>
  <c r="S98" i="39"/>
  <c r="T98" i="39" s="1"/>
  <c r="S7" i="39"/>
  <c r="T7" i="39" s="1"/>
  <c r="S14" i="39"/>
  <c r="T14" i="39" s="1"/>
  <c r="S29" i="39"/>
  <c r="T29" i="39" s="1"/>
  <c r="S36" i="39"/>
  <c r="S54" i="39"/>
  <c r="S152" i="39"/>
  <c r="T152" i="39" s="1"/>
  <c r="G142" i="48"/>
  <c r="G134" i="48"/>
  <c r="S46" i="39"/>
  <c r="S25" i="39"/>
  <c r="S94" i="39"/>
  <c r="S33" i="39"/>
  <c r="G60" i="48"/>
  <c r="S26" i="39"/>
  <c r="T26" i="39" s="1"/>
  <c r="S117" i="39"/>
  <c r="T117" i="39" s="1"/>
  <c r="G69" i="48"/>
  <c r="S102" i="39"/>
  <c r="S132" i="39"/>
  <c r="T132" i="39" s="1"/>
  <c r="S5" i="39"/>
  <c r="S12" i="39"/>
  <c r="S103" i="39"/>
  <c r="T103" i="39" s="1"/>
  <c r="S83" i="39"/>
  <c r="S96" i="39"/>
  <c r="T96" i="39" s="1"/>
  <c r="S111" i="39"/>
  <c r="S120" i="39"/>
  <c r="S128" i="39"/>
  <c r="S35" i="39"/>
  <c r="S119" i="39"/>
  <c r="G133" i="48"/>
  <c r="S118" i="39"/>
  <c r="S13" i="39"/>
  <c r="S21" i="39"/>
  <c r="T21" i="39" s="1"/>
  <c r="S131" i="39"/>
  <c r="S8" i="39"/>
  <c r="S105" i="39"/>
  <c r="S37" i="39"/>
  <c r="S104" i="39"/>
  <c r="T104" i="39" s="1"/>
  <c r="S77" i="39"/>
  <c r="S85" i="39"/>
  <c r="S92" i="39"/>
  <c r="S114" i="39"/>
  <c r="G147" i="48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T129" i="39" s="1"/>
  <c r="S15" i="39"/>
  <c r="G23" i="48"/>
  <c r="S30" i="39"/>
  <c r="S65" i="39"/>
  <c r="S78" i="39"/>
  <c r="S99" i="39"/>
  <c r="G153" i="48"/>
  <c r="G115" i="48"/>
  <c r="S123" i="39"/>
  <c r="S9" i="39"/>
  <c r="S16" i="39"/>
  <c r="T16" i="39" s="1"/>
  <c r="S31" i="39"/>
  <c r="S38" i="39"/>
  <c r="T38" i="39" s="1"/>
  <c r="S52" i="39"/>
  <c r="S66" i="39"/>
  <c r="S79" i="39"/>
  <c r="G93" i="48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T147" i="39" s="1"/>
  <c r="S154" i="39"/>
  <c r="T154" i="39" s="1"/>
  <c r="G62" i="48"/>
  <c r="G107" i="48"/>
  <c r="S153" i="39"/>
  <c r="S48" i="39"/>
  <c r="G9" i="39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77" i="1"/>
  <c r="G30" i="1"/>
  <c r="G30" i="39"/>
  <c r="I30" i="39" s="1"/>
  <c r="G155" i="39"/>
  <c r="H155" i="39" s="1"/>
  <c r="G155" i="1"/>
  <c r="G139" i="1"/>
  <c r="G139" i="39"/>
  <c r="G80" i="39"/>
  <c r="G81" i="39"/>
  <c r="G130" i="39"/>
  <c r="G26" i="39"/>
  <c r="G96" i="39"/>
  <c r="I96" i="39" s="1"/>
  <c r="G96" i="1"/>
  <c r="G100" i="39"/>
  <c r="G18" i="39"/>
  <c r="G127" i="1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39"/>
  <c r="G121" i="39"/>
  <c r="G147" i="39"/>
  <c r="H147" i="39" s="1"/>
  <c r="G147" i="1"/>
  <c r="G65" i="1"/>
  <c r="G65" i="39"/>
  <c r="G35" i="39"/>
  <c r="G68" i="39"/>
  <c r="G69" i="1"/>
  <c r="G69" i="39"/>
  <c r="S149" i="39"/>
  <c r="T149" i="39" s="1"/>
  <c r="S148" i="39"/>
  <c r="G22" i="39"/>
  <c r="G95" i="39"/>
  <c r="G157" i="39"/>
  <c r="H157" i="39" s="1"/>
  <c r="G157" i="1"/>
  <c r="G39" i="39"/>
  <c r="G3" i="39"/>
  <c r="G136" i="39"/>
  <c r="G136" i="1"/>
  <c r="G101" i="39"/>
  <c r="G101" i="1"/>
  <c r="G54" i="39"/>
  <c r="G19" i="39"/>
  <c r="G11" i="39"/>
  <c r="G105" i="39"/>
  <c r="G34" i="39"/>
  <c r="G108" i="39"/>
  <c r="G107" i="39"/>
  <c r="I107" i="39" s="1"/>
  <c r="G107" i="1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39"/>
  <c r="G86" i="39"/>
  <c r="G63" i="39"/>
  <c r="G16" i="39"/>
  <c r="G47" i="39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28" i="39"/>
  <c r="G12" i="39"/>
  <c r="G137" i="39"/>
  <c r="G137" i="1"/>
  <c r="G90" i="39"/>
  <c r="G55" i="39"/>
  <c r="G7" i="39"/>
  <c r="I7" i="39" s="1"/>
  <c r="G7" i="1"/>
  <c r="G140" i="39"/>
  <c r="G70" i="1"/>
  <c r="G70" i="39"/>
  <c r="G61" i="39"/>
  <c r="H61" i="39" s="1"/>
  <c r="G61" i="1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52" i="1"/>
  <c r="G17" i="39"/>
  <c r="G131" i="39"/>
  <c r="H131" i="39" s="1"/>
  <c r="G131" i="1"/>
  <c r="G114" i="39"/>
  <c r="G79" i="1"/>
  <c r="G79" i="39"/>
  <c r="G20" i="1"/>
  <c r="G20" i="39"/>
  <c r="G71" i="39"/>
  <c r="G143" i="1"/>
  <c r="G143" i="39"/>
  <c r="G94" i="39"/>
  <c r="G85" i="39"/>
  <c r="G85" i="1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S110" i="39"/>
  <c r="S58" i="39"/>
  <c r="G99" i="48"/>
  <c r="S72" i="39"/>
  <c r="G114" i="48"/>
  <c r="S19" i="39"/>
  <c r="G78" i="48"/>
  <c r="S93" i="39"/>
  <c r="G20" i="48"/>
  <c r="G117" i="48"/>
  <c r="S86" i="39"/>
  <c r="S28" i="39"/>
  <c r="S80" i="39"/>
  <c r="S42" i="39"/>
  <c r="G43" i="48"/>
  <c r="S27" i="39"/>
  <c r="S11" i="39"/>
  <c r="S60" i="39"/>
  <c r="G92" i="48"/>
  <c r="G46" i="48"/>
  <c r="G129" i="48"/>
  <c r="S23" i="39"/>
  <c r="S45" i="39"/>
  <c r="G16" i="48"/>
  <c r="S59" i="39"/>
  <c r="S53" i="39"/>
  <c r="S109" i="39"/>
  <c r="S67" i="39"/>
  <c r="G39" i="48"/>
  <c r="S68" i="39"/>
  <c r="S69" i="39"/>
  <c r="G132" i="48"/>
  <c r="G126" i="48"/>
  <c r="S116" i="39"/>
  <c r="S51" i="39"/>
  <c r="S139" i="39"/>
  <c r="S142" i="39"/>
  <c r="S134" i="39"/>
  <c r="T134" i="39" s="1"/>
  <c r="G24" i="48"/>
  <c r="S145" i="39"/>
  <c r="G113" i="48"/>
  <c r="G131" i="48"/>
  <c r="S71" i="39"/>
  <c r="S75" i="39"/>
  <c r="S61" i="39"/>
  <c r="S22" i="39"/>
  <c r="S76" i="39"/>
  <c r="S133" i="39"/>
  <c r="G122" i="48"/>
  <c r="S64" i="39"/>
  <c r="S91" i="39"/>
  <c r="G4" i="48"/>
  <c r="D3" i="36" a="1"/>
  <c r="D3" i="36" s="1"/>
  <c r="S70" i="39"/>
  <c r="S89" i="39"/>
  <c r="S55" i="39"/>
  <c r="S10" i="39"/>
  <c r="S74" i="39"/>
  <c r="G57" i="48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J129" i="39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J96" i="39"/>
  <c r="J30" i="39"/>
  <c r="F113" i="39" a="1"/>
  <c r="F113" i="39" s="1"/>
  <c r="F41" i="39" a="1"/>
  <c r="F41" i="39" s="1"/>
  <c r="F25" i="39" a="1"/>
  <c r="F25" i="39" s="1"/>
  <c r="J135" i="39"/>
  <c r="J148" i="39"/>
  <c r="J43" i="39"/>
  <c r="J107" i="39"/>
  <c r="F84" i="39" a="1"/>
  <c r="F84" i="39" s="1"/>
  <c r="J89" i="39"/>
  <c r="T40" i="39" l="1"/>
  <c r="T71" i="39"/>
  <c r="F10" i="40"/>
  <c r="G10" i="40" s="1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H9" i="40"/>
  <c r="H10" i="40"/>
  <c r="F9" i="40"/>
  <c r="G9" i="40" s="1"/>
  <c r="A9" i="40"/>
  <c r="E9" i="40"/>
  <c r="U69" i="39"/>
  <c r="T69" i="39"/>
  <c r="U93" i="39"/>
  <c r="T93" i="39"/>
  <c r="U122" i="39"/>
  <c r="T122" i="39"/>
  <c r="U118" i="39"/>
  <c r="T118" i="39"/>
  <c r="U142" i="39"/>
  <c r="T142" i="39"/>
  <c r="U157" i="39"/>
  <c r="T157" i="39"/>
  <c r="U139" i="39"/>
  <c r="T139" i="39"/>
  <c r="U33" i="39"/>
  <c r="T33" i="39"/>
  <c r="U89" i="39"/>
  <c r="T89" i="39"/>
  <c r="U94" i="39"/>
  <c r="T94" i="39"/>
  <c r="U15" i="39"/>
  <c r="T15" i="39"/>
  <c r="U20" i="39"/>
  <c r="T20" i="39"/>
  <c r="U88" i="39"/>
  <c r="T88" i="39"/>
  <c r="U13" i="39"/>
  <c r="T13" i="39"/>
  <c r="U46" i="39"/>
  <c r="T46" i="39"/>
  <c r="U126" i="39"/>
  <c r="T126" i="39"/>
  <c r="U68" i="39"/>
  <c r="T68" i="39"/>
  <c r="U91" i="39"/>
  <c r="T91" i="39"/>
  <c r="U47" i="39"/>
  <c r="T47" i="39"/>
  <c r="U73" i="39"/>
  <c r="T73" i="39"/>
  <c r="U106" i="39"/>
  <c r="T106" i="39"/>
  <c r="U18" i="39"/>
  <c r="T18" i="39"/>
  <c r="U119" i="39"/>
  <c r="T119" i="39"/>
  <c r="U39" i="39"/>
  <c r="T39" i="39"/>
  <c r="U77" i="39"/>
  <c r="T77" i="39"/>
  <c r="U27" i="39"/>
  <c r="T27" i="39"/>
  <c r="U42" i="39"/>
  <c r="T42" i="39"/>
  <c r="U10" i="39"/>
  <c r="T10" i="39"/>
  <c r="U65" i="39"/>
  <c r="T65" i="39"/>
  <c r="U55" i="39"/>
  <c r="T55" i="39"/>
  <c r="U30" i="39"/>
  <c r="T30" i="39"/>
  <c r="U34" i="39"/>
  <c r="T34" i="39"/>
  <c r="U86" i="39"/>
  <c r="T86" i="39"/>
  <c r="U19" i="39"/>
  <c r="T19" i="39"/>
  <c r="U128" i="39"/>
  <c r="T128" i="39"/>
  <c r="U59" i="39"/>
  <c r="T59" i="39"/>
  <c r="U79" i="39"/>
  <c r="T79" i="39"/>
  <c r="U90" i="39"/>
  <c r="T90" i="39"/>
  <c r="U51" i="39"/>
  <c r="T51" i="39"/>
  <c r="U109" i="39"/>
  <c r="T109" i="39"/>
  <c r="U133" i="39"/>
  <c r="T133" i="39"/>
  <c r="U36" i="39"/>
  <c r="T36" i="39"/>
  <c r="U75" i="39"/>
  <c r="T75" i="39"/>
  <c r="U23" i="39"/>
  <c r="T23" i="39"/>
  <c r="U100" i="39"/>
  <c r="T100" i="39"/>
  <c r="U141" i="39"/>
  <c r="T141" i="39"/>
  <c r="U83" i="39"/>
  <c r="T83" i="39"/>
  <c r="U151" i="39"/>
  <c r="T151" i="39"/>
  <c r="U50" i="39"/>
  <c r="T50" i="39"/>
  <c r="U37" i="39"/>
  <c r="T37" i="39"/>
  <c r="U116" i="39"/>
  <c r="T116" i="39"/>
  <c r="U70" i="39"/>
  <c r="T70" i="39"/>
  <c r="U67" i="39"/>
  <c r="T67" i="39"/>
  <c r="U35" i="39"/>
  <c r="T35" i="39"/>
  <c r="U153" i="39"/>
  <c r="T153" i="39"/>
  <c r="U130" i="39"/>
  <c r="T130" i="39"/>
  <c r="U108" i="39"/>
  <c r="T108" i="39"/>
  <c r="U111" i="39"/>
  <c r="T111" i="39"/>
  <c r="U52" i="39"/>
  <c r="T52" i="39"/>
  <c r="U31" i="39"/>
  <c r="T31" i="39"/>
  <c r="U121" i="39"/>
  <c r="T121" i="39"/>
  <c r="U113" i="39"/>
  <c r="T113" i="39"/>
  <c r="U44" i="39"/>
  <c r="T44" i="39"/>
  <c r="U43" i="39"/>
  <c r="T43" i="39"/>
  <c r="U80" i="39"/>
  <c r="T80" i="39"/>
  <c r="U53" i="39"/>
  <c r="T53" i="39"/>
  <c r="U120" i="39"/>
  <c r="T120" i="39"/>
  <c r="U58" i="39"/>
  <c r="T58" i="39"/>
  <c r="U66" i="39"/>
  <c r="T66" i="39"/>
  <c r="U32" i="39"/>
  <c r="T32" i="39"/>
  <c r="U45" i="39"/>
  <c r="T45" i="39"/>
  <c r="U12" i="39"/>
  <c r="T12" i="39"/>
  <c r="U97" i="39"/>
  <c r="T97" i="39"/>
  <c r="U56" i="39"/>
  <c r="T56" i="39"/>
  <c r="U17" i="39"/>
  <c r="T17" i="39"/>
  <c r="U135" i="39"/>
  <c r="T135" i="39"/>
  <c r="U78" i="39"/>
  <c r="T78" i="39"/>
  <c r="U63" i="39"/>
  <c r="T63" i="39"/>
  <c r="U131" i="39"/>
  <c r="T131" i="39"/>
  <c r="U81" i="39"/>
  <c r="T81" i="39"/>
  <c r="U72" i="39"/>
  <c r="T72" i="39"/>
  <c r="U22" i="39"/>
  <c r="T22" i="39"/>
  <c r="U138" i="39"/>
  <c r="T138" i="39"/>
  <c r="U150" i="39"/>
  <c r="T150" i="39"/>
  <c r="U136" i="39"/>
  <c r="T136" i="39"/>
  <c r="U114" i="39"/>
  <c r="T114" i="39"/>
  <c r="U5" i="39"/>
  <c r="T5" i="39"/>
  <c r="U84" i="39"/>
  <c r="T84" i="39"/>
  <c r="U62" i="39"/>
  <c r="T62" i="39"/>
  <c r="U105" i="39"/>
  <c r="T105" i="39"/>
  <c r="U48" i="39"/>
  <c r="T48" i="39"/>
  <c r="U61" i="39"/>
  <c r="T61" i="39"/>
  <c r="U145" i="39"/>
  <c r="T145" i="39"/>
  <c r="U148" i="39"/>
  <c r="T148" i="39"/>
  <c r="U123" i="39"/>
  <c r="T123" i="39"/>
  <c r="U92" i="39"/>
  <c r="T92" i="39"/>
  <c r="U124" i="39"/>
  <c r="T124" i="39"/>
  <c r="U99" i="39"/>
  <c r="T99" i="39"/>
  <c r="U74" i="39"/>
  <c r="T74" i="39"/>
  <c r="U8" i="39"/>
  <c r="T8" i="39"/>
  <c r="U64" i="39"/>
  <c r="T64" i="39"/>
  <c r="U54" i="39"/>
  <c r="T54" i="39"/>
  <c r="U3" i="39"/>
  <c r="T3" i="39"/>
  <c r="U76" i="39"/>
  <c r="T76" i="39"/>
  <c r="U110" i="39"/>
  <c r="T110" i="39"/>
  <c r="U60" i="39"/>
  <c r="T60" i="39"/>
  <c r="U95" i="39"/>
  <c r="T95" i="39"/>
  <c r="U11" i="39"/>
  <c r="T11" i="39"/>
  <c r="U85" i="39"/>
  <c r="T85" i="39"/>
  <c r="U102" i="39"/>
  <c r="T102" i="39"/>
  <c r="U57" i="39"/>
  <c r="T57" i="39"/>
  <c r="U2" i="39"/>
  <c r="T2" i="39"/>
  <c r="U49" i="39"/>
  <c r="U117" i="39"/>
  <c r="U127" i="39"/>
  <c r="U115" i="39"/>
  <c r="U149" i="39"/>
  <c r="U26" i="39"/>
  <c r="U6" i="39"/>
  <c r="U112" i="39"/>
  <c r="U4" i="39"/>
  <c r="U144" i="39"/>
  <c r="U21" i="39"/>
  <c r="U101" i="39"/>
  <c r="U82" i="39"/>
  <c r="U152" i="39"/>
  <c r="U134" i="39"/>
  <c r="U41" i="39"/>
  <c r="U125" i="39"/>
  <c r="U107" i="39"/>
  <c r="U16" i="39"/>
  <c r="U132" i="39"/>
  <c r="U156" i="39"/>
  <c r="U129" i="39"/>
  <c r="U140" i="39"/>
  <c r="U155" i="39"/>
  <c r="U104" i="39"/>
  <c r="U29" i="39"/>
  <c r="U143" i="39"/>
  <c r="U24" i="39"/>
  <c r="U87" i="39"/>
  <c r="U154" i="39"/>
  <c r="U96" i="39"/>
  <c r="U7" i="39"/>
  <c r="U146" i="39"/>
  <c r="U147" i="39"/>
  <c r="U38" i="39"/>
  <c r="U98" i="39"/>
  <c r="U137" i="39"/>
  <c r="U40" i="39"/>
  <c r="U71" i="39"/>
  <c r="U103" i="39"/>
  <c r="F8" i="40"/>
  <c r="G8" i="40" s="1"/>
  <c r="H57" i="39"/>
  <c r="H115" i="39"/>
  <c r="H121" i="39"/>
  <c r="H3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F5" i="40"/>
  <c r="W2" i="36"/>
  <c r="B7" i="40"/>
  <c r="W4" i="36"/>
  <c r="D5" i="40"/>
  <c r="B6" i="40"/>
  <c r="E7" i="40"/>
  <c r="H48" i="39"/>
  <c r="H102" i="39"/>
  <c r="H96" i="39"/>
  <c r="H47" i="39"/>
  <c r="H82" i="39"/>
  <c r="H88" i="39"/>
  <c r="H129" i="39"/>
  <c r="I131" i="39"/>
  <c r="H6" i="39"/>
  <c r="H124" i="39"/>
  <c r="H130" i="39"/>
  <c r="H54" i="39"/>
  <c r="H53" i="39"/>
  <c r="H123" i="39"/>
  <c r="H30" i="39"/>
  <c r="H106" i="39"/>
  <c r="H110" i="39"/>
  <c r="I147" i="39"/>
  <c r="H43" i="39"/>
  <c r="H59" i="39"/>
  <c r="H40" i="39"/>
  <c r="H107" i="39"/>
  <c r="H122" i="39"/>
  <c r="H135" i="39"/>
  <c r="H52" i="39"/>
  <c r="I151" i="39"/>
  <c r="I157" i="39"/>
  <c r="I61" i="39"/>
  <c r="H16" i="39"/>
  <c r="H152" i="39"/>
  <c r="I4" i="39"/>
  <c r="H3" i="39"/>
  <c r="H138" i="39"/>
  <c r="H148" i="39"/>
  <c r="H90" i="39"/>
  <c r="H89" i="39"/>
  <c r="H78" i="39"/>
  <c r="H71" i="39"/>
  <c r="H33" i="39"/>
  <c r="H17" i="39"/>
  <c r="H156" i="39"/>
  <c r="I156" i="39"/>
  <c r="I49" i="39"/>
  <c r="H49" i="39"/>
  <c r="H24" i="39"/>
  <c r="H101" i="39"/>
  <c r="I101" i="39"/>
  <c r="I139" i="39"/>
  <c r="H139" i="39"/>
  <c r="H111" i="39"/>
  <c r="H125" i="39"/>
  <c r="I46" i="39"/>
  <c r="H46" i="39"/>
  <c r="H34" i="39"/>
  <c r="I136" i="39"/>
  <c r="H136" i="39"/>
  <c r="H38" i="39"/>
  <c r="I44" i="39"/>
  <c r="H44" i="39"/>
  <c r="H149" i="39"/>
  <c r="I149" i="39"/>
  <c r="I137" i="39"/>
  <c r="H137" i="39"/>
  <c r="H105" i="39"/>
  <c r="H42" i="39"/>
  <c r="H145" i="39"/>
  <c r="H20" i="39"/>
  <c r="I20" i="39"/>
  <c r="I70" i="39"/>
  <c r="H70" i="39"/>
  <c r="H69" i="39"/>
  <c r="H21" i="39"/>
  <c r="H133" i="39"/>
  <c r="I150" i="39"/>
  <c r="H150" i="39"/>
  <c r="I146" i="39"/>
  <c r="H146" i="39"/>
  <c r="H99" i="39"/>
  <c r="H154" i="39"/>
  <c r="I154" i="39"/>
  <c r="H26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I85" i="39"/>
  <c r="H85" i="39"/>
  <c r="H35" i="39"/>
  <c r="I127" i="39"/>
  <c r="H127" i="39"/>
  <c r="H112" i="39"/>
  <c r="H36" i="39"/>
  <c r="H94" i="39"/>
  <c r="H75" i="39"/>
  <c r="H95" i="39"/>
  <c r="H92" i="39"/>
  <c r="I92" i="39"/>
  <c r="H45" i="39"/>
  <c r="I119" i="39"/>
  <c r="H119" i="39"/>
  <c r="H27" i="39"/>
  <c r="H83" i="39"/>
  <c r="I143" i="39"/>
  <c r="H143" i="39"/>
  <c r="H73" i="39"/>
  <c r="H67" i="39"/>
  <c r="H55" i="39"/>
  <c r="I98" i="39"/>
  <c r="H98" i="39"/>
  <c r="H108" i="39"/>
  <c r="H22" i="39"/>
  <c r="F6" i="40"/>
  <c r="W10" i="36"/>
  <c r="W7" i="36"/>
  <c r="F7" i="40"/>
  <c r="A7" i="40"/>
  <c r="W6" i="36"/>
  <c r="H153" i="39"/>
  <c r="H120" i="39"/>
  <c r="H68" i="39"/>
  <c r="H134" i="39"/>
  <c r="H141" i="39"/>
  <c r="H7" i="39"/>
  <c r="J7" i="39"/>
  <c r="H23" i="39"/>
  <c r="H66" i="39"/>
  <c r="H8" i="39"/>
  <c r="H76" i="39"/>
  <c r="J76" i="39"/>
  <c r="H113" i="39"/>
  <c r="J132" i="39"/>
  <c r="H132" i="39"/>
  <c r="J14" i="39"/>
  <c r="H14" i="39"/>
  <c r="H79" i="39"/>
  <c r="H62" i="39"/>
  <c r="H104" i="39"/>
  <c r="H41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J3" i="36" l="1"/>
  <c r="G3" i="36"/>
  <c r="G85" i="48" l="1"/>
  <c r="G128" i="48"/>
  <c r="V119" i="39" l="1"/>
  <c r="G119" i="48"/>
  <c r="V87" i="39"/>
  <c r="G87" i="48"/>
  <c r="G138" i="48"/>
  <c r="V144" i="39"/>
  <c r="G144" i="48"/>
  <c r="V26" i="39"/>
  <c r="G26" i="48"/>
  <c r="V38" i="39"/>
  <c r="G38" i="48"/>
  <c r="V127" i="39"/>
  <c r="G127" i="48"/>
  <c r="V82" i="39"/>
  <c r="G82" i="48"/>
  <c r="V15" i="39"/>
  <c r="G15" i="48"/>
  <c r="V123" i="39"/>
  <c r="G123" i="48"/>
  <c r="V49" i="39"/>
  <c r="G49" i="48"/>
  <c r="V98" i="39"/>
  <c r="G98" i="48"/>
  <c r="V103" i="39"/>
  <c r="G103" i="48"/>
  <c r="V6" i="39"/>
  <c r="G6" i="48"/>
  <c r="V143" i="39"/>
  <c r="G143" i="48"/>
  <c r="V125" i="39"/>
  <c r="G125" i="48"/>
  <c r="V128" i="39"/>
  <c r="V85" i="39"/>
  <c r="G137" i="48" l="1"/>
  <c r="G126" i="1" l="1"/>
  <c r="J104" i="39" l="1"/>
  <c r="G104" i="1"/>
  <c r="J66" i="39"/>
  <c r="G66" i="1"/>
  <c r="J141" i="39"/>
  <c r="G141" i="1"/>
  <c r="J126" i="39"/>
  <c r="I141" i="39" l="1"/>
  <c r="H84" i="39"/>
  <c r="I66" i="39"/>
  <c r="J41" i="39"/>
  <c r="G41" i="1"/>
  <c r="I104" i="39"/>
  <c r="H25" i="39"/>
  <c r="I126" i="39"/>
  <c r="H126" i="39"/>
  <c r="I41" i="39" l="1"/>
  <c r="G144" i="1" l="1"/>
  <c r="J134" i="39" l="1"/>
  <c r="G134" i="1"/>
  <c r="G48" i="1"/>
  <c r="J153" i="39"/>
  <c r="G153" i="1"/>
  <c r="J144" i="39"/>
  <c r="I144" i="39" l="1"/>
  <c r="H144" i="39"/>
  <c r="I134" i="39"/>
  <c r="I153" i="39"/>
  <c r="G114" i="1" l="1"/>
  <c r="J140" i="39" l="1"/>
  <c r="I140" i="39" s="1"/>
  <c r="G140" i="1"/>
  <c r="J106" i="39"/>
  <c r="I106" i="39" s="1"/>
  <c r="G106" i="1"/>
  <c r="J111" i="39"/>
  <c r="I111" i="39" s="1"/>
  <c r="G111" i="1"/>
  <c r="J145" i="39"/>
  <c r="G145" i="1"/>
  <c r="J113" i="39"/>
  <c r="G113" i="1"/>
  <c r="J102" i="39"/>
  <c r="I102" i="39" s="1"/>
  <c r="G102" i="1"/>
  <c r="J138" i="39"/>
  <c r="I138" i="39" s="1"/>
  <c r="G138" i="1"/>
  <c r="J112" i="39"/>
  <c r="G112" i="1"/>
  <c r="J17" i="39"/>
  <c r="I17" i="39" s="1"/>
  <c r="G17" i="1"/>
  <c r="J68" i="39"/>
  <c r="I68" i="39" s="1"/>
  <c r="G68" i="1"/>
  <c r="J23" i="39"/>
  <c r="G23" i="1"/>
  <c r="J130" i="39"/>
  <c r="I130" i="39" s="1"/>
  <c r="G130" i="1"/>
  <c r="J133" i="39"/>
  <c r="I133" i="39" s="1"/>
  <c r="G133" i="1"/>
  <c r="J114" i="39"/>
  <c r="I112" i="39" l="1"/>
  <c r="H80" i="39"/>
  <c r="I23" i="39"/>
  <c r="H114" i="39"/>
  <c r="I114" i="39"/>
  <c r="I113" i="39"/>
  <c r="H109" i="39"/>
  <c r="I145" i="39"/>
  <c r="G118" i="1" l="1"/>
  <c r="J120" i="39" l="1"/>
  <c r="G120" i="1"/>
  <c r="G83" i="1"/>
  <c r="J91" i="39"/>
  <c r="G91" i="1"/>
  <c r="J118" i="39"/>
  <c r="G80" i="1"/>
  <c r="J80" i="39"/>
  <c r="I80" i="39" l="1"/>
  <c r="I91" i="39"/>
  <c r="H93" i="39"/>
  <c r="I83" i="39"/>
  <c r="H118" i="39"/>
  <c r="I118" i="39"/>
  <c r="I120" i="39"/>
  <c r="G140" i="48" l="1"/>
  <c r="V48" i="39"/>
  <c r="G48" i="48"/>
  <c r="G87" i="1" l="1"/>
  <c r="J57" i="39" l="1"/>
  <c r="G57" i="1"/>
  <c r="J87" i="39"/>
  <c r="H87" i="39" l="1"/>
  <c r="I87" i="39"/>
  <c r="I57" i="39"/>
  <c r="H63" i="39"/>
  <c r="G86" i="48" l="1"/>
  <c r="V86" i="39"/>
  <c r="G97" i="48"/>
  <c r="V97" i="39"/>
  <c r="G110" i="48"/>
  <c r="V110" i="39"/>
  <c r="G51" i="48"/>
  <c r="G56" i="1" l="1"/>
  <c r="G103" i="1"/>
  <c r="G64" i="1"/>
  <c r="J64" i="39"/>
  <c r="J33" i="39"/>
  <c r="G33" i="1"/>
  <c r="G86" i="1"/>
  <c r="G125" i="1"/>
  <c r="I33" i="39" l="1"/>
  <c r="I103" i="39"/>
  <c r="H103" i="39"/>
  <c r="I64" i="39"/>
  <c r="H64" i="39"/>
  <c r="I125" i="39"/>
  <c r="I86" i="39"/>
  <c r="H86" i="39"/>
  <c r="J83" i="39" l="1"/>
  <c r="J103" i="39"/>
  <c r="J125" i="39" l="1"/>
  <c r="J86" i="39"/>
  <c r="V99" i="39" l="1"/>
  <c r="V138" i="39"/>
  <c r="V141" i="39"/>
  <c r="V131" i="39"/>
  <c r="V137" i="39"/>
  <c r="V140" i="39"/>
  <c r="V124" i="39"/>
  <c r="V44" i="39"/>
  <c r="V20" i="39"/>
  <c r="V142" i="39"/>
  <c r="V139" i="39"/>
  <c r="V22" i="39" l="1"/>
  <c r="G22" i="48"/>
  <c r="G18" i="48"/>
  <c r="V136" i="39"/>
  <c r="G135" i="48"/>
  <c r="V135" i="39"/>
  <c r="G72" i="48" l="1"/>
  <c r="G58" i="48"/>
  <c r="V101" i="39" l="1"/>
  <c r="G101" i="48"/>
  <c r="V118" i="39"/>
  <c r="G118" i="48"/>
  <c r="V76" i="39"/>
  <c r="G76" i="48"/>
  <c r="V120" i="39"/>
  <c r="G120" i="48"/>
  <c r="V52" i="39"/>
  <c r="G52" i="48"/>
  <c r="V65" i="39"/>
  <c r="G65" i="48"/>
  <c r="V21" i="39"/>
  <c r="G21" i="48"/>
  <c r="G19" i="48"/>
  <c r="V11" i="39"/>
  <c r="G11" i="48"/>
  <c r="G79" i="48"/>
  <c r="V104" i="39"/>
  <c r="G104" i="48"/>
  <c r="V45" i="39"/>
  <c r="G45" i="48"/>
  <c r="V66" i="39"/>
  <c r="G66" i="48"/>
  <c r="V50" i="39"/>
  <c r="G50" i="48"/>
  <c r="V17" i="39"/>
  <c r="G17" i="48"/>
  <c r="V88" i="39"/>
  <c r="G88" i="48"/>
  <c r="V116" i="39"/>
  <c r="G116" i="48"/>
  <c r="V96" i="39"/>
  <c r="G96" i="48"/>
  <c r="V30" i="39"/>
  <c r="G30" i="48"/>
  <c r="V121" i="39"/>
  <c r="G121" i="48"/>
  <c r="G67" i="48"/>
  <c r="V83" i="39"/>
  <c r="G83" i="48"/>
  <c r="V112" i="39"/>
  <c r="G112" i="48"/>
  <c r="V73" i="39"/>
  <c r="G73" i="48"/>
  <c r="G77" i="48"/>
  <c r="G111" i="48"/>
  <c r="V111" i="39"/>
  <c r="V58" i="39"/>
  <c r="G106" i="48"/>
  <c r="V106" i="39"/>
  <c r="V72" i="39"/>
  <c r="G117" i="1" l="1"/>
  <c r="J54" i="39" l="1"/>
  <c r="I54" i="39" s="1"/>
  <c r="G54" i="1"/>
  <c r="J117" i="39"/>
  <c r="G72" i="1"/>
  <c r="J116" i="39" l="1"/>
  <c r="G116" i="1"/>
  <c r="J59" i="39"/>
  <c r="G59" i="1"/>
  <c r="J121" i="39"/>
  <c r="I121" i="39" s="1"/>
  <c r="G121" i="1"/>
  <c r="J99" i="39"/>
  <c r="I99" i="39" s="1"/>
  <c r="G99" i="1"/>
  <c r="J110" i="39"/>
  <c r="G110" i="1"/>
  <c r="J93" i="39"/>
  <c r="G93" i="1"/>
  <c r="H117" i="39"/>
  <c r="I117" i="39"/>
  <c r="J115" i="39"/>
  <c r="I115" i="39" s="1"/>
  <c r="G115" i="1"/>
  <c r="J108" i="39"/>
  <c r="I108" i="39" s="1"/>
  <c r="G108" i="1"/>
  <c r="G27" i="1"/>
  <c r="J72" i="39"/>
  <c r="H72" i="39" s="1"/>
  <c r="I93" i="39" l="1"/>
  <c r="I59" i="39"/>
  <c r="I110" i="39"/>
  <c r="H10" i="39"/>
  <c r="I116" i="39"/>
  <c r="I72" i="39"/>
  <c r="G39" i="1" l="1"/>
  <c r="G40" i="1" l="1"/>
  <c r="G73" i="1"/>
  <c r="G63" i="1"/>
  <c r="G62" i="1"/>
  <c r="G22" i="1"/>
  <c r="J67" i="39"/>
  <c r="I67" i="39" s="1"/>
  <c r="G67" i="1"/>
  <c r="J36" i="39"/>
  <c r="G36" i="1"/>
  <c r="J39" i="39"/>
  <c r="I39" i="39" l="1"/>
  <c r="H39" i="39"/>
  <c r="H5" i="39"/>
  <c r="I36" i="39"/>
  <c r="G50" i="1" l="1"/>
  <c r="G5" i="1" l="1"/>
  <c r="J5" i="39"/>
  <c r="J50" i="39"/>
  <c r="H50" i="39" s="1"/>
  <c r="H58" i="39" l="1"/>
  <c r="H60" i="39"/>
  <c r="I5" i="39"/>
  <c r="I50" i="39"/>
  <c r="G2" i="48" l="1"/>
  <c r="G56" i="48"/>
  <c r="V12" i="39" l="1"/>
  <c r="G12" i="48"/>
  <c r="V70" i="39"/>
  <c r="G70" i="48"/>
  <c r="V56" i="39"/>
  <c r="V2" i="39"/>
  <c r="G19" i="1" l="1"/>
  <c r="G60" i="1"/>
  <c r="J60" i="39"/>
  <c r="H2" i="39" l="1"/>
  <c r="I60" i="39"/>
  <c r="H37" i="39"/>
  <c r="V18" i="39" l="1"/>
  <c r="V67" i="39"/>
  <c r="V43" i="39"/>
  <c r="V51" i="39"/>
  <c r="V69" i="39"/>
  <c r="V79" i="39"/>
  <c r="V42" i="39"/>
  <c r="V64" i="39"/>
  <c r="V77" i="39"/>
  <c r="V19" i="39" l="1"/>
  <c r="J79" i="39" l="1"/>
  <c r="J48" i="39"/>
  <c r="I48" i="39" s="1"/>
  <c r="J42" i="39"/>
  <c r="I42" i="39" s="1"/>
  <c r="J22" i="39"/>
  <c r="I22" i="39" s="1"/>
  <c r="J52" i="39"/>
  <c r="I52" i="39" s="1"/>
  <c r="J40" i="39"/>
  <c r="J62" i="39"/>
  <c r="J63" i="39"/>
  <c r="I63" i="39" s="1"/>
  <c r="J27" i="39"/>
  <c r="J69" i="39"/>
  <c r="J73" i="39"/>
  <c r="I73" i="39" s="1"/>
  <c r="J74" i="39"/>
  <c r="I74" i="39" s="1"/>
  <c r="J77" i="39"/>
  <c r="I77" i="39" s="1"/>
  <c r="I69" i="39" l="1"/>
  <c r="I79" i="39"/>
  <c r="I27" i="39"/>
  <c r="J65" i="39"/>
  <c r="I62" i="39"/>
  <c r="J56" i="39"/>
  <c r="J19" i="39"/>
  <c r="I40" i="39"/>
  <c r="G2" i="1"/>
  <c r="J2" i="39"/>
  <c r="G58" i="1"/>
  <c r="J58" i="39"/>
  <c r="I58" i="39" s="1"/>
  <c r="H56" i="39" l="1"/>
  <c r="I56" i="39"/>
  <c r="I2" i="39"/>
  <c r="H65" i="39"/>
  <c r="I65" i="39"/>
  <c r="H19" i="39"/>
  <c r="I19" i="39"/>
  <c r="H54" i="48" l="1"/>
  <c r="H37" i="48"/>
  <c r="H47" i="48"/>
  <c r="H35" i="48"/>
  <c r="H81" i="48"/>
  <c r="H3" i="48"/>
  <c r="H105" i="48"/>
  <c r="H71" i="48"/>
  <c r="H13" i="48"/>
  <c r="H84" i="48"/>
  <c r="H32" i="48"/>
  <c r="H63" i="48"/>
  <c r="H5" i="48"/>
  <c r="H27" i="48"/>
  <c r="H53" i="48"/>
  <c r="H61" i="48"/>
  <c r="H91" i="48"/>
  <c r="H94" i="48"/>
  <c r="H10" i="48"/>
  <c r="H33" i="48"/>
  <c r="H102" i="48"/>
  <c r="H109" i="48"/>
  <c r="H8" i="48"/>
  <c r="H75" i="48"/>
  <c r="H95" i="48"/>
  <c r="H68" i="48"/>
  <c r="H34" i="48"/>
  <c r="H108" i="48"/>
  <c r="H100" i="48"/>
  <c r="H89" i="48"/>
  <c r="V108" i="39" l="1"/>
  <c r="G108" i="48"/>
  <c r="G5" i="48"/>
  <c r="V5" i="39"/>
  <c r="V94" i="39"/>
  <c r="G94" i="48"/>
  <c r="G109" i="48"/>
  <c r="V109" i="39"/>
  <c r="V37" i="39"/>
  <c r="G37" i="48"/>
  <c r="G89" i="48"/>
  <c r="V89" i="39"/>
  <c r="V33" i="39"/>
  <c r="G33" i="48"/>
  <c r="V84" i="39"/>
  <c r="G84" i="48"/>
  <c r="G71" i="48"/>
  <c r="V71" i="39"/>
  <c r="G10" i="48"/>
  <c r="V10" i="39"/>
  <c r="G81" i="48"/>
  <c r="V81" i="39"/>
  <c r="G68" i="48"/>
  <c r="V68" i="39"/>
  <c r="G35" i="48"/>
  <c r="V35" i="39"/>
  <c r="G100" i="48"/>
  <c r="V100" i="39"/>
  <c r="V91" i="39"/>
  <c r="G91" i="48"/>
  <c r="G34" i="48"/>
  <c r="V34" i="39"/>
  <c r="V61" i="39"/>
  <c r="G61" i="48"/>
  <c r="V95" i="39"/>
  <c r="G95" i="48"/>
  <c r="G47" i="48"/>
  <c r="V47" i="39"/>
  <c r="G54" i="48"/>
  <c r="V54" i="39"/>
  <c r="G102" i="48"/>
  <c r="V102" i="39"/>
  <c r="V8" i="39"/>
  <c r="G8" i="48"/>
  <c r="V53" i="39"/>
  <c r="G53" i="48"/>
  <c r="G63" i="48"/>
  <c r="V63" i="39"/>
  <c r="G32" i="48"/>
  <c r="V32" i="39"/>
  <c r="G105" i="48"/>
  <c r="V105" i="39"/>
  <c r="G3" i="48"/>
  <c r="V3" i="39"/>
  <c r="V13" i="39"/>
  <c r="G13" i="48"/>
  <c r="G75" i="48"/>
  <c r="V75" i="39"/>
  <c r="G27" i="48"/>
  <c r="V27" i="39"/>
  <c r="X9" i="36" l="1"/>
  <c r="Y9" i="36"/>
  <c r="Y6" i="36"/>
  <c r="X13" i="36"/>
  <c r="Y13" i="36"/>
  <c r="X8" i="36"/>
  <c r="Y8" i="36"/>
  <c r="X10" i="36"/>
  <c r="Y10" i="36"/>
  <c r="X7" i="36"/>
  <c r="Y7" i="36"/>
  <c r="X11" i="36"/>
  <c r="Y11" i="36"/>
  <c r="X12" i="36"/>
  <c r="Y12" i="36"/>
  <c r="X6" i="36" l="1"/>
  <c r="H84" i="1" l="1"/>
  <c r="J84" i="39" l="1"/>
  <c r="I84" i="39" s="1"/>
  <c r="G84" i="1"/>
  <c r="H38" i="1"/>
  <c r="H109" i="1"/>
  <c r="H81" i="1"/>
  <c r="H94" i="1"/>
  <c r="H37" i="1"/>
  <c r="H100" i="1"/>
  <c r="H90" i="1"/>
  <c r="H3" i="1"/>
  <c r="H34" i="1"/>
  <c r="H35" i="1"/>
  <c r="H71" i="1"/>
  <c r="H8" i="1"/>
  <c r="H95" i="1"/>
  <c r="H53" i="1"/>
  <c r="H29" i="1"/>
  <c r="H47" i="1"/>
  <c r="H105" i="1"/>
  <c r="H24" i="1"/>
  <c r="H75" i="1"/>
  <c r="J94" i="39" l="1"/>
  <c r="I94" i="39" s="1"/>
  <c r="G94" i="1"/>
  <c r="J24" i="39"/>
  <c r="I24" i="39" s="1"/>
  <c r="G24" i="1"/>
  <c r="G81" i="1"/>
  <c r="J81" i="39"/>
  <c r="J95" i="39"/>
  <c r="I95" i="39" s="1"/>
  <c r="G95" i="1"/>
  <c r="J3" i="39"/>
  <c r="I3" i="39" s="1"/>
  <c r="G3" i="1"/>
  <c r="J109" i="39"/>
  <c r="I109" i="39" s="1"/>
  <c r="G109" i="1"/>
  <c r="J90" i="39"/>
  <c r="I90" i="39" s="1"/>
  <c r="G90" i="1"/>
  <c r="G34" i="1"/>
  <c r="J34" i="39"/>
  <c r="G8" i="1"/>
  <c r="J8" i="39"/>
  <c r="J105" i="39"/>
  <c r="G105" i="1"/>
  <c r="J71" i="39"/>
  <c r="G71" i="1"/>
  <c r="G100" i="1"/>
  <c r="J100" i="39"/>
  <c r="J75" i="39"/>
  <c r="I75" i="39" s="1"/>
  <c r="G75" i="1"/>
  <c r="G47" i="1"/>
  <c r="J47" i="39"/>
  <c r="J35" i="39"/>
  <c r="G35" i="1"/>
  <c r="G29" i="1"/>
  <c r="J29" i="39"/>
  <c r="J37" i="39"/>
  <c r="I37" i="39" s="1"/>
  <c r="G37" i="1"/>
  <c r="G38" i="1"/>
  <c r="J38" i="39"/>
  <c r="I38" i="39" s="1"/>
  <c r="J53" i="39"/>
  <c r="G53" i="1"/>
  <c r="H29" i="39" l="1"/>
  <c r="I29" i="39"/>
  <c r="I35" i="39"/>
  <c r="I8" i="39"/>
  <c r="I34" i="39"/>
  <c r="Q11" i="36" s="1"/>
  <c r="R11" i="36"/>
  <c r="I47" i="39"/>
  <c r="Q9" i="36" s="1"/>
  <c r="R9" i="36"/>
  <c r="H81" i="39"/>
  <c r="I81" i="39"/>
  <c r="H100" i="39"/>
  <c r="I100" i="39"/>
  <c r="R13" i="36"/>
  <c r="R12" i="36"/>
  <c r="I105" i="39"/>
  <c r="Q12" i="36" s="1"/>
  <c r="R10" i="36"/>
  <c r="I71" i="39"/>
  <c r="I53" i="39"/>
  <c r="Q10" i="36" l="1"/>
  <c r="Q13" i="36"/>
  <c r="H31" i="48" l="1"/>
  <c r="G31" i="48" l="1"/>
  <c r="V31" i="39"/>
  <c r="H15" i="1" l="1"/>
  <c r="H51" i="1"/>
  <c r="H10" i="1"/>
  <c r="H45" i="1"/>
  <c r="H13" i="1"/>
  <c r="H25" i="1"/>
  <c r="J45" i="39" l="1"/>
  <c r="G45" i="1"/>
  <c r="G25" i="1"/>
  <c r="J25" i="39"/>
  <c r="J10" i="39"/>
  <c r="G10" i="1"/>
  <c r="G51" i="1"/>
  <c r="J51" i="39"/>
  <c r="G13" i="1"/>
  <c r="J13" i="39"/>
  <c r="G15" i="1"/>
  <c r="J15" i="39"/>
  <c r="I15" i="39" l="1"/>
  <c r="H15" i="39"/>
  <c r="H51" i="39"/>
  <c r="I51" i="39"/>
  <c r="I10" i="39"/>
  <c r="I25" i="39"/>
  <c r="H13" i="39"/>
  <c r="I13" i="39"/>
  <c r="I45" i="39"/>
  <c r="H25" i="48" l="1"/>
  <c r="G25" i="48" s="1"/>
  <c r="H28" i="48"/>
  <c r="G28" i="48" s="1"/>
  <c r="H14" i="48"/>
  <c r="G14" i="48" s="1"/>
  <c r="H9" i="48"/>
  <c r="G9" i="48" s="1"/>
  <c r="E3" i="36" l="1"/>
  <c r="V14" i="39"/>
  <c r="U14" i="39" s="1"/>
  <c r="H8" i="40"/>
  <c r="X5" i="36"/>
  <c r="Y5" i="36"/>
  <c r="V25" i="39"/>
  <c r="H6" i="40"/>
  <c r="V9" i="39"/>
  <c r="H5" i="40"/>
  <c r="V28" i="39"/>
  <c r="H7" i="40"/>
  <c r="U28" i="39" l="1"/>
  <c r="T28" i="39"/>
  <c r="G7" i="40" s="1"/>
  <c r="Y2" i="36"/>
  <c r="T9" i="39"/>
  <c r="G5" i="40" s="1"/>
  <c r="U9" i="39"/>
  <c r="X2" i="36" s="1"/>
  <c r="Y3" i="36"/>
  <c r="U25" i="39"/>
  <c r="X3" i="36" s="1"/>
  <c r="T25" i="39"/>
  <c r="G6" i="40" s="1"/>
  <c r="X4" i="36"/>
  <c r="Y4" i="36"/>
  <c r="O28" i="36" l="1"/>
  <c r="P28" i="36"/>
  <c r="K3" i="36"/>
  <c r="S28" i="36"/>
  <c r="Q28" i="36"/>
  <c r="T28" i="36"/>
  <c r="V28" i="36"/>
  <c r="Z28" i="36"/>
  <c r="R28" i="36"/>
  <c r="U28" i="36"/>
  <c r="Y28" i="36"/>
  <c r="W28" i="36"/>
  <c r="X28" i="36"/>
  <c r="H11" i="1" l="1"/>
  <c r="G11" i="1" s="1"/>
  <c r="H31" i="1"/>
  <c r="H9" i="1"/>
  <c r="G9" i="1" s="1"/>
  <c r="H16" i="1"/>
  <c r="J16" i="39" l="1"/>
  <c r="G16" i="1"/>
  <c r="J31" i="39"/>
  <c r="G31" i="1"/>
  <c r="J9" i="39"/>
  <c r="J11" i="39"/>
  <c r="I11" i="39" l="1"/>
  <c r="H11" i="39"/>
  <c r="H32" i="39"/>
  <c r="I31" i="39"/>
  <c r="H9" i="39"/>
  <c r="I9" i="39"/>
  <c r="I16" i="39"/>
  <c r="H28" i="1" l="1"/>
  <c r="G28" i="1" s="1"/>
  <c r="H55" i="1"/>
  <c r="H12" i="1"/>
  <c r="G12" i="1" s="1"/>
  <c r="H18" i="1"/>
  <c r="G18" i="1" s="1"/>
  <c r="H32" i="1"/>
  <c r="H21" i="1"/>
  <c r="H26" i="1"/>
  <c r="J55" i="39" l="1"/>
  <c r="G55" i="1"/>
  <c r="J26" i="39"/>
  <c r="G26" i="1"/>
  <c r="J32" i="39"/>
  <c r="G32" i="1"/>
  <c r="J21" i="39"/>
  <c r="G21" i="1"/>
  <c r="H4" i="40"/>
  <c r="J12" i="39"/>
  <c r="J18" i="39"/>
  <c r="H2" i="40"/>
  <c r="H3" i="40"/>
  <c r="J28" i="39"/>
  <c r="R4" i="36" l="1"/>
  <c r="H12" i="39"/>
  <c r="G4" i="40" s="1"/>
  <c r="I12" i="39"/>
  <c r="Q4" i="36" s="1"/>
  <c r="R8" i="36"/>
  <c r="I21" i="39"/>
  <c r="Q8" i="36" s="1"/>
  <c r="R7" i="36"/>
  <c r="I32" i="39"/>
  <c r="Q7" i="36" s="1"/>
  <c r="R3" i="36"/>
  <c r="H28" i="39"/>
  <c r="G3" i="40" s="1"/>
  <c r="I28" i="39"/>
  <c r="Q3" i="36" s="1"/>
  <c r="R5" i="36"/>
  <c r="I26" i="39"/>
  <c r="Q5" i="36" s="1"/>
  <c r="B3" i="36"/>
  <c r="R2" i="36"/>
  <c r="H18" i="39"/>
  <c r="G2" i="40" s="1"/>
  <c r="I18" i="39"/>
  <c r="Q2" i="36" s="1"/>
  <c r="R6" i="36"/>
  <c r="I55" i="39"/>
  <c r="Q6" i="36" s="1"/>
  <c r="H3" i="36" l="1"/>
  <c r="B28" i="36"/>
  <c r="F28" i="36"/>
  <c r="J28" i="36"/>
  <c r="G28" i="36"/>
  <c r="E28" i="36"/>
  <c r="L28" i="36"/>
  <c r="K28" i="36"/>
  <c r="D28" i="36"/>
  <c r="C28" i="36"/>
  <c r="H28" i="36"/>
  <c r="I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<sst xmlns="http://schemas.openxmlformats.org/spreadsheetml/2006/main" count="1879" uniqueCount="377">
  <si>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</si>
  <si>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</si>
  <si>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</si>
  <si>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</si>
  <si>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</si>
  <si>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</si>
  <si>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</si>
  <si>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</si>
  <si>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</si>
  <si>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</si>
  <si>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</si>
  <si>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</si>
  <si>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</si>
  <si>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</si>
  <si>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</si>
  <si>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</si>
  <si>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</si>
  <si>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</si>
  <si>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</si>
  <si>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</si>
  <si>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</si>
  <si>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</si>
  <si>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</si>
  <si>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</si>
  <si>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Akie Iwai</t>
  </si>
  <si>
    <t>0.10%</t>
  </si>
  <si>
    <t>Angel Yin</t>
  </si>
  <si>
    <t>0.11%</t>
  </si>
  <si>
    <t>0.00%</t>
  </si>
  <si>
    <t>Ayaka Furue</t>
  </si>
  <si>
    <t>0.01%</t>
  </si>
  <si>
    <t>Brooke M. Henderson</t>
  </si>
  <si>
    <t>Chanettee Wannasaen</t>
  </si>
  <si>
    <t>0.02%</t>
  </si>
  <si>
    <t>Chisato Iwai</t>
  </si>
  <si>
    <t>Haeran Ryu</t>
  </si>
  <si>
    <t>Ingrid Lindblad</t>
  </si>
  <si>
    <t>0.06%</t>
  </si>
  <si>
    <t>0.03%</t>
  </si>
  <si>
    <t>Jeeno Thitikul</t>
  </si>
  <si>
    <t>Jennifer Kupcho</t>
  </si>
  <si>
    <t>Jin Hee Im</t>
  </si>
  <si>
    <t>0.48%</t>
  </si>
  <si>
    <t>Linn Grant</t>
  </si>
  <si>
    <t>Lottie Woad</t>
  </si>
  <si>
    <t>Lydia Ko</t>
  </si>
  <si>
    <t>Maja Stark</t>
  </si>
  <si>
    <t>0.19%</t>
  </si>
  <si>
    <t>Miyu Yamashita</t>
  </si>
  <si>
    <t>Moriya Jutanugarn</t>
  </si>
  <si>
    <t>Nasa Hataoka</t>
  </si>
  <si>
    <t>Rio Takeda</t>
  </si>
  <si>
    <t>Ruoning Yin</t>
  </si>
  <si>
    <t>Somi Lee</t>
  </si>
  <si>
    <t>Yealimi Noh</t>
  </si>
  <si>
    <t>Yuka Saso</t>
  </si>
  <si>
    <t>0.20%</t>
  </si>
  <si>
    <t>1.99%</t>
  </si>
  <si>
    <t>5.21%</t>
  </si>
  <si>
    <t>Allisen Corpuz</t>
  </si>
  <si>
    <t>0.42%</t>
  </si>
  <si>
    <t>Andrea Lee</t>
  </si>
  <si>
    <t>0.61%</t>
  </si>
  <si>
    <t>April Angurasaranee</t>
  </si>
  <si>
    <t>Ariya Jutanugarn</t>
  </si>
  <si>
    <t>0.46%</t>
  </si>
  <si>
    <t>Auston Kim</t>
  </si>
  <si>
    <t>0.76%</t>
  </si>
  <si>
    <t>2.18%</t>
  </si>
  <si>
    <t>Benedetta Moresco</t>
  </si>
  <si>
    <t>5.13%</t>
  </si>
  <si>
    <t>Brooke Matthews</t>
  </si>
  <si>
    <t>Carlota Ciganda</t>
  </si>
  <si>
    <t>1.05%</t>
  </si>
  <si>
    <t>Cassie Porter</t>
  </si>
  <si>
    <t>Celine Boutier</t>
  </si>
  <si>
    <t>1.54%</t>
  </si>
  <si>
    <t>4.54%</t>
  </si>
  <si>
    <t>Danielle Kang</t>
  </si>
  <si>
    <t>Esther Henseleit</t>
  </si>
  <si>
    <t>0.41%</t>
  </si>
  <si>
    <t>Gaby Lopez</t>
  </si>
  <si>
    <t>2.65%</t>
  </si>
  <si>
    <t>Gemma Dryburgh</t>
  </si>
  <si>
    <t>Gianna Clemente</t>
  </si>
  <si>
    <t>Grace Kim</t>
  </si>
  <si>
    <t>0.43%</t>
  </si>
  <si>
    <t>Gurleen Kaur</t>
  </si>
  <si>
    <t>5.12%</t>
  </si>
  <si>
    <t>Hannah Green</t>
  </si>
  <si>
    <t>Hye-Jin Choi</t>
  </si>
  <si>
    <t>5.99%</t>
  </si>
  <si>
    <t>Hyo Joo Kim</t>
  </si>
  <si>
    <t>1.79%</t>
  </si>
  <si>
    <t>Ina Yoon</t>
  </si>
  <si>
    <t>1.06%</t>
  </si>
  <si>
    <t>22.47%</t>
  </si>
  <si>
    <t>Jenny Bae</t>
  </si>
  <si>
    <t>0.58%</t>
  </si>
  <si>
    <t>Jin Young Ko</t>
  </si>
  <si>
    <t>0.33%</t>
  </si>
  <si>
    <t>Julia Lopez Ramirez</t>
  </si>
  <si>
    <t>Karis Davidson</t>
  </si>
  <si>
    <t>Leona Maguire</t>
  </si>
  <si>
    <t>Lindy Duncan</t>
  </si>
  <si>
    <t>1.39%</t>
  </si>
  <si>
    <t>3.69%</t>
  </si>
  <si>
    <t>Lucy Li</t>
  </si>
  <si>
    <t>0.05%</t>
  </si>
  <si>
    <t>4.32%</t>
  </si>
  <si>
    <t>Manon De Roey</t>
  </si>
  <si>
    <t>Megan Khang</t>
  </si>
  <si>
    <t>0.28%</t>
  </si>
  <si>
    <t>Mi Hyang Lee</t>
  </si>
  <si>
    <t>Minami Katsu</t>
  </si>
  <si>
    <t>4.03%</t>
  </si>
  <si>
    <t>Muni He</t>
  </si>
  <si>
    <t>Nanna Koerstz Madsen</t>
  </si>
  <si>
    <t>1.46%</t>
  </si>
  <si>
    <t>Naruha Miyata</t>
  </si>
  <si>
    <t>5.91%</t>
  </si>
  <si>
    <t>Nataliya Guseva</t>
  </si>
  <si>
    <t>Pajaree Anannarukarn</t>
  </si>
  <si>
    <t>0.36%</t>
  </si>
  <si>
    <t>Pauline Roussin-Bouchard</t>
  </si>
  <si>
    <t>Pornanong Phatlum</t>
  </si>
  <si>
    <t>Prim Prachnakorn</t>
  </si>
  <si>
    <t>Rin Yoshida</t>
  </si>
  <si>
    <t>2.08%</t>
  </si>
  <si>
    <t>Robyn Choi</t>
  </si>
  <si>
    <t>2.00%</t>
  </si>
  <si>
    <t>Saki Baba</t>
  </si>
  <si>
    <t>Sei Young Kim</t>
  </si>
  <si>
    <t>5.16%</t>
  </si>
  <si>
    <t>1.57%</t>
  </si>
  <si>
    <t>Stephanie Kyriacou</t>
  </si>
  <si>
    <t>0.24%</t>
  </si>
  <si>
    <t>Wei-Ling Hsu</t>
  </si>
  <si>
    <t>Yan Liu</t>
  </si>
  <si>
    <t>Yuri Yoshida</t>
  </si>
  <si>
    <t>0.80%</t>
  </si>
  <si>
    <t>1.80%</t>
  </si>
  <si>
    <t>0.30%</t>
  </si>
  <si>
    <t>0.40%</t>
  </si>
  <si>
    <t>TT Win</t>
  </si>
  <si>
    <t>2.24%</t>
  </si>
  <si>
    <t>2.95%</t>
  </si>
  <si>
    <t>1.40%</t>
  </si>
  <si>
    <t>0.64%</t>
  </si>
  <si>
    <t>0.17%</t>
  </si>
  <si>
    <t>1.63%</t>
  </si>
  <si>
    <t>2.30%</t>
  </si>
  <si>
    <t>0.32%</t>
  </si>
  <si>
    <t>2.90%</t>
  </si>
  <si>
    <t>0.77%</t>
  </si>
  <si>
    <t>1.78%</t>
  </si>
  <si>
    <t>0.60%</t>
  </si>
  <si>
    <t>2.01%</t>
  </si>
  <si>
    <t>0.70%</t>
  </si>
  <si>
    <t>2.86%</t>
  </si>
  <si>
    <t>0.21%</t>
  </si>
  <si>
    <t>1.29%</t>
  </si>
  <si>
    <t>2.36%</t>
  </si>
  <si>
    <t>0.63%</t>
  </si>
  <si>
    <t>1.33%</t>
  </si>
  <si>
    <t>0.49%</t>
  </si>
  <si>
    <t>2.98%</t>
  </si>
  <si>
    <t>3.15%</t>
  </si>
  <si>
    <t>2.09%</t>
  </si>
  <si>
    <t>1.73%</t>
  </si>
  <si>
    <t>0.67%</t>
  </si>
  <si>
    <t>5.08%</t>
  </si>
  <si>
    <t>1.41%</t>
  </si>
  <si>
    <t>1.00%</t>
  </si>
  <si>
    <t>1.44%</t>
  </si>
  <si>
    <t>1.31%</t>
  </si>
  <si>
    <t>0.56%</t>
  </si>
  <si>
    <t>0.69%</t>
  </si>
  <si>
    <t>0.66%</t>
  </si>
  <si>
    <t>1.38%</t>
  </si>
  <si>
    <t>1.95%</t>
  </si>
  <si>
    <t>2.57%</t>
  </si>
  <si>
    <t>0.85%</t>
  </si>
  <si>
    <t>2.72%</t>
  </si>
  <si>
    <t>0.91%</t>
  </si>
  <si>
    <t>1.15%</t>
  </si>
  <si>
    <t>0.94%</t>
  </si>
  <si>
    <t>0.96%</t>
  </si>
  <si>
    <t>2.63%</t>
  </si>
  <si>
    <t>0.57%</t>
  </si>
  <si>
    <t>1.86%</t>
  </si>
  <si>
    <t>0.22%</t>
  </si>
  <si>
    <t>3.13%</t>
  </si>
  <si>
    <t>1.30%</t>
  </si>
  <si>
    <t>0.65%</t>
  </si>
  <si>
    <t>0.15%</t>
  </si>
  <si>
    <t>2.25%</t>
  </si>
  <si>
    <t>0.74%</t>
  </si>
  <si>
    <t>2.02%</t>
  </si>
  <si>
    <t>0.62%</t>
  </si>
  <si>
    <t>2.93%</t>
  </si>
  <si>
    <t>1.93%</t>
  </si>
  <si>
    <t>1.20%</t>
  </si>
  <si>
    <t>0.59%</t>
  </si>
  <si>
    <t>1.17%</t>
  </si>
  <si>
    <t>0.31%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</si>
  <si>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</si>
  <si>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</si>
  <si>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</si>
  <si>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</si>
  <si>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</si>
  <si>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</si>
  <si>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</si>
  <si>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</si>
  <si>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</si>
  <si>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</si>
  <si>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</si>
  <si>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</si>
  <si>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</si>
  <si>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</si>
  <si>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</si>
  <si>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</si>
  <si>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</si>
  <si>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</si>
  <si>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</si>
  <si>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</si>
  <si>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</si>
  <si>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</si>
  <si>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</si>
  <si>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</si>
  <si>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</si>
  <si>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</si>
  <si>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</si>
  <si>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</si>
  <si>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</si>
  <si>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</si>
  <si>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</si>
  <si>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</si>
  <si>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</si>
  <si>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</si>
  <si>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</si>
  <si>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Honda LPGA Thailand</t>
  </si>
  <si>
    <t>Siam</t>
  </si>
  <si>
    <t>Thailand</t>
  </si>
  <si>
    <t>LPGA</t>
  </si>
  <si>
    <t>Thitikul</t>
  </si>
  <si>
    <t>Jeeno</t>
  </si>
  <si>
    <t>Iwai</t>
  </si>
  <si>
    <t>Chisato</t>
  </si>
  <si>
    <t>Kim</t>
  </si>
  <si>
    <t>Hyo Joo</t>
  </si>
  <si>
    <t>Lee</t>
  </si>
  <si>
    <t>Somi</t>
  </si>
  <si>
    <t>Ko</t>
  </si>
  <si>
    <t>Lydia</t>
  </si>
  <si>
    <t>Koerstz Madsen</t>
  </si>
  <si>
    <t>Nanna</t>
  </si>
  <si>
    <t>Green</t>
  </si>
  <si>
    <t>Hannah</t>
  </si>
  <si>
    <t>Choi</t>
  </si>
  <si>
    <t>Hye-Jin</t>
  </si>
  <si>
    <t>Jutanugarn</t>
  </si>
  <si>
    <t>Ariya</t>
  </si>
  <si>
    <t>Corpuz</t>
  </si>
  <si>
    <t>Allisen</t>
  </si>
  <si>
    <t>A Lim</t>
  </si>
  <si>
    <t>Sei Young</t>
  </si>
  <si>
    <t>Ryu</t>
  </si>
  <si>
    <t>Haeran</t>
  </si>
  <si>
    <t>Andrea</t>
  </si>
  <si>
    <t>Matthews</t>
  </si>
  <si>
    <t>Brooke</t>
  </si>
  <si>
    <t>Woad</t>
  </si>
  <si>
    <t>Lottie</t>
  </si>
  <si>
    <t>Yin</t>
  </si>
  <si>
    <t>Ruoning</t>
  </si>
  <si>
    <t>Bae</t>
  </si>
  <si>
    <t>Jenny</t>
  </si>
  <si>
    <t>Hataoka</t>
  </si>
  <si>
    <t>Nasa</t>
  </si>
  <si>
    <t>Auston</t>
  </si>
  <si>
    <t>Wannasaen</t>
  </si>
  <si>
    <t>Chanettee</t>
  </si>
  <si>
    <t>Yamashita</t>
  </si>
  <si>
    <t>Miyu</t>
  </si>
  <si>
    <t>Anannarukarn</t>
  </si>
  <si>
    <t>Pajaree</t>
  </si>
  <si>
    <t>Angurasaranee</t>
  </si>
  <si>
    <t>April</t>
  </si>
  <si>
    <t>Furue</t>
  </si>
  <si>
    <t>Ayaka</t>
  </si>
  <si>
    <t>Mi Hyang</t>
  </si>
  <si>
    <t>Li</t>
  </si>
  <si>
    <t>Lucy</t>
  </si>
  <si>
    <t>Lopez Ramirez</t>
  </si>
  <si>
    <t>Julia</t>
  </si>
  <si>
    <t>Stark</t>
  </si>
  <si>
    <t>Maja</t>
  </si>
  <si>
    <t>Yoshida</t>
  </si>
  <si>
    <t>Yuri</t>
  </si>
  <si>
    <t>Takeda</t>
  </si>
  <si>
    <t>Rio</t>
  </si>
  <si>
    <t>Grant</t>
  </si>
  <si>
    <t>Linn</t>
  </si>
  <si>
    <t>Liu</t>
  </si>
  <si>
    <t>Yan</t>
  </si>
  <si>
    <t>Maguire</t>
  </si>
  <si>
    <t>Leona</t>
  </si>
  <si>
    <t>Davidson</t>
  </si>
  <si>
    <t>Karis</t>
  </si>
  <si>
    <t>Katsu</t>
  </si>
  <si>
    <t>Minami</t>
  </si>
  <si>
    <t>Porter</t>
  </si>
  <si>
    <t>Cassie</t>
  </si>
  <si>
    <t>Henderson</t>
  </si>
  <si>
    <t>Brooke M.</t>
  </si>
  <si>
    <t>Grace</t>
  </si>
  <si>
    <t>Lopez</t>
  </si>
  <si>
    <t>Gaby</t>
  </si>
  <si>
    <t>Noh</t>
  </si>
  <si>
    <t>Yealimi</t>
  </si>
  <si>
    <t>Boutier</t>
  </si>
  <si>
    <t>Celine</t>
  </si>
  <si>
    <t>De Roey</t>
  </si>
  <si>
    <t>Manon</t>
  </si>
  <si>
    <t>Duncan</t>
  </si>
  <si>
    <t>Lindy</t>
  </si>
  <si>
    <t>Phatlum</t>
  </si>
  <si>
    <t>Pornanong</t>
  </si>
  <si>
    <t>Kupcho</t>
  </si>
  <si>
    <t>Jennifer</t>
  </si>
  <si>
    <t>Roussin-Bouchard</t>
  </si>
  <si>
    <t>Pauline</t>
  </si>
  <si>
    <t>Akie</t>
  </si>
  <si>
    <t>Angel</t>
  </si>
  <si>
    <t>Guseva</t>
  </si>
  <si>
    <t>Nataliya</t>
  </si>
  <si>
    <t>Yoon</t>
  </si>
  <si>
    <t>Ina</t>
  </si>
  <si>
    <t>He</t>
  </si>
  <si>
    <t>Muni</t>
  </si>
  <si>
    <t>Baba</t>
  </si>
  <si>
    <t>Saki</t>
  </si>
  <si>
    <t>Clemente</t>
  </si>
  <si>
    <t>Gianna</t>
  </si>
  <si>
    <t>Im</t>
  </si>
  <si>
    <t>Jin Hee</t>
  </si>
  <si>
    <t>Khang</t>
  </si>
  <si>
    <t>Megan</t>
  </si>
  <si>
    <t>Jin Young</t>
  </si>
  <si>
    <t>Lindblad</t>
  </si>
  <si>
    <t>Ingrid</t>
  </si>
  <si>
    <t>Dryburgh</t>
  </si>
  <si>
    <t>Gemma</t>
  </si>
  <si>
    <t>Kaur</t>
  </si>
  <si>
    <t>Gurleen</t>
  </si>
  <si>
    <t>Rin</t>
  </si>
  <si>
    <t>Henseleit</t>
  </si>
  <si>
    <t>Esther</t>
  </si>
  <si>
    <t>Ciganda</t>
  </si>
  <si>
    <t>Carlota</t>
  </si>
  <si>
    <t>Saso</t>
  </si>
  <si>
    <t>Yuka</t>
  </si>
  <si>
    <t>Robyn</t>
  </si>
  <si>
    <t>Miyata</t>
  </si>
  <si>
    <t>Naruha</t>
  </si>
  <si>
    <t>Moresco</t>
  </si>
  <si>
    <t>Benedetta</t>
  </si>
  <si>
    <t>Prachnakorn</t>
  </si>
  <si>
    <t>Prim</t>
  </si>
  <si>
    <t>Hsu</t>
  </si>
  <si>
    <t>Wei-Ling</t>
  </si>
  <si>
    <t>Kyriacou</t>
  </si>
  <si>
    <t>Stephanie</t>
  </si>
  <si>
    <t>Kang</t>
  </si>
  <si>
    <t>Danielle</t>
  </si>
  <si>
    <t>Moriya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</si>
</sst>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Sei Young Kim</v>
          </cell>
        </row>
        <row r="19">
          <cell r="E19" t="str">
            <v>Miyu Yamashita</v>
          </cell>
        </row>
        <row r="20">
          <cell r="E20" t="str">
            <v>Akie Iwai</v>
          </cell>
        </row>
        <row r="21">
          <cell r="E21" t="str">
            <v>Lydia Ko</v>
          </cell>
        </row>
        <row r="22">
          <cell r="E22" t="str">
            <v>Nasa Hataoka</v>
          </cell>
        </row>
        <row r="23">
          <cell r="E23" t="str">
            <v>Hye-Jin Choi</v>
          </cell>
        </row>
        <row r="24">
          <cell r="E24" t="str">
            <v>Brooke M. Henderson</v>
          </cell>
        </row>
        <row r="25">
          <cell r="E25" t="str">
            <v>Haeran Ryu</v>
          </cell>
        </row>
        <row r="26">
          <cell r="E26" t="str">
            <v>Lottie Woad</v>
          </cell>
        </row>
        <row r="27">
          <cell r="E27" t="str">
            <v>A Lim Kim</v>
          </cell>
        </row>
        <row r="28">
          <cell r="E28" t="str">
            <v>Hyo Joo Kim</v>
          </cell>
        </row>
        <row r="29">
          <cell r="E29" t="str">
            <v>Ruoning Yin</v>
          </cell>
        </row>
        <row r="30">
          <cell r="E30" t="str">
            <v>Chisato Iwai</v>
          </cell>
        </row>
        <row r="31">
          <cell r="E31" t="str">
            <v>Rio Takeda</v>
          </cell>
        </row>
        <row r="32">
          <cell r="E32" t="str">
            <v>Ayaka Furue</v>
          </cell>
        </row>
        <row r="33">
          <cell r="E33" t="str">
            <v>Gaby Lopez</v>
          </cell>
        </row>
        <row r="34">
          <cell r="E34" t="str">
            <v>Somi Lee</v>
          </cell>
        </row>
        <row r="35">
          <cell r="E35" t="str">
            <v>Linn Grant</v>
          </cell>
        </row>
        <row r="36">
          <cell r="E36" t="str">
            <v>Celine Boutier</v>
          </cell>
        </row>
        <row r="37">
          <cell r="E37" t="str">
            <v>Ina Yoon</v>
          </cell>
        </row>
        <row r="38">
          <cell r="E38" t="str">
            <v>Nanna Koerstz Madsen</v>
          </cell>
        </row>
        <row r="39">
          <cell r="E39" t="str">
            <v>Jennifer Kupcho</v>
          </cell>
        </row>
        <row r="40">
          <cell r="E40" t="str">
            <v>Hannah Green</v>
          </cell>
        </row>
        <row r="41">
          <cell r="E41" t="str">
            <v>Auston Kim</v>
          </cell>
        </row>
        <row r="42">
          <cell r="E42" t="str">
            <v>Megan Khang</v>
          </cell>
        </row>
        <row r="43">
          <cell r="E43" t="str">
            <v>Ariya Jutanugarn</v>
          </cell>
        </row>
        <row r="44">
          <cell r="E44" t="str">
            <v>Jin Young Ko</v>
          </cell>
        </row>
        <row r="45">
          <cell r="E45" t="str">
            <v>Stephanie Kyriacou</v>
          </cell>
        </row>
        <row r="46">
          <cell r="E46" t="str">
            <v>Carlota Ciganda</v>
          </cell>
        </row>
        <row r="47">
          <cell r="E47" t="str">
            <v>Minami Katsu</v>
          </cell>
        </row>
        <row r="48">
          <cell r="E48" t="str">
            <v>Lindy Duncan</v>
          </cell>
        </row>
        <row r="49">
          <cell r="E49" t="str">
            <v>Andrea Lee</v>
          </cell>
        </row>
        <row r="50">
          <cell r="E50" t="str">
            <v>Jin Hee Im</v>
          </cell>
        </row>
        <row r="51">
          <cell r="E51" t="str">
            <v>Angel Yin</v>
          </cell>
        </row>
        <row r="52">
          <cell r="E52" t="str">
            <v>Grace Kim</v>
          </cell>
        </row>
        <row r="53">
          <cell r="E53" t="str">
            <v>Pajaree Anannarukarn</v>
          </cell>
        </row>
        <row r="54">
          <cell r="E54" t="str">
            <v>Allisen Corpuz</v>
          </cell>
        </row>
        <row r="55">
          <cell r="E55" t="str">
            <v>Yealimi Noh</v>
          </cell>
        </row>
        <row r="56">
          <cell r="E56" t="str">
            <v>Esther Henseleit</v>
          </cell>
        </row>
        <row r="57">
          <cell r="E57" t="str">
            <v>Brooke Matthews</v>
          </cell>
        </row>
        <row r="58">
          <cell r="E58" t="str">
            <v>Nataliya Guseva</v>
          </cell>
        </row>
        <row r="59">
          <cell r="E59" t="str">
            <v>Maja Stark</v>
          </cell>
        </row>
        <row r="60">
          <cell r="E60" t="str">
            <v>Yan Liu</v>
          </cell>
        </row>
        <row r="61">
          <cell r="E61" t="str">
            <v>Lucy Li</v>
          </cell>
        </row>
        <row r="62">
          <cell r="E62" t="str">
            <v>Gemma Dryburgh</v>
          </cell>
        </row>
        <row r="63">
          <cell r="E63" t="str">
            <v>Jenny Bae</v>
          </cell>
        </row>
        <row r="64">
          <cell r="E64" t="str">
            <v>Saki Baba</v>
          </cell>
        </row>
        <row r="65">
          <cell r="E65" t="str">
            <v>Manon De Roey</v>
          </cell>
        </row>
        <row r="66">
          <cell r="E66" t="str">
            <v>Robyn Choi</v>
          </cell>
        </row>
        <row r="67">
          <cell r="E67" t="str">
            <v>Ingrid Lindblad</v>
          </cell>
        </row>
        <row r="68">
          <cell r="E68" t="str">
            <v>Gianna Clemente</v>
          </cell>
        </row>
        <row r="69">
          <cell r="E69" t="str">
            <v>Yuri Yoshida</v>
          </cell>
        </row>
        <row r="70">
          <cell r="E70" t="str">
            <v>Prim Prachnakorn</v>
          </cell>
        </row>
        <row r="71">
          <cell r="E71" t="str">
            <v>Rin Yoshida</v>
          </cell>
        </row>
        <row r="72">
          <cell r="E72" t="str">
            <v>Mi Hyang Lee</v>
          </cell>
        </row>
        <row r="73">
          <cell r="E73" t="str">
            <v>Julia Lopez Ramirez</v>
          </cell>
        </row>
        <row r="74">
          <cell r="E74" t="str">
            <v>Chanettee Wannasaen</v>
          </cell>
        </row>
        <row r="75">
          <cell r="E75" t="str">
            <v>Wei-Ling Hsu</v>
          </cell>
        </row>
        <row r="76">
          <cell r="E76" t="str">
            <v>Leona Maguire</v>
          </cell>
        </row>
        <row r="77">
          <cell r="E77" t="str">
            <v>Karis Davidson</v>
          </cell>
        </row>
        <row r="78">
          <cell r="E78" t="str">
            <v>Moriya Jutanugarn</v>
          </cell>
        </row>
        <row r="79">
          <cell r="E79" t="str">
            <v>Pornanong Phatlum</v>
          </cell>
        </row>
        <row r="80">
          <cell r="E80" t="str">
            <v>Pauline Roussin-Bouchard</v>
          </cell>
        </row>
        <row r="81">
          <cell r="E81" t="str">
            <v>Muni He</v>
          </cell>
        </row>
        <row r="82">
          <cell r="E82" t="str">
            <v>Gurleen Kaur</v>
          </cell>
        </row>
        <row r="83">
          <cell r="E83" t="str">
            <v>Cassie Porter</v>
          </cell>
        </row>
        <row r="84">
          <cell r="E84" t="str">
            <v>Benedetta Moresco</v>
          </cell>
        </row>
        <row r="85">
          <cell r="E85" t="str">
            <v>Danielle Kang</v>
          </cell>
        </row>
        <row r="86">
          <cell r="E86" t="str">
            <v>Yuka Saso</v>
          </cell>
        </row>
        <row r="87">
          <cell r="E87" t="str">
            <v>Naruha Miyata</v>
          </cell>
        </row>
        <row r="88">
          <cell r="E88" t="str">
            <v>April Angurasaranee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Sei Young Kim</v>
          </cell>
        </row>
        <row r="19">
          <cell r="E19" t="str">
            <v>Akie Iwai</v>
          </cell>
        </row>
        <row r="20">
          <cell r="E20" t="str">
            <v>Lydia Ko</v>
          </cell>
        </row>
        <row r="21">
          <cell r="E21" t="str">
            <v>Haeran Ryu</v>
          </cell>
        </row>
        <row r="22">
          <cell r="E22" t="str">
            <v>Hye-Jin Choi</v>
          </cell>
        </row>
        <row r="23">
          <cell r="E23" t="str">
            <v>Lottie Woad</v>
          </cell>
        </row>
        <row r="24">
          <cell r="E24" t="str">
            <v>Miyu Yamashita</v>
          </cell>
        </row>
        <row r="25">
          <cell r="E25" t="str">
            <v>Nasa Hataoka</v>
          </cell>
        </row>
        <row r="26">
          <cell r="E26" t="str">
            <v>Brooke M. Henderson</v>
          </cell>
        </row>
        <row r="27">
          <cell r="E27" t="str">
            <v>Chisato Iwai</v>
          </cell>
        </row>
        <row r="28">
          <cell r="E28" t="str">
            <v>Rio Takeda</v>
          </cell>
        </row>
        <row r="29">
          <cell r="E29" t="str">
            <v>A Lim Kim</v>
          </cell>
        </row>
        <row r="30">
          <cell r="E30" t="str">
            <v>Hyo Joo Kim</v>
          </cell>
        </row>
        <row r="31">
          <cell r="E31" t="str">
            <v>Somi Lee</v>
          </cell>
        </row>
        <row r="32">
          <cell r="E32" t="str">
            <v>Linn Grant</v>
          </cell>
        </row>
        <row r="33">
          <cell r="E33" t="str">
            <v>Gaby Lopez</v>
          </cell>
        </row>
        <row r="34">
          <cell r="E34" t="str">
            <v>Ruoning Yin</v>
          </cell>
        </row>
        <row r="35">
          <cell r="E35" t="str">
            <v>Ayaka Furue</v>
          </cell>
        </row>
        <row r="36">
          <cell r="E36" t="str">
            <v>Celine Boutier</v>
          </cell>
        </row>
        <row r="37">
          <cell r="E37" t="str">
            <v>Ina Yoon</v>
          </cell>
        </row>
        <row r="38">
          <cell r="E38" t="str">
            <v>Nanna Koerstz Madsen</v>
          </cell>
        </row>
        <row r="39">
          <cell r="E39" t="str">
            <v>Stephanie Kyriacou</v>
          </cell>
        </row>
        <row r="40">
          <cell r="E40" t="str">
            <v>Jin Young Ko</v>
          </cell>
        </row>
        <row r="41">
          <cell r="E41" t="str">
            <v>Carlota Ciganda</v>
          </cell>
        </row>
        <row r="42">
          <cell r="E42" t="str">
            <v>Auston Kim</v>
          </cell>
        </row>
        <row r="43">
          <cell r="E43" t="str">
            <v>Jennifer Kupcho</v>
          </cell>
        </row>
        <row r="44">
          <cell r="E44" t="str">
            <v>Ariya Jutanugarn</v>
          </cell>
        </row>
        <row r="45">
          <cell r="E45" t="str">
            <v>Megan Khang</v>
          </cell>
        </row>
        <row r="46">
          <cell r="E46" t="str">
            <v>Hannah Green</v>
          </cell>
        </row>
        <row r="47">
          <cell r="E47" t="str">
            <v>Lindy Duncan</v>
          </cell>
        </row>
        <row r="48">
          <cell r="E48" t="str">
            <v>Andrea Lee</v>
          </cell>
        </row>
        <row r="49">
          <cell r="E49" t="str">
            <v>Jin Hee Im</v>
          </cell>
        </row>
        <row r="50">
          <cell r="E50" t="str">
            <v>Pajaree Anannarukarn</v>
          </cell>
        </row>
        <row r="51">
          <cell r="E51" t="str">
            <v>Allisen Corpuz</v>
          </cell>
        </row>
        <row r="52">
          <cell r="E52" t="str">
            <v>Angel Yin</v>
          </cell>
        </row>
        <row r="53">
          <cell r="E53" t="str">
            <v>Minami Katsu</v>
          </cell>
        </row>
        <row r="54">
          <cell r="E54" t="str">
            <v>Nataliya Guseva</v>
          </cell>
        </row>
        <row r="55">
          <cell r="E55" t="str">
            <v>Grace Kim</v>
          </cell>
        </row>
        <row r="56">
          <cell r="E56" t="str">
            <v>Yealimi Noh</v>
          </cell>
        </row>
        <row r="57">
          <cell r="E57" t="str">
            <v>Brooke Matthews</v>
          </cell>
        </row>
        <row r="58">
          <cell r="E58" t="str">
            <v>Esther Henseleit</v>
          </cell>
        </row>
        <row r="59">
          <cell r="E59" t="str">
            <v>Jenny Bae</v>
          </cell>
        </row>
        <row r="60">
          <cell r="E60" t="str">
            <v>Manon De Roey</v>
          </cell>
        </row>
        <row r="61">
          <cell r="E61" t="str">
            <v>Lucy Li</v>
          </cell>
        </row>
        <row r="62">
          <cell r="E62" t="str">
            <v>Yan Liu</v>
          </cell>
        </row>
        <row r="63">
          <cell r="E63" t="str">
            <v>Robyn Choi</v>
          </cell>
        </row>
        <row r="64">
          <cell r="E64" t="str">
            <v>Gianna Clemente</v>
          </cell>
        </row>
        <row r="65">
          <cell r="E65" t="str">
            <v>Gemma Dryburgh</v>
          </cell>
        </row>
        <row r="66">
          <cell r="E66" t="str">
            <v>Saki Baba</v>
          </cell>
        </row>
        <row r="67">
          <cell r="E67" t="str">
            <v>Ingrid Lindblad</v>
          </cell>
        </row>
        <row r="68">
          <cell r="E68" t="str">
            <v>Maja Stark</v>
          </cell>
        </row>
        <row r="69">
          <cell r="E69" t="str">
            <v>Mi Hyang Lee</v>
          </cell>
        </row>
        <row r="70">
          <cell r="E70" t="str">
            <v>Rin Yoshida</v>
          </cell>
        </row>
        <row r="71">
          <cell r="E71" t="str">
            <v>Prim Prachnakorn</v>
          </cell>
        </row>
        <row r="72">
          <cell r="E72" t="str">
            <v>Wei-Ling Hsu</v>
          </cell>
        </row>
        <row r="73">
          <cell r="E73" t="str">
            <v>Leona Maguire</v>
          </cell>
        </row>
        <row r="74">
          <cell r="E74" t="str">
            <v>Yuri Yoshida</v>
          </cell>
        </row>
        <row r="75">
          <cell r="E75" t="str">
            <v>Moriya Jutanugarn</v>
          </cell>
        </row>
        <row r="76">
          <cell r="E76" t="str">
            <v>Karis Davidson</v>
          </cell>
        </row>
        <row r="77">
          <cell r="E77" t="str">
            <v>Chanettee Wannasaen</v>
          </cell>
        </row>
        <row r="78">
          <cell r="E78" t="str">
            <v>Pornanong Phatlum</v>
          </cell>
        </row>
        <row r="79">
          <cell r="E79" t="str">
            <v>Julia Lopez Ramirez</v>
          </cell>
        </row>
        <row r="80">
          <cell r="E80" t="str">
            <v>Cassie Porter</v>
          </cell>
        </row>
        <row r="81">
          <cell r="E81" t="str">
            <v>Benedetta Moresco</v>
          </cell>
        </row>
        <row r="82">
          <cell r="E82" t="str">
            <v>Pauline Roussin-Bouchard</v>
          </cell>
        </row>
        <row r="83">
          <cell r="E83" t="str">
            <v>Muni He</v>
          </cell>
        </row>
        <row r="84">
          <cell r="E84" t="str">
            <v>Gurleen Kaur</v>
          </cell>
        </row>
        <row r="85">
          <cell r="E85" t="str">
            <v>Yuka Saso</v>
          </cell>
        </row>
        <row r="86">
          <cell r="E86" t="str">
            <v>Danielle Kang</v>
          </cell>
        </row>
        <row r="87">
          <cell r="E87" t="str">
            <v>Naruha Miyata</v>
          </cell>
        </row>
        <row r="88">
          <cell r="E88" t="str">
            <v>April Angurasaranee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73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206</v>
      </c>
      <c r="C1" t="s">
        <v>207</v>
      </c>
      <c r="D1" t="s">
        <v>208</v>
      </c>
      <c r="E1" t="s">
        <v>209</v>
      </c>
      <c r="F1" t="s">
        <v>210</v>
      </c>
      <c r="G1" t="s">
        <v>211</v>
      </c>
      <c r="H1" t="s">
        <v>212</v>
      </c>
      <c r="I1" t="s">
        <v>213</v>
      </c>
      <c r="J1" t="s">
        <v>214</v>
      </c>
      <c r="K1" t="s">
        <v>215</v>
      </c>
      <c r="L1" t="s">
        <v>216</v>
      </c>
      <c r="M1" t="s">
        <v>217</v>
      </c>
      <c r="N1" t="s">
        <v>218</v>
      </c>
      <c r="O1" t="s">
        <v>219</v>
      </c>
      <c r="P1" t="s">
        <v>220</v>
      </c>
      <c r="Q1" t="s">
        <v>221</v>
      </c>
      <c r="R1" t="s">
        <v>222</v>
      </c>
      <c r="S1" t="s">
        <v>223</v>
      </c>
      <c r="T1" t="s">
        <v>224</v>
      </c>
      <c r="U1" t="s">
        <v>225</v>
      </c>
      <c r="V1" t="s">
        <v>226</v>
      </c>
      <c r="W1" t="s">
        <v>227</v>
      </c>
      <c r="X1" t="s">
        <v>228</v>
      </c>
      <c r="Y1" t="s">
        <v>229</v>
      </c>
      <c r="Z1" t="s">
        <v>230</v>
      </c>
      <c r="AA1" t="s">
        <v>231</v>
      </c>
      <c r="AB1" t="s">
        <v>232</v>
      </c>
      <c r="AC1" t="s">
        <v>233</v>
      </c>
      <c r="AD1" t="s">
        <v>234</v>
      </c>
      <c r="AE1" t="s">
        <v>235</v>
      </c>
      <c r="AF1" t="s">
        <v>236</v>
      </c>
      <c r="AG1" t="s">
        <v>237</v>
      </c>
      <c r="AH1" t="s">
        <v>238</v>
      </c>
      <c r="AI1" t="s">
        <v>239</v>
      </c>
      <c r="AJ1" t="s">
        <v>240</v>
      </c>
    </row>
    <row r="2" spans="1:36" x14ac:dyDescent="0.35">
      <c r="A2" s="3" t="str">
        <f t="shared" ref="A2:A65" si="0">IF(J2="","",CONCATENATE(J2," ",I2))</f>
        <v>Jeeno Thitikul</v>
      </c>
      <c r="B2" s="4">
        <v>46075</v>
      </c>
      <c r="C2" t="s">
        <v>241</v>
      </c>
      <c r="D2" t="s">
        <v>242</v>
      </c>
      <c r="E2" t="s">
        <v>243</v>
      </c>
      <c r="F2" t="s">
        <v>244</v>
      </c>
      <c r="I2" t="s">
        <v>245</v>
      </c>
      <c r="J2" t="s">
        <v>246</v>
      </c>
      <c r="K2">
        <v>1</v>
      </c>
      <c r="L2">
        <v>67</v>
      </c>
      <c r="M2">
        <v>63</v>
      </c>
      <c r="N2">
        <v>66</v>
      </c>
      <c r="O2">
        <v>68</v>
      </c>
      <c r="Q2">
        <v>264</v>
      </c>
      <c r="R2">
        <v>71.260000000000005</v>
      </c>
      <c r="S2">
        <v>71.260000000000005</v>
      </c>
      <c r="T2">
        <v>68.22</v>
      </c>
      <c r="U2">
        <v>64.900000000000006</v>
      </c>
      <c r="V2">
        <v>67.02</v>
      </c>
      <c r="W2">
        <v>68.72</v>
      </c>
      <c r="Y2">
        <v>67.209999999999994</v>
      </c>
      <c r="Z2">
        <v>6</v>
      </c>
      <c r="AA2">
        <v>2</v>
      </c>
      <c r="AB2">
        <v>1</v>
      </c>
      <c r="AC2">
        <v>1</v>
      </c>
      <c r="AE2">
        <v>2</v>
      </c>
      <c r="AF2">
        <v>3</v>
      </c>
      <c r="AG2">
        <v>-2</v>
      </c>
      <c r="AH2">
        <v>-1</v>
      </c>
      <c r="AJ2">
        <v>1</v>
      </c>
    </row>
    <row r="3" spans="1:36" x14ac:dyDescent="0.35">
      <c r="A3" s="3" t="str">
        <f t="shared" si="0"/>
        <v>Chisato Iwai</v>
      </c>
      <c r="B3" s="4">
        <v>46075</v>
      </c>
      <c r="C3" t="s">
        <v>241</v>
      </c>
      <c r="D3" t="s">
        <v>242</v>
      </c>
      <c r="E3" t="s">
        <v>243</v>
      </c>
      <c r="F3" t="s">
        <v>244</v>
      </c>
      <c r="I3" t="s">
        <v>247</v>
      </c>
      <c r="J3" t="s">
        <v>248</v>
      </c>
      <c r="K3">
        <v>2</v>
      </c>
      <c r="L3">
        <v>69</v>
      </c>
      <c r="M3">
        <v>62</v>
      </c>
      <c r="N3">
        <v>68</v>
      </c>
      <c r="O3">
        <v>66</v>
      </c>
      <c r="Q3">
        <v>265</v>
      </c>
      <c r="R3">
        <v>71.260000000000005</v>
      </c>
      <c r="S3">
        <v>71.260000000000005</v>
      </c>
      <c r="T3">
        <v>70.22</v>
      </c>
      <c r="U3">
        <v>63.9</v>
      </c>
      <c r="V3">
        <v>69.02</v>
      </c>
      <c r="W3">
        <v>66.72</v>
      </c>
      <c r="Y3">
        <v>67.459999999999994</v>
      </c>
      <c r="Z3">
        <v>25</v>
      </c>
      <c r="AA3">
        <v>3</v>
      </c>
      <c r="AB3">
        <v>3</v>
      </c>
      <c r="AC3">
        <v>2</v>
      </c>
      <c r="AE3">
        <v>4</v>
      </c>
      <c r="AF3">
        <v>4</v>
      </c>
      <c r="AG3">
        <v>3</v>
      </c>
      <c r="AH3">
        <v>1</v>
      </c>
      <c r="AJ3">
        <v>2</v>
      </c>
    </row>
    <row r="4" spans="1:36" x14ac:dyDescent="0.35">
      <c r="A4" s="3" t="str">
        <f t="shared" si="0"/>
        <v>Hyo Joo Kim</v>
      </c>
      <c r="B4" s="4">
        <v>46075</v>
      </c>
      <c r="C4" t="s">
        <v>241</v>
      </c>
      <c r="D4" t="s">
        <v>242</v>
      </c>
      <c r="E4" t="s">
        <v>243</v>
      </c>
      <c r="F4" t="s">
        <v>244</v>
      </c>
      <c r="I4" t="s">
        <v>249</v>
      </c>
      <c r="J4" t="s">
        <v>250</v>
      </c>
      <c r="K4">
        <v>3</v>
      </c>
      <c r="L4">
        <v>68</v>
      </c>
      <c r="M4">
        <v>65</v>
      </c>
      <c r="N4">
        <v>65</v>
      </c>
      <c r="O4">
        <v>68</v>
      </c>
      <c r="Q4">
        <v>266</v>
      </c>
      <c r="R4">
        <v>71.260000000000005</v>
      </c>
      <c r="S4">
        <v>71.260000000000005</v>
      </c>
      <c r="T4">
        <v>69.22</v>
      </c>
      <c r="U4">
        <v>66.900000000000006</v>
      </c>
      <c r="V4">
        <v>66.02</v>
      </c>
      <c r="W4">
        <v>68.72</v>
      </c>
      <c r="Y4">
        <v>67.709999999999994</v>
      </c>
      <c r="Z4">
        <v>16</v>
      </c>
      <c r="AA4">
        <v>8</v>
      </c>
      <c r="AB4">
        <v>2</v>
      </c>
      <c r="AC4">
        <v>3</v>
      </c>
      <c r="AE4">
        <v>3</v>
      </c>
      <c r="AF4">
        <v>6</v>
      </c>
      <c r="AG4">
        <v>2</v>
      </c>
      <c r="AH4">
        <v>2</v>
      </c>
      <c r="AJ4">
        <v>3</v>
      </c>
    </row>
    <row r="5" spans="1:36" x14ac:dyDescent="0.35">
      <c r="A5" s="3" t="str">
        <f t="shared" si="0"/>
        <v>Somi Lee</v>
      </c>
      <c r="B5" s="4">
        <v>46075</v>
      </c>
      <c r="C5" t="s">
        <v>241</v>
      </c>
      <c r="D5" t="s">
        <v>242</v>
      </c>
      <c r="E5" t="s">
        <v>243</v>
      </c>
      <c r="F5" t="s">
        <v>244</v>
      </c>
      <c r="I5" t="s">
        <v>251</v>
      </c>
      <c r="J5" t="s">
        <v>252</v>
      </c>
      <c r="K5">
        <v>4</v>
      </c>
      <c r="L5">
        <v>66</v>
      </c>
      <c r="M5">
        <v>61</v>
      </c>
      <c r="N5">
        <v>72</v>
      </c>
      <c r="O5">
        <v>68</v>
      </c>
      <c r="Q5">
        <v>267</v>
      </c>
      <c r="R5">
        <v>71.260000000000005</v>
      </c>
      <c r="S5">
        <v>71.260000000000005</v>
      </c>
      <c r="T5">
        <v>67.22</v>
      </c>
      <c r="U5">
        <v>62.9</v>
      </c>
      <c r="V5">
        <v>73.02</v>
      </c>
      <c r="W5">
        <v>68.72</v>
      </c>
      <c r="Y5">
        <v>67.959999999999994</v>
      </c>
      <c r="Z5">
        <v>3</v>
      </c>
      <c r="AA5">
        <v>1</v>
      </c>
      <c r="AB5">
        <v>3</v>
      </c>
      <c r="AC5">
        <v>4</v>
      </c>
      <c r="AE5">
        <v>1</v>
      </c>
      <c r="AF5">
        <v>-3</v>
      </c>
      <c r="AG5">
        <v>3</v>
      </c>
      <c r="AH5">
        <v>3</v>
      </c>
      <c r="AJ5">
        <v>4</v>
      </c>
    </row>
    <row r="6" spans="1:36" x14ac:dyDescent="0.35">
      <c r="A6" s="3" t="str">
        <f t="shared" si="0"/>
        <v>Lydia Ko</v>
      </c>
      <c r="B6" s="4">
        <v>46075</v>
      </c>
      <c r="C6" t="s">
        <v>241</v>
      </c>
      <c r="D6" t="s">
        <v>242</v>
      </c>
      <c r="E6" t="s">
        <v>243</v>
      </c>
      <c r="F6" t="s">
        <v>244</v>
      </c>
      <c r="I6" t="s">
        <v>253</v>
      </c>
      <c r="J6" t="s">
        <v>254</v>
      </c>
      <c r="K6">
        <v>5</v>
      </c>
      <c r="L6">
        <v>67</v>
      </c>
      <c r="M6">
        <v>64</v>
      </c>
      <c r="N6">
        <v>69</v>
      </c>
      <c r="O6">
        <v>68</v>
      </c>
      <c r="Q6">
        <v>268</v>
      </c>
      <c r="R6">
        <v>71.260000000000005</v>
      </c>
      <c r="S6">
        <v>71.260000000000005</v>
      </c>
      <c r="T6">
        <v>68.22</v>
      </c>
      <c r="U6">
        <v>65.900000000000006</v>
      </c>
      <c r="V6">
        <v>70.02</v>
      </c>
      <c r="W6">
        <v>68.72</v>
      </c>
      <c r="Y6">
        <v>68.209999999999994</v>
      </c>
      <c r="Z6">
        <v>6</v>
      </c>
      <c r="AA6">
        <v>3</v>
      </c>
      <c r="AB6">
        <v>6</v>
      </c>
      <c r="AC6">
        <v>5</v>
      </c>
      <c r="AE6">
        <v>2</v>
      </c>
      <c r="AF6">
        <v>4</v>
      </c>
      <c r="AG6">
        <v>4</v>
      </c>
      <c r="AH6">
        <v>4</v>
      </c>
      <c r="AJ6">
        <v>5</v>
      </c>
    </row>
    <row r="7" spans="1:36" x14ac:dyDescent="0.35">
      <c r="A7" s="3" t="str">
        <f t="shared" si="0"/>
        <v>Nanna Koerstz Madsen</v>
      </c>
      <c r="B7" s="4">
        <v>46075</v>
      </c>
      <c r="C7" t="s">
        <v>241</v>
      </c>
      <c r="D7" t="s">
        <v>242</v>
      </c>
      <c r="E7" t="s">
        <v>243</v>
      </c>
      <c r="F7" t="s">
        <v>244</v>
      </c>
      <c r="I7" t="s">
        <v>255</v>
      </c>
      <c r="J7" t="s">
        <v>256</v>
      </c>
      <c r="K7">
        <v>5</v>
      </c>
      <c r="L7">
        <v>69</v>
      </c>
      <c r="M7">
        <v>67</v>
      </c>
      <c r="N7">
        <v>69</v>
      </c>
      <c r="O7">
        <v>63</v>
      </c>
      <c r="Q7">
        <v>268</v>
      </c>
      <c r="R7">
        <v>71.260000000000005</v>
      </c>
      <c r="S7">
        <v>71.260000000000005</v>
      </c>
      <c r="T7">
        <v>70.22</v>
      </c>
      <c r="U7">
        <v>68.900000000000006</v>
      </c>
      <c r="V7">
        <v>70.02</v>
      </c>
      <c r="W7">
        <v>63.72</v>
      </c>
      <c r="Y7">
        <v>68.209999999999994</v>
      </c>
      <c r="Z7">
        <v>25</v>
      </c>
      <c r="AA7">
        <v>13</v>
      </c>
      <c r="AB7">
        <v>18</v>
      </c>
      <c r="AC7">
        <v>5</v>
      </c>
      <c r="AE7">
        <v>4</v>
      </c>
      <c r="AF7">
        <v>9</v>
      </c>
      <c r="AG7">
        <v>9</v>
      </c>
      <c r="AH7">
        <v>4</v>
      </c>
      <c r="AJ7">
        <v>5</v>
      </c>
    </row>
    <row r="8" spans="1:36" x14ac:dyDescent="0.35">
      <c r="A8" s="3" t="str">
        <f t="shared" si="0"/>
        <v>Hannah Green</v>
      </c>
      <c r="B8" s="4">
        <v>46075</v>
      </c>
      <c r="C8" t="s">
        <v>241</v>
      </c>
      <c r="D8" t="s">
        <v>242</v>
      </c>
      <c r="E8" t="s">
        <v>243</v>
      </c>
      <c r="F8" t="s">
        <v>244</v>
      </c>
      <c r="I8" t="s">
        <v>257</v>
      </c>
      <c r="J8" t="s">
        <v>258</v>
      </c>
      <c r="K8">
        <v>7</v>
      </c>
      <c r="L8">
        <v>67</v>
      </c>
      <c r="M8">
        <v>65</v>
      </c>
      <c r="N8">
        <v>69</v>
      </c>
      <c r="O8">
        <v>68</v>
      </c>
      <c r="Q8">
        <v>269</v>
      </c>
      <c r="R8">
        <v>71.260000000000005</v>
      </c>
      <c r="S8">
        <v>71.260000000000005</v>
      </c>
      <c r="T8">
        <v>68.22</v>
      </c>
      <c r="U8">
        <v>66.900000000000006</v>
      </c>
      <c r="V8">
        <v>70.02</v>
      </c>
      <c r="W8">
        <v>68.72</v>
      </c>
      <c r="Y8">
        <v>68.459999999999994</v>
      </c>
      <c r="Z8">
        <v>6</v>
      </c>
      <c r="AA8">
        <v>5</v>
      </c>
      <c r="AB8">
        <v>7</v>
      </c>
      <c r="AC8">
        <v>7</v>
      </c>
      <c r="AE8">
        <v>2</v>
      </c>
      <c r="AF8">
        <v>5</v>
      </c>
      <c r="AG8">
        <v>5</v>
      </c>
      <c r="AH8">
        <v>5</v>
      </c>
      <c r="AJ8">
        <v>7</v>
      </c>
    </row>
    <row r="9" spans="1:36" x14ac:dyDescent="0.35">
      <c r="A9" s="3" t="str">
        <f t="shared" si="0"/>
        <v>Hye-Jin Choi</v>
      </c>
      <c r="B9" s="4">
        <v>46075</v>
      </c>
      <c r="C9" t="s">
        <v>241</v>
      </c>
      <c r="D9" t="s">
        <v>242</v>
      </c>
      <c r="E9" t="s">
        <v>243</v>
      </c>
      <c r="F9" t="s">
        <v>244</v>
      </c>
      <c r="I9" t="s">
        <v>259</v>
      </c>
      <c r="J9" t="s">
        <v>260</v>
      </c>
      <c r="K9">
        <v>8</v>
      </c>
      <c r="L9">
        <v>66</v>
      </c>
      <c r="M9">
        <v>70</v>
      </c>
      <c r="N9">
        <v>67</v>
      </c>
      <c r="O9">
        <v>67</v>
      </c>
      <c r="Q9">
        <v>270</v>
      </c>
      <c r="R9">
        <v>71.260000000000005</v>
      </c>
      <c r="S9">
        <v>71.260000000000005</v>
      </c>
      <c r="T9">
        <v>67.22</v>
      </c>
      <c r="U9">
        <v>71.900000000000006</v>
      </c>
      <c r="V9">
        <v>68.02</v>
      </c>
      <c r="W9">
        <v>67.72</v>
      </c>
      <c r="Y9">
        <v>68.709999999999994</v>
      </c>
      <c r="Z9">
        <v>3</v>
      </c>
      <c r="AA9">
        <v>13</v>
      </c>
      <c r="AB9">
        <v>10</v>
      </c>
      <c r="AC9">
        <v>8</v>
      </c>
      <c r="AE9">
        <v>1</v>
      </c>
      <c r="AF9">
        <v>9</v>
      </c>
      <c r="AG9">
        <v>7</v>
      </c>
      <c r="AH9">
        <v>6</v>
      </c>
      <c r="AJ9">
        <v>8</v>
      </c>
    </row>
    <row r="10" spans="1:36" x14ac:dyDescent="0.35">
      <c r="A10" s="3" t="str">
        <f t="shared" si="0"/>
        <v>Ariya Jutanugarn</v>
      </c>
      <c r="B10" s="4">
        <v>46075</v>
      </c>
      <c r="C10" t="s">
        <v>241</v>
      </c>
      <c r="D10" t="s">
        <v>242</v>
      </c>
      <c r="E10" t="s">
        <v>243</v>
      </c>
      <c r="F10" t="s">
        <v>244</v>
      </c>
      <c r="I10" t="s">
        <v>261</v>
      </c>
      <c r="J10" t="s">
        <v>262</v>
      </c>
      <c r="K10">
        <v>8</v>
      </c>
      <c r="L10">
        <v>67</v>
      </c>
      <c r="M10">
        <v>71</v>
      </c>
      <c r="N10">
        <v>67</v>
      </c>
      <c r="O10">
        <v>65</v>
      </c>
      <c r="Q10">
        <v>270</v>
      </c>
      <c r="R10">
        <v>71.260000000000005</v>
      </c>
      <c r="S10">
        <v>71.260000000000005</v>
      </c>
      <c r="T10">
        <v>68.22</v>
      </c>
      <c r="U10">
        <v>72.900000000000006</v>
      </c>
      <c r="V10">
        <v>68.02</v>
      </c>
      <c r="W10">
        <v>65.72</v>
      </c>
      <c r="Y10">
        <v>68.709999999999994</v>
      </c>
      <c r="Z10">
        <v>6</v>
      </c>
      <c r="AA10">
        <v>27</v>
      </c>
      <c r="AB10">
        <v>18</v>
      </c>
      <c r="AC10">
        <v>8</v>
      </c>
      <c r="AE10">
        <v>2</v>
      </c>
      <c r="AF10">
        <v>11</v>
      </c>
      <c r="AG10">
        <v>9</v>
      </c>
      <c r="AH10">
        <v>6</v>
      </c>
      <c r="AJ10">
        <v>8</v>
      </c>
    </row>
    <row r="11" spans="1:36" x14ac:dyDescent="0.35">
      <c r="A11" s="3" t="str">
        <f t="shared" si="0"/>
        <v>Allisen Corpuz</v>
      </c>
      <c r="B11" s="4">
        <v>46075</v>
      </c>
      <c r="C11" t="s">
        <v>241</v>
      </c>
      <c r="D11" t="s">
        <v>242</v>
      </c>
      <c r="E11" t="s">
        <v>243</v>
      </c>
      <c r="F11" t="s">
        <v>244</v>
      </c>
      <c r="I11" t="s">
        <v>263</v>
      </c>
      <c r="J11" t="s">
        <v>264</v>
      </c>
      <c r="K11">
        <v>10</v>
      </c>
      <c r="L11">
        <v>67</v>
      </c>
      <c r="M11">
        <v>65</v>
      </c>
      <c r="N11">
        <v>67</v>
      </c>
      <c r="O11">
        <v>72</v>
      </c>
      <c r="Q11">
        <v>271</v>
      </c>
      <c r="R11">
        <v>71.260000000000005</v>
      </c>
      <c r="S11">
        <v>71.260000000000005</v>
      </c>
      <c r="T11">
        <v>68.22</v>
      </c>
      <c r="U11">
        <v>66.900000000000006</v>
      </c>
      <c r="V11">
        <v>68.02</v>
      </c>
      <c r="W11">
        <v>72.72</v>
      </c>
      <c r="Y11">
        <v>68.959999999999994</v>
      </c>
      <c r="Z11">
        <v>6</v>
      </c>
      <c r="AA11">
        <v>5</v>
      </c>
      <c r="AB11">
        <v>3</v>
      </c>
      <c r="AC11">
        <v>10</v>
      </c>
      <c r="AE11">
        <v>2</v>
      </c>
      <c r="AF11">
        <v>5</v>
      </c>
      <c r="AG11">
        <v>3</v>
      </c>
      <c r="AH11">
        <v>7</v>
      </c>
      <c r="AJ11">
        <v>10</v>
      </c>
    </row>
    <row r="12" spans="1:36" x14ac:dyDescent="0.35">
      <c r="A12" s="3" t="str">
        <f t="shared" si="0"/>
        <v>A Lim Kim</v>
      </c>
      <c r="B12" s="4">
        <v>46075</v>
      </c>
      <c r="C12" t="s">
        <v>241</v>
      </c>
      <c r="D12" t="s">
        <v>242</v>
      </c>
      <c r="E12" t="s">
        <v>243</v>
      </c>
      <c r="F12" t="s">
        <v>244</v>
      </c>
      <c r="I12" t="s">
        <v>249</v>
      </c>
      <c r="J12" t="s">
        <v>265</v>
      </c>
      <c r="K12">
        <v>10</v>
      </c>
      <c r="L12">
        <v>74</v>
      </c>
      <c r="M12">
        <v>68</v>
      </c>
      <c r="N12">
        <v>64</v>
      </c>
      <c r="O12">
        <v>65</v>
      </c>
      <c r="Q12">
        <v>271</v>
      </c>
      <c r="R12">
        <v>71.260000000000005</v>
      </c>
      <c r="S12">
        <v>71.260000000000005</v>
      </c>
      <c r="T12">
        <v>75.22</v>
      </c>
      <c r="U12">
        <v>69.900000000000006</v>
      </c>
      <c r="V12">
        <v>65.02</v>
      </c>
      <c r="W12">
        <v>65.72</v>
      </c>
      <c r="Y12">
        <v>68.959999999999994</v>
      </c>
      <c r="Z12">
        <v>62</v>
      </c>
      <c r="AA12">
        <v>50</v>
      </c>
      <c r="AB12">
        <v>22</v>
      </c>
      <c r="AC12">
        <v>10</v>
      </c>
      <c r="AE12">
        <v>9</v>
      </c>
      <c r="AF12">
        <v>15</v>
      </c>
      <c r="AG12">
        <v>10</v>
      </c>
      <c r="AH12">
        <v>7</v>
      </c>
      <c r="AJ12">
        <v>10</v>
      </c>
    </row>
    <row r="13" spans="1:36" x14ac:dyDescent="0.35">
      <c r="A13" s="3" t="str">
        <f t="shared" si="0"/>
        <v>Sei Young Kim</v>
      </c>
      <c r="B13" s="4">
        <v>46075</v>
      </c>
      <c r="C13" t="s">
        <v>241</v>
      </c>
      <c r="D13" t="s">
        <v>242</v>
      </c>
      <c r="E13" t="s">
        <v>243</v>
      </c>
      <c r="F13" t="s">
        <v>244</v>
      </c>
      <c r="I13" t="s">
        <v>249</v>
      </c>
      <c r="J13" t="s">
        <v>266</v>
      </c>
      <c r="K13">
        <v>10</v>
      </c>
      <c r="L13">
        <v>73</v>
      </c>
      <c r="M13">
        <v>65</v>
      </c>
      <c r="N13">
        <v>66</v>
      </c>
      <c r="O13">
        <v>67</v>
      </c>
      <c r="Q13">
        <v>271</v>
      </c>
      <c r="R13">
        <v>71.260000000000005</v>
      </c>
      <c r="S13">
        <v>71.260000000000005</v>
      </c>
      <c r="T13">
        <v>74.22</v>
      </c>
      <c r="U13">
        <v>66.900000000000006</v>
      </c>
      <c r="V13">
        <v>67.02</v>
      </c>
      <c r="W13">
        <v>67.72</v>
      </c>
      <c r="Y13">
        <v>68.959999999999994</v>
      </c>
      <c r="Z13">
        <v>58</v>
      </c>
      <c r="AA13">
        <v>27</v>
      </c>
      <c r="AB13">
        <v>11</v>
      </c>
      <c r="AC13">
        <v>10</v>
      </c>
      <c r="AE13">
        <v>8</v>
      </c>
      <c r="AF13">
        <v>11</v>
      </c>
      <c r="AG13">
        <v>8</v>
      </c>
      <c r="AH13">
        <v>7</v>
      </c>
      <c r="AJ13">
        <v>10</v>
      </c>
    </row>
    <row r="14" spans="1:36" x14ac:dyDescent="0.35">
      <c r="A14" s="3" t="str">
        <f t="shared" si="0"/>
        <v>Haeran Ryu</v>
      </c>
      <c r="B14" s="4">
        <v>46075</v>
      </c>
      <c r="C14" t="s">
        <v>241</v>
      </c>
      <c r="D14" t="s">
        <v>242</v>
      </c>
      <c r="E14" t="s">
        <v>243</v>
      </c>
      <c r="F14" t="s">
        <v>244</v>
      </c>
      <c r="I14" t="s">
        <v>267</v>
      </c>
      <c r="J14" t="s">
        <v>268</v>
      </c>
      <c r="K14">
        <v>10</v>
      </c>
      <c r="L14">
        <v>72</v>
      </c>
      <c r="M14">
        <v>64</v>
      </c>
      <c r="N14">
        <v>68</v>
      </c>
      <c r="O14">
        <v>67</v>
      </c>
      <c r="Q14">
        <v>271</v>
      </c>
      <c r="R14">
        <v>71.260000000000005</v>
      </c>
      <c r="S14">
        <v>71.260000000000005</v>
      </c>
      <c r="T14">
        <v>73.22</v>
      </c>
      <c r="U14">
        <v>65.900000000000006</v>
      </c>
      <c r="V14">
        <v>69.02</v>
      </c>
      <c r="W14">
        <v>67.72</v>
      </c>
      <c r="Y14">
        <v>68.959999999999994</v>
      </c>
      <c r="Z14">
        <v>48</v>
      </c>
      <c r="AA14">
        <v>13</v>
      </c>
      <c r="AB14">
        <v>11</v>
      </c>
      <c r="AC14">
        <v>10</v>
      </c>
      <c r="AE14">
        <v>7</v>
      </c>
      <c r="AF14">
        <v>9</v>
      </c>
      <c r="AG14">
        <v>8</v>
      </c>
      <c r="AH14">
        <v>7</v>
      </c>
      <c r="AJ14">
        <v>10</v>
      </c>
    </row>
    <row r="15" spans="1:36" x14ac:dyDescent="0.35">
      <c r="A15" s="3" t="str">
        <f t="shared" si="0"/>
        <v>Andrea Lee</v>
      </c>
      <c r="B15" s="4">
        <v>46075</v>
      </c>
      <c r="C15" t="s">
        <v>241</v>
      </c>
      <c r="D15" t="s">
        <v>242</v>
      </c>
      <c r="E15" t="s">
        <v>243</v>
      </c>
      <c r="F15" t="s">
        <v>244</v>
      </c>
      <c r="I15" t="s">
        <v>251</v>
      </c>
      <c r="J15" t="s">
        <v>269</v>
      </c>
      <c r="K15">
        <v>14</v>
      </c>
      <c r="L15">
        <v>68</v>
      </c>
      <c r="M15">
        <v>68</v>
      </c>
      <c r="N15">
        <v>66</v>
      </c>
      <c r="O15">
        <v>70</v>
      </c>
      <c r="Q15">
        <v>272</v>
      </c>
      <c r="R15">
        <v>71.260000000000005</v>
      </c>
      <c r="S15">
        <v>71.260000000000005</v>
      </c>
      <c r="T15">
        <v>69.22</v>
      </c>
      <c r="U15">
        <v>69.900000000000006</v>
      </c>
      <c r="V15">
        <v>67.02</v>
      </c>
      <c r="W15">
        <v>70.72</v>
      </c>
      <c r="Y15">
        <v>69.209999999999994</v>
      </c>
      <c r="Z15">
        <v>16</v>
      </c>
      <c r="AA15">
        <v>13</v>
      </c>
      <c r="AB15">
        <v>9</v>
      </c>
      <c r="AC15">
        <v>14</v>
      </c>
      <c r="AE15">
        <v>3</v>
      </c>
      <c r="AF15">
        <v>9</v>
      </c>
      <c r="AG15">
        <v>6</v>
      </c>
      <c r="AH15">
        <v>8</v>
      </c>
      <c r="AJ15">
        <v>14</v>
      </c>
    </row>
    <row r="16" spans="1:36" x14ac:dyDescent="0.35">
      <c r="A16" s="3" t="str">
        <f t="shared" si="0"/>
        <v>Brooke Matthews</v>
      </c>
      <c r="B16" s="4">
        <v>46075</v>
      </c>
      <c r="C16" t="s">
        <v>241</v>
      </c>
      <c r="D16" t="s">
        <v>242</v>
      </c>
      <c r="E16" t="s">
        <v>243</v>
      </c>
      <c r="F16" t="s">
        <v>244</v>
      </c>
      <c r="I16" t="s">
        <v>270</v>
      </c>
      <c r="J16" t="s">
        <v>271</v>
      </c>
      <c r="K16">
        <v>15</v>
      </c>
      <c r="L16">
        <v>72</v>
      </c>
      <c r="M16">
        <v>65</v>
      </c>
      <c r="N16">
        <v>70</v>
      </c>
      <c r="O16">
        <v>66</v>
      </c>
      <c r="Q16">
        <v>273</v>
      </c>
      <c r="R16">
        <v>71.260000000000005</v>
      </c>
      <c r="S16">
        <v>71.260000000000005</v>
      </c>
      <c r="T16">
        <v>73.22</v>
      </c>
      <c r="U16">
        <v>66.900000000000006</v>
      </c>
      <c r="V16">
        <v>71.02</v>
      </c>
      <c r="W16">
        <v>66.72</v>
      </c>
      <c r="Y16">
        <v>69.459999999999994</v>
      </c>
      <c r="Z16">
        <v>48</v>
      </c>
      <c r="AA16">
        <v>22</v>
      </c>
      <c r="AB16">
        <v>27</v>
      </c>
      <c r="AC16">
        <v>15</v>
      </c>
      <c r="AE16">
        <v>7</v>
      </c>
      <c r="AF16">
        <v>10</v>
      </c>
      <c r="AG16">
        <v>11</v>
      </c>
      <c r="AH16">
        <v>9</v>
      </c>
      <c r="AJ16">
        <v>15</v>
      </c>
    </row>
    <row r="17" spans="1:36" x14ac:dyDescent="0.35">
      <c r="A17" s="3" t="str">
        <f t="shared" si="0"/>
        <v>Lottie Woad</v>
      </c>
      <c r="B17" s="4">
        <v>46075</v>
      </c>
      <c r="C17" t="s">
        <v>241</v>
      </c>
      <c r="D17" t="s">
        <v>242</v>
      </c>
      <c r="E17" t="s">
        <v>243</v>
      </c>
      <c r="F17" t="s">
        <v>244</v>
      </c>
      <c r="I17" t="s">
        <v>272</v>
      </c>
      <c r="J17" t="s">
        <v>273</v>
      </c>
      <c r="K17">
        <v>15</v>
      </c>
      <c r="L17">
        <v>71</v>
      </c>
      <c r="M17">
        <v>71</v>
      </c>
      <c r="N17">
        <v>67</v>
      </c>
      <c r="O17">
        <v>64</v>
      </c>
      <c r="Q17">
        <v>273</v>
      </c>
      <c r="R17">
        <v>71.260000000000005</v>
      </c>
      <c r="S17">
        <v>71.260000000000005</v>
      </c>
      <c r="T17">
        <v>72.22</v>
      </c>
      <c r="U17">
        <v>72.900000000000006</v>
      </c>
      <c r="V17">
        <v>68.02</v>
      </c>
      <c r="W17">
        <v>64.72</v>
      </c>
      <c r="Y17">
        <v>69.459999999999994</v>
      </c>
      <c r="Z17">
        <v>44</v>
      </c>
      <c r="AA17">
        <v>50</v>
      </c>
      <c r="AB17">
        <v>33</v>
      </c>
      <c r="AC17">
        <v>15</v>
      </c>
      <c r="AE17">
        <v>6</v>
      </c>
      <c r="AF17">
        <v>15</v>
      </c>
      <c r="AG17">
        <v>13</v>
      </c>
      <c r="AH17">
        <v>9</v>
      </c>
      <c r="AJ17">
        <v>15</v>
      </c>
    </row>
    <row r="18" spans="1:36" x14ac:dyDescent="0.35">
      <c r="A18" s="3" t="str">
        <f t="shared" si="0"/>
        <v>Ruoning Yin</v>
      </c>
      <c r="B18" s="4">
        <v>46075</v>
      </c>
      <c r="C18" t="s">
        <v>241</v>
      </c>
      <c r="D18" t="s">
        <v>242</v>
      </c>
      <c r="E18" t="s">
        <v>243</v>
      </c>
      <c r="F18" t="s">
        <v>244</v>
      </c>
      <c r="I18" t="s">
        <v>274</v>
      </c>
      <c r="J18" t="s">
        <v>275</v>
      </c>
      <c r="K18">
        <v>15</v>
      </c>
      <c r="L18">
        <v>70</v>
      </c>
      <c r="M18">
        <v>69</v>
      </c>
      <c r="N18">
        <v>67</v>
      </c>
      <c r="O18">
        <v>67</v>
      </c>
      <c r="Q18">
        <v>273</v>
      </c>
      <c r="R18">
        <v>71.260000000000005</v>
      </c>
      <c r="S18">
        <v>71.260000000000005</v>
      </c>
      <c r="T18">
        <v>71.22</v>
      </c>
      <c r="U18">
        <v>70.900000000000006</v>
      </c>
      <c r="V18">
        <v>68.02</v>
      </c>
      <c r="W18">
        <v>67.72</v>
      </c>
      <c r="Y18">
        <v>69.459999999999994</v>
      </c>
      <c r="Z18">
        <v>36</v>
      </c>
      <c r="AA18">
        <v>33</v>
      </c>
      <c r="AB18">
        <v>22</v>
      </c>
      <c r="AC18">
        <v>15</v>
      </c>
      <c r="AE18">
        <v>5</v>
      </c>
      <c r="AF18">
        <v>12</v>
      </c>
      <c r="AG18">
        <v>10</v>
      </c>
      <c r="AH18">
        <v>9</v>
      </c>
      <c r="AJ18">
        <v>15</v>
      </c>
    </row>
    <row r="19" spans="1:36" x14ac:dyDescent="0.35">
      <c r="A19" s="3" t="str">
        <f t="shared" si="0"/>
        <v>Jenny Bae</v>
      </c>
      <c r="B19" s="4">
        <v>46075</v>
      </c>
      <c r="C19" t="s">
        <v>241</v>
      </c>
      <c r="D19" t="s">
        <v>242</v>
      </c>
      <c r="E19" t="s">
        <v>243</v>
      </c>
      <c r="F19" t="s">
        <v>244</v>
      </c>
      <c r="I19" t="s">
        <v>276</v>
      </c>
      <c r="J19" t="s">
        <v>277</v>
      </c>
      <c r="K19">
        <v>18</v>
      </c>
      <c r="L19">
        <v>70</v>
      </c>
      <c r="M19">
        <v>69</v>
      </c>
      <c r="N19">
        <v>69</v>
      </c>
      <c r="O19">
        <v>67</v>
      </c>
      <c r="Q19">
        <v>275</v>
      </c>
      <c r="R19">
        <v>71.260000000000005</v>
      </c>
      <c r="S19">
        <v>71.260000000000005</v>
      </c>
      <c r="T19">
        <v>71.22</v>
      </c>
      <c r="U19">
        <v>70.900000000000006</v>
      </c>
      <c r="V19">
        <v>70.02</v>
      </c>
      <c r="W19">
        <v>67.72</v>
      </c>
      <c r="Y19">
        <v>69.959999999999994</v>
      </c>
      <c r="Z19">
        <v>36</v>
      </c>
      <c r="AA19">
        <v>33</v>
      </c>
      <c r="AB19">
        <v>29</v>
      </c>
      <c r="AC19">
        <v>18</v>
      </c>
      <c r="AE19">
        <v>5</v>
      </c>
      <c r="AF19">
        <v>12</v>
      </c>
      <c r="AG19">
        <v>12</v>
      </c>
      <c r="AH19">
        <v>11</v>
      </c>
      <c r="AJ19">
        <v>18</v>
      </c>
    </row>
    <row r="20" spans="1:36" x14ac:dyDescent="0.35">
      <c r="A20" s="3" t="str">
        <f t="shared" si="0"/>
        <v>Nasa Hataoka</v>
      </c>
      <c r="B20" s="4">
        <v>46075</v>
      </c>
      <c r="C20" t="s">
        <v>241</v>
      </c>
      <c r="D20" t="s">
        <v>242</v>
      </c>
      <c r="E20" t="s">
        <v>243</v>
      </c>
      <c r="F20" t="s">
        <v>244</v>
      </c>
      <c r="I20" t="s">
        <v>278</v>
      </c>
      <c r="J20" t="s">
        <v>279</v>
      </c>
      <c r="K20">
        <v>18</v>
      </c>
      <c r="L20">
        <v>65</v>
      </c>
      <c r="M20">
        <v>72</v>
      </c>
      <c r="N20">
        <v>70</v>
      </c>
      <c r="O20">
        <v>68</v>
      </c>
      <c r="Q20">
        <v>275</v>
      </c>
      <c r="R20">
        <v>71.260000000000005</v>
      </c>
      <c r="S20">
        <v>71.260000000000005</v>
      </c>
      <c r="T20">
        <v>66.22</v>
      </c>
      <c r="U20">
        <v>73.900000000000006</v>
      </c>
      <c r="V20">
        <v>71.02</v>
      </c>
      <c r="W20">
        <v>68.72</v>
      </c>
      <c r="Y20">
        <v>69.959999999999994</v>
      </c>
      <c r="Z20">
        <v>1</v>
      </c>
      <c r="AA20">
        <v>22</v>
      </c>
      <c r="AB20">
        <v>27</v>
      </c>
      <c r="AC20">
        <v>18</v>
      </c>
      <c r="AE20">
        <v>0</v>
      </c>
      <c r="AF20">
        <v>10</v>
      </c>
      <c r="AG20">
        <v>11</v>
      </c>
      <c r="AH20">
        <v>11</v>
      </c>
      <c r="AJ20">
        <v>18</v>
      </c>
    </row>
    <row r="21" spans="1:36" x14ac:dyDescent="0.35">
      <c r="A21" s="3" t="str">
        <f t="shared" si="0"/>
        <v>Auston Kim</v>
      </c>
      <c r="B21" s="4">
        <v>46075</v>
      </c>
      <c r="C21" t="s">
        <v>241</v>
      </c>
      <c r="D21" t="s">
        <v>242</v>
      </c>
      <c r="E21" t="s">
        <v>243</v>
      </c>
      <c r="F21" t="s">
        <v>244</v>
      </c>
      <c r="I21" t="s">
        <v>249</v>
      </c>
      <c r="J21" t="s">
        <v>280</v>
      </c>
      <c r="K21">
        <v>18</v>
      </c>
      <c r="L21">
        <v>68</v>
      </c>
      <c r="M21">
        <v>69</v>
      </c>
      <c r="N21">
        <v>67</v>
      </c>
      <c r="O21">
        <v>71</v>
      </c>
      <c r="Q21">
        <v>275</v>
      </c>
      <c r="R21">
        <v>71.260000000000005</v>
      </c>
      <c r="S21">
        <v>71.260000000000005</v>
      </c>
      <c r="T21">
        <v>69.22</v>
      </c>
      <c r="U21">
        <v>70.900000000000006</v>
      </c>
      <c r="V21">
        <v>68.02</v>
      </c>
      <c r="W21">
        <v>71.72</v>
      </c>
      <c r="Y21">
        <v>69.959999999999994</v>
      </c>
      <c r="Z21">
        <v>16</v>
      </c>
      <c r="AA21">
        <v>22</v>
      </c>
      <c r="AB21">
        <v>11</v>
      </c>
      <c r="AC21">
        <v>18</v>
      </c>
      <c r="AE21">
        <v>3</v>
      </c>
      <c r="AF21">
        <v>10</v>
      </c>
      <c r="AG21">
        <v>8</v>
      </c>
      <c r="AH21">
        <v>11</v>
      </c>
      <c r="AJ21">
        <v>18</v>
      </c>
    </row>
    <row r="22" spans="1:36" x14ac:dyDescent="0.35">
      <c r="A22" s="3" t="str">
        <f t="shared" si="0"/>
        <v>Chanettee Wannasaen</v>
      </c>
      <c r="B22" s="4">
        <v>46075</v>
      </c>
      <c r="C22" t="s">
        <v>241</v>
      </c>
      <c r="D22" t="s">
        <v>242</v>
      </c>
      <c r="E22" t="s">
        <v>243</v>
      </c>
      <c r="F22" t="s">
        <v>244</v>
      </c>
      <c r="I22" t="s">
        <v>281</v>
      </c>
      <c r="J22" t="s">
        <v>282</v>
      </c>
      <c r="K22">
        <v>18</v>
      </c>
      <c r="L22">
        <v>65</v>
      </c>
      <c r="M22">
        <v>71</v>
      </c>
      <c r="N22">
        <v>68</v>
      </c>
      <c r="O22">
        <v>71</v>
      </c>
      <c r="Q22">
        <v>275</v>
      </c>
      <c r="R22">
        <v>71.260000000000005</v>
      </c>
      <c r="S22">
        <v>71.260000000000005</v>
      </c>
      <c r="T22">
        <v>66.22</v>
      </c>
      <c r="U22">
        <v>72.900000000000006</v>
      </c>
      <c r="V22">
        <v>69.02</v>
      </c>
      <c r="W22">
        <v>71.72</v>
      </c>
      <c r="Y22">
        <v>69.959999999999994</v>
      </c>
      <c r="Z22">
        <v>1</v>
      </c>
      <c r="AA22">
        <v>13</v>
      </c>
      <c r="AB22">
        <v>11</v>
      </c>
      <c r="AC22">
        <v>18</v>
      </c>
      <c r="AE22">
        <v>0</v>
      </c>
      <c r="AF22">
        <v>9</v>
      </c>
      <c r="AG22">
        <v>8</v>
      </c>
      <c r="AH22">
        <v>11</v>
      </c>
      <c r="AJ22">
        <v>18</v>
      </c>
    </row>
    <row r="23" spans="1:36" x14ac:dyDescent="0.35">
      <c r="A23" s="3" t="str">
        <f t="shared" si="0"/>
        <v>Miyu Yamashita</v>
      </c>
      <c r="B23" s="4">
        <v>46075</v>
      </c>
      <c r="C23" t="s">
        <v>241</v>
      </c>
      <c r="D23" t="s">
        <v>242</v>
      </c>
      <c r="E23" t="s">
        <v>243</v>
      </c>
      <c r="F23" t="s">
        <v>244</v>
      </c>
      <c r="I23" t="s">
        <v>283</v>
      </c>
      <c r="J23" t="s">
        <v>284</v>
      </c>
      <c r="K23">
        <v>18</v>
      </c>
      <c r="L23">
        <v>68</v>
      </c>
      <c r="M23">
        <v>67</v>
      </c>
      <c r="N23">
        <v>70</v>
      </c>
      <c r="O23">
        <v>70</v>
      </c>
      <c r="Q23">
        <v>275</v>
      </c>
      <c r="R23">
        <v>71.260000000000005</v>
      </c>
      <c r="S23">
        <v>71.260000000000005</v>
      </c>
      <c r="T23">
        <v>69.22</v>
      </c>
      <c r="U23">
        <v>68.900000000000006</v>
      </c>
      <c r="V23">
        <v>71.02</v>
      </c>
      <c r="W23">
        <v>70.72</v>
      </c>
      <c r="Y23">
        <v>69.959999999999994</v>
      </c>
      <c r="Z23">
        <v>16</v>
      </c>
      <c r="AA23">
        <v>10</v>
      </c>
      <c r="AB23">
        <v>18</v>
      </c>
      <c r="AC23">
        <v>18</v>
      </c>
      <c r="AE23">
        <v>3</v>
      </c>
      <c r="AF23">
        <v>8</v>
      </c>
      <c r="AG23">
        <v>9</v>
      </c>
      <c r="AH23">
        <v>11</v>
      </c>
      <c r="AJ23">
        <v>18</v>
      </c>
    </row>
    <row r="24" spans="1:36" x14ac:dyDescent="0.35">
      <c r="A24" s="3" t="str">
        <f t="shared" si="0"/>
        <v>Pajaree Anannarukarn</v>
      </c>
      <c r="B24" s="4">
        <v>46075</v>
      </c>
      <c r="C24" t="s">
        <v>241</v>
      </c>
      <c r="D24" t="s">
        <v>242</v>
      </c>
      <c r="E24" t="s">
        <v>243</v>
      </c>
      <c r="F24" t="s">
        <v>244</v>
      </c>
      <c r="I24" t="s">
        <v>285</v>
      </c>
      <c r="J24" t="s">
        <v>286</v>
      </c>
      <c r="K24">
        <v>23</v>
      </c>
      <c r="L24">
        <v>69</v>
      </c>
      <c r="M24">
        <v>72</v>
      </c>
      <c r="N24">
        <v>68</v>
      </c>
      <c r="O24">
        <v>67</v>
      </c>
      <c r="Q24">
        <v>276</v>
      </c>
      <c r="R24">
        <v>71.260000000000005</v>
      </c>
      <c r="S24">
        <v>71.260000000000005</v>
      </c>
      <c r="T24">
        <v>70.22</v>
      </c>
      <c r="U24">
        <v>73.900000000000006</v>
      </c>
      <c r="V24">
        <v>69.02</v>
      </c>
      <c r="W24">
        <v>67.72</v>
      </c>
      <c r="Y24">
        <v>70.209999999999994</v>
      </c>
      <c r="Z24">
        <v>25</v>
      </c>
      <c r="AA24">
        <v>44</v>
      </c>
      <c r="AB24">
        <v>33</v>
      </c>
      <c r="AC24">
        <v>23</v>
      </c>
      <c r="AE24">
        <v>4</v>
      </c>
      <c r="AF24">
        <v>14</v>
      </c>
      <c r="AG24">
        <v>13</v>
      </c>
      <c r="AH24">
        <v>12</v>
      </c>
      <c r="AJ24">
        <v>23</v>
      </c>
    </row>
    <row r="25" spans="1:36" x14ac:dyDescent="0.35">
      <c r="A25" s="3" t="str">
        <f t="shared" si="0"/>
        <v>April Angurasaranee</v>
      </c>
      <c r="B25" s="4">
        <v>46075</v>
      </c>
      <c r="C25" t="s">
        <v>241</v>
      </c>
      <c r="D25" t="s">
        <v>242</v>
      </c>
      <c r="E25" t="s">
        <v>243</v>
      </c>
      <c r="F25" t="s">
        <v>244</v>
      </c>
      <c r="I25" t="s">
        <v>287</v>
      </c>
      <c r="J25" t="s">
        <v>288</v>
      </c>
      <c r="K25">
        <v>23</v>
      </c>
      <c r="L25">
        <v>71</v>
      </c>
      <c r="M25">
        <v>69</v>
      </c>
      <c r="N25">
        <v>64</v>
      </c>
      <c r="O25">
        <v>72</v>
      </c>
      <c r="Q25">
        <v>276</v>
      </c>
      <c r="R25">
        <v>71.260000000000005</v>
      </c>
      <c r="S25">
        <v>71.260000000000005</v>
      </c>
      <c r="T25">
        <v>72.22</v>
      </c>
      <c r="U25">
        <v>70.900000000000006</v>
      </c>
      <c r="V25">
        <v>65.02</v>
      </c>
      <c r="W25">
        <v>72.72</v>
      </c>
      <c r="Y25">
        <v>70.209999999999994</v>
      </c>
      <c r="Z25">
        <v>44</v>
      </c>
      <c r="AA25">
        <v>41</v>
      </c>
      <c r="AB25">
        <v>11</v>
      </c>
      <c r="AC25">
        <v>23</v>
      </c>
      <c r="AE25">
        <v>6</v>
      </c>
      <c r="AF25">
        <v>13</v>
      </c>
      <c r="AG25">
        <v>8</v>
      </c>
      <c r="AH25">
        <v>12</v>
      </c>
      <c r="AJ25">
        <v>23</v>
      </c>
    </row>
    <row r="26" spans="1:36" x14ac:dyDescent="0.35">
      <c r="A26" s="3" t="str">
        <f t="shared" si="0"/>
        <v>Ayaka Furue</v>
      </c>
      <c r="B26" s="4">
        <v>46075</v>
      </c>
      <c r="C26" t="s">
        <v>241</v>
      </c>
      <c r="D26" t="s">
        <v>242</v>
      </c>
      <c r="E26" t="s">
        <v>243</v>
      </c>
      <c r="F26" t="s">
        <v>244</v>
      </c>
      <c r="I26" t="s">
        <v>289</v>
      </c>
      <c r="J26" t="s">
        <v>290</v>
      </c>
      <c r="K26">
        <v>23</v>
      </c>
      <c r="L26">
        <v>69</v>
      </c>
      <c r="M26">
        <v>68</v>
      </c>
      <c r="N26">
        <v>72</v>
      </c>
      <c r="O26">
        <v>67</v>
      </c>
      <c r="Q26">
        <v>276</v>
      </c>
      <c r="R26">
        <v>71.260000000000005</v>
      </c>
      <c r="S26">
        <v>71.260000000000005</v>
      </c>
      <c r="T26">
        <v>70.22</v>
      </c>
      <c r="U26">
        <v>69.900000000000006</v>
      </c>
      <c r="V26">
        <v>73.02</v>
      </c>
      <c r="W26">
        <v>67.72</v>
      </c>
      <c r="Y26">
        <v>70.209999999999994</v>
      </c>
      <c r="Z26">
        <v>25</v>
      </c>
      <c r="AA26">
        <v>22</v>
      </c>
      <c r="AB26">
        <v>33</v>
      </c>
      <c r="AC26">
        <v>23</v>
      </c>
      <c r="AE26">
        <v>4</v>
      </c>
      <c r="AF26">
        <v>10</v>
      </c>
      <c r="AG26">
        <v>13</v>
      </c>
      <c r="AH26">
        <v>12</v>
      </c>
      <c r="AJ26">
        <v>23</v>
      </c>
    </row>
    <row r="27" spans="1:36" x14ac:dyDescent="0.35">
      <c r="A27" s="3" t="str">
        <f t="shared" si="0"/>
        <v>Mi Hyang Lee</v>
      </c>
      <c r="B27" s="4">
        <v>46075</v>
      </c>
      <c r="C27" t="s">
        <v>241</v>
      </c>
      <c r="D27" t="s">
        <v>242</v>
      </c>
      <c r="E27" t="s">
        <v>243</v>
      </c>
      <c r="F27" t="s">
        <v>244</v>
      </c>
      <c r="I27" t="s">
        <v>251</v>
      </c>
      <c r="J27" t="s">
        <v>291</v>
      </c>
      <c r="K27">
        <v>23</v>
      </c>
      <c r="L27">
        <v>70</v>
      </c>
      <c r="M27">
        <v>63</v>
      </c>
      <c r="N27">
        <v>71</v>
      </c>
      <c r="O27">
        <v>72</v>
      </c>
      <c r="Q27">
        <v>276</v>
      </c>
      <c r="R27">
        <v>71.260000000000005</v>
      </c>
      <c r="S27">
        <v>71.260000000000005</v>
      </c>
      <c r="T27">
        <v>71.22</v>
      </c>
      <c r="U27">
        <v>64.900000000000006</v>
      </c>
      <c r="V27">
        <v>72.02</v>
      </c>
      <c r="W27">
        <v>72.72</v>
      </c>
      <c r="Y27">
        <v>70.209999999999994</v>
      </c>
      <c r="Z27">
        <v>36</v>
      </c>
      <c r="AA27">
        <v>8</v>
      </c>
      <c r="AB27">
        <v>11</v>
      </c>
      <c r="AC27">
        <v>23</v>
      </c>
      <c r="AE27">
        <v>5</v>
      </c>
      <c r="AF27">
        <v>6</v>
      </c>
      <c r="AG27">
        <v>8</v>
      </c>
      <c r="AH27">
        <v>12</v>
      </c>
      <c r="AJ27">
        <v>23</v>
      </c>
    </row>
    <row r="28" spans="1:36" x14ac:dyDescent="0.35">
      <c r="A28" s="3" t="str">
        <f t="shared" si="0"/>
        <v>Lucy Li</v>
      </c>
      <c r="B28" s="4">
        <v>46075</v>
      </c>
      <c r="C28" t="s">
        <v>241</v>
      </c>
      <c r="D28" t="s">
        <v>242</v>
      </c>
      <c r="E28" t="s">
        <v>243</v>
      </c>
      <c r="F28" t="s">
        <v>244</v>
      </c>
      <c r="I28" t="s">
        <v>292</v>
      </c>
      <c r="J28" t="s">
        <v>293</v>
      </c>
      <c r="K28">
        <v>23</v>
      </c>
      <c r="L28">
        <v>72</v>
      </c>
      <c r="M28">
        <v>69</v>
      </c>
      <c r="N28">
        <v>65</v>
      </c>
      <c r="O28">
        <v>70</v>
      </c>
      <c r="Q28">
        <v>276</v>
      </c>
      <c r="R28">
        <v>71.260000000000005</v>
      </c>
      <c r="S28">
        <v>71.260000000000005</v>
      </c>
      <c r="T28">
        <v>73.22</v>
      </c>
      <c r="U28">
        <v>70.900000000000006</v>
      </c>
      <c r="V28">
        <v>66.02</v>
      </c>
      <c r="W28">
        <v>70.72</v>
      </c>
      <c r="Y28">
        <v>70.209999999999994</v>
      </c>
      <c r="Z28">
        <v>48</v>
      </c>
      <c r="AA28">
        <v>44</v>
      </c>
      <c r="AB28">
        <v>22</v>
      </c>
      <c r="AC28">
        <v>23</v>
      </c>
      <c r="AE28">
        <v>7</v>
      </c>
      <c r="AF28">
        <v>14</v>
      </c>
      <c r="AG28">
        <v>10</v>
      </c>
      <c r="AH28">
        <v>12</v>
      </c>
      <c r="AJ28">
        <v>23</v>
      </c>
    </row>
    <row r="29" spans="1:36" x14ac:dyDescent="0.35">
      <c r="A29" s="3" t="str">
        <f t="shared" si="0"/>
        <v>Julia Lopez Ramirez</v>
      </c>
      <c r="B29" s="4">
        <v>46075</v>
      </c>
      <c r="C29" t="s">
        <v>241</v>
      </c>
      <c r="D29" t="s">
        <v>242</v>
      </c>
      <c r="E29" t="s">
        <v>243</v>
      </c>
      <c r="F29" t="s">
        <v>244</v>
      </c>
      <c r="I29" t="s">
        <v>294</v>
      </c>
      <c r="J29" t="s">
        <v>295</v>
      </c>
      <c r="K29">
        <v>23</v>
      </c>
      <c r="L29">
        <v>67</v>
      </c>
      <c r="M29">
        <v>65</v>
      </c>
      <c r="N29">
        <v>69</v>
      </c>
      <c r="O29">
        <v>75</v>
      </c>
      <c r="Q29">
        <v>276</v>
      </c>
      <c r="R29">
        <v>71.260000000000005</v>
      </c>
      <c r="S29">
        <v>71.260000000000005</v>
      </c>
      <c r="T29">
        <v>68.22</v>
      </c>
      <c r="U29">
        <v>66.900000000000006</v>
      </c>
      <c r="V29">
        <v>70.02</v>
      </c>
      <c r="W29">
        <v>75.72</v>
      </c>
      <c r="Y29">
        <v>70.209999999999994</v>
      </c>
      <c r="Z29">
        <v>6</v>
      </c>
      <c r="AA29">
        <v>5</v>
      </c>
      <c r="AB29">
        <v>7</v>
      </c>
      <c r="AC29">
        <v>23</v>
      </c>
      <c r="AE29">
        <v>2</v>
      </c>
      <c r="AF29">
        <v>5</v>
      </c>
      <c r="AG29">
        <v>5</v>
      </c>
      <c r="AH29">
        <v>12</v>
      </c>
      <c r="AJ29">
        <v>23</v>
      </c>
    </row>
    <row r="30" spans="1:36" x14ac:dyDescent="0.35">
      <c r="A30" s="3" t="str">
        <f t="shared" si="0"/>
        <v>Maja Stark</v>
      </c>
      <c r="B30" s="4">
        <v>46075</v>
      </c>
      <c r="C30" t="s">
        <v>241</v>
      </c>
      <c r="D30" t="s">
        <v>242</v>
      </c>
      <c r="E30" t="s">
        <v>243</v>
      </c>
      <c r="F30" t="s">
        <v>244</v>
      </c>
      <c r="I30" t="s">
        <v>296</v>
      </c>
      <c r="J30" t="s">
        <v>297</v>
      </c>
      <c r="K30">
        <v>23</v>
      </c>
      <c r="L30">
        <v>68</v>
      </c>
      <c r="M30">
        <v>68</v>
      </c>
      <c r="N30">
        <v>69</v>
      </c>
      <c r="O30">
        <v>71</v>
      </c>
      <c r="Q30">
        <v>276</v>
      </c>
      <c r="R30">
        <v>71.260000000000005</v>
      </c>
      <c r="S30">
        <v>71.260000000000005</v>
      </c>
      <c r="T30">
        <v>69.22</v>
      </c>
      <c r="U30">
        <v>69.900000000000006</v>
      </c>
      <c r="V30">
        <v>70.02</v>
      </c>
      <c r="W30">
        <v>71.72</v>
      </c>
      <c r="Y30">
        <v>70.209999999999994</v>
      </c>
      <c r="Z30">
        <v>16</v>
      </c>
      <c r="AA30">
        <v>13</v>
      </c>
      <c r="AB30">
        <v>18</v>
      </c>
      <c r="AC30">
        <v>23</v>
      </c>
      <c r="AE30">
        <v>3</v>
      </c>
      <c r="AF30">
        <v>9</v>
      </c>
      <c r="AG30">
        <v>9</v>
      </c>
      <c r="AH30">
        <v>12</v>
      </c>
      <c r="AJ30">
        <v>23</v>
      </c>
    </row>
    <row r="31" spans="1:36" x14ac:dyDescent="0.35">
      <c r="A31" s="3" t="str">
        <f t="shared" si="0"/>
        <v>Yuri Yoshida</v>
      </c>
      <c r="B31" s="4">
        <v>46075</v>
      </c>
      <c r="C31" t="s">
        <v>241</v>
      </c>
      <c r="D31" t="s">
        <v>242</v>
      </c>
      <c r="E31" t="s">
        <v>243</v>
      </c>
      <c r="F31" t="s">
        <v>244</v>
      </c>
      <c r="I31" t="s">
        <v>298</v>
      </c>
      <c r="J31" t="s">
        <v>299</v>
      </c>
      <c r="K31">
        <v>23</v>
      </c>
      <c r="L31">
        <v>69</v>
      </c>
      <c r="M31">
        <v>67</v>
      </c>
      <c r="N31">
        <v>68</v>
      </c>
      <c r="O31">
        <v>72</v>
      </c>
      <c r="Q31">
        <v>276</v>
      </c>
      <c r="R31">
        <v>71.260000000000005</v>
      </c>
      <c r="S31">
        <v>71.260000000000005</v>
      </c>
      <c r="T31">
        <v>70.22</v>
      </c>
      <c r="U31">
        <v>68.900000000000006</v>
      </c>
      <c r="V31">
        <v>69.02</v>
      </c>
      <c r="W31">
        <v>72.72</v>
      </c>
      <c r="Y31">
        <v>70.209999999999994</v>
      </c>
      <c r="Z31">
        <v>25</v>
      </c>
      <c r="AA31">
        <v>13</v>
      </c>
      <c r="AB31">
        <v>11</v>
      </c>
      <c r="AC31">
        <v>23</v>
      </c>
      <c r="AE31">
        <v>4</v>
      </c>
      <c r="AF31">
        <v>9</v>
      </c>
      <c r="AG31">
        <v>8</v>
      </c>
      <c r="AH31">
        <v>12</v>
      </c>
      <c r="AJ31">
        <v>23</v>
      </c>
    </row>
    <row r="32" spans="1:36" x14ac:dyDescent="0.35">
      <c r="A32" s="3" t="str">
        <f t="shared" si="0"/>
        <v>Rio Takeda</v>
      </c>
      <c r="B32" s="4">
        <v>46075</v>
      </c>
      <c r="C32" t="s">
        <v>241</v>
      </c>
      <c r="D32" t="s">
        <v>242</v>
      </c>
      <c r="E32" t="s">
        <v>243</v>
      </c>
      <c r="F32" t="s">
        <v>244</v>
      </c>
      <c r="I32" t="s">
        <v>300</v>
      </c>
      <c r="J32" t="s">
        <v>301</v>
      </c>
      <c r="K32">
        <v>31</v>
      </c>
      <c r="L32">
        <v>72</v>
      </c>
      <c r="M32">
        <v>69</v>
      </c>
      <c r="N32">
        <v>70</v>
      </c>
      <c r="O32">
        <v>66</v>
      </c>
      <c r="Q32">
        <v>277</v>
      </c>
      <c r="R32">
        <v>71.260000000000005</v>
      </c>
      <c r="S32">
        <v>71.260000000000005</v>
      </c>
      <c r="T32">
        <v>73.22</v>
      </c>
      <c r="U32">
        <v>70.900000000000006</v>
      </c>
      <c r="V32">
        <v>71.02</v>
      </c>
      <c r="W32">
        <v>66.72</v>
      </c>
      <c r="Y32">
        <v>70.459999999999994</v>
      </c>
      <c r="Z32">
        <v>48</v>
      </c>
      <c r="AA32">
        <v>44</v>
      </c>
      <c r="AB32">
        <v>42</v>
      </c>
      <c r="AC32">
        <v>31</v>
      </c>
      <c r="AE32">
        <v>7</v>
      </c>
      <c r="AF32">
        <v>14</v>
      </c>
      <c r="AG32">
        <v>15</v>
      </c>
      <c r="AH32">
        <v>13</v>
      </c>
      <c r="AJ32">
        <v>31</v>
      </c>
    </row>
    <row r="33" spans="1:36" x14ac:dyDescent="0.35">
      <c r="A33" s="3" t="str">
        <f t="shared" si="0"/>
        <v>Linn Grant</v>
      </c>
      <c r="B33" s="4">
        <v>46075</v>
      </c>
      <c r="C33" t="s">
        <v>241</v>
      </c>
      <c r="D33" t="s">
        <v>242</v>
      </c>
      <c r="E33" t="s">
        <v>243</v>
      </c>
      <c r="F33" t="s">
        <v>244</v>
      </c>
      <c r="I33" t="s">
        <v>302</v>
      </c>
      <c r="J33" t="s">
        <v>303</v>
      </c>
      <c r="K33">
        <v>32</v>
      </c>
      <c r="L33">
        <v>68</v>
      </c>
      <c r="M33">
        <v>70</v>
      </c>
      <c r="N33">
        <v>68</v>
      </c>
      <c r="O33">
        <v>72</v>
      </c>
      <c r="Q33">
        <v>278</v>
      </c>
      <c r="R33">
        <v>71.260000000000005</v>
      </c>
      <c r="S33">
        <v>71.260000000000005</v>
      </c>
      <c r="T33">
        <v>69.22</v>
      </c>
      <c r="U33">
        <v>71.900000000000006</v>
      </c>
      <c r="V33">
        <v>69.02</v>
      </c>
      <c r="W33">
        <v>72.72</v>
      </c>
      <c r="Y33">
        <v>70.709999999999994</v>
      </c>
      <c r="Z33">
        <v>16</v>
      </c>
      <c r="AA33">
        <v>27</v>
      </c>
      <c r="AB33">
        <v>22</v>
      </c>
      <c r="AC33">
        <v>32</v>
      </c>
      <c r="AE33">
        <v>3</v>
      </c>
      <c r="AF33">
        <v>11</v>
      </c>
      <c r="AG33">
        <v>10</v>
      </c>
      <c r="AH33">
        <v>14</v>
      </c>
      <c r="AJ33">
        <v>32</v>
      </c>
    </row>
    <row r="34" spans="1:36" x14ac:dyDescent="0.35">
      <c r="A34" s="3" t="str">
        <f t="shared" si="0"/>
        <v>Yan Liu</v>
      </c>
      <c r="B34" s="4">
        <v>46075</v>
      </c>
      <c r="C34" t="s">
        <v>241</v>
      </c>
      <c r="D34" t="s">
        <v>242</v>
      </c>
      <c r="E34" t="s">
        <v>243</v>
      </c>
      <c r="F34" t="s">
        <v>244</v>
      </c>
      <c r="I34" t="s">
        <v>304</v>
      </c>
      <c r="J34" t="s">
        <v>305</v>
      </c>
      <c r="K34">
        <v>32</v>
      </c>
      <c r="L34">
        <v>75</v>
      </c>
      <c r="M34">
        <v>69</v>
      </c>
      <c r="N34">
        <v>67</v>
      </c>
      <c r="O34">
        <v>67</v>
      </c>
      <c r="Q34">
        <v>278</v>
      </c>
      <c r="R34">
        <v>71.260000000000005</v>
      </c>
      <c r="S34">
        <v>71.260000000000005</v>
      </c>
      <c r="T34">
        <v>76.22</v>
      </c>
      <c r="U34">
        <v>70.900000000000006</v>
      </c>
      <c r="V34">
        <v>68.02</v>
      </c>
      <c r="W34">
        <v>67.72</v>
      </c>
      <c r="Y34">
        <v>70.709999999999994</v>
      </c>
      <c r="Z34">
        <v>69</v>
      </c>
      <c r="AA34">
        <v>58</v>
      </c>
      <c r="AB34">
        <v>42</v>
      </c>
      <c r="AC34">
        <v>32</v>
      </c>
      <c r="AE34">
        <v>10</v>
      </c>
      <c r="AF34">
        <v>17</v>
      </c>
      <c r="AG34">
        <v>15</v>
      </c>
      <c r="AH34">
        <v>14</v>
      </c>
      <c r="AJ34">
        <v>32</v>
      </c>
    </row>
    <row r="35" spans="1:36" x14ac:dyDescent="0.35">
      <c r="A35" s="3" t="str">
        <f t="shared" si="0"/>
        <v>Leona Maguire</v>
      </c>
      <c r="B35" s="4">
        <v>46075</v>
      </c>
      <c r="C35" t="s">
        <v>241</v>
      </c>
      <c r="D35" t="s">
        <v>242</v>
      </c>
      <c r="E35" t="s">
        <v>243</v>
      </c>
      <c r="F35" t="s">
        <v>244</v>
      </c>
      <c r="I35" t="s">
        <v>306</v>
      </c>
      <c r="J35" t="s">
        <v>307</v>
      </c>
      <c r="K35">
        <v>32</v>
      </c>
      <c r="L35">
        <v>67</v>
      </c>
      <c r="M35">
        <v>72</v>
      </c>
      <c r="N35">
        <v>67</v>
      </c>
      <c r="O35">
        <v>72</v>
      </c>
      <c r="Q35">
        <v>278</v>
      </c>
      <c r="R35">
        <v>71.260000000000005</v>
      </c>
      <c r="S35">
        <v>71.260000000000005</v>
      </c>
      <c r="T35">
        <v>68.22</v>
      </c>
      <c r="U35">
        <v>73.900000000000006</v>
      </c>
      <c r="V35">
        <v>68.02</v>
      </c>
      <c r="W35">
        <v>72.72</v>
      </c>
      <c r="Y35">
        <v>70.709999999999994</v>
      </c>
      <c r="Z35">
        <v>6</v>
      </c>
      <c r="AA35">
        <v>33</v>
      </c>
      <c r="AB35">
        <v>22</v>
      </c>
      <c r="AC35">
        <v>32</v>
      </c>
      <c r="AE35">
        <v>2</v>
      </c>
      <c r="AF35">
        <v>12</v>
      </c>
      <c r="AG35">
        <v>10</v>
      </c>
      <c r="AH35">
        <v>14</v>
      </c>
      <c r="AJ35">
        <v>32</v>
      </c>
    </row>
    <row r="36" spans="1:36" x14ac:dyDescent="0.35">
      <c r="A36" s="3" t="str">
        <f t="shared" si="0"/>
        <v>Karis Davidson</v>
      </c>
      <c r="B36" s="4">
        <v>46075</v>
      </c>
      <c r="C36" t="s">
        <v>241</v>
      </c>
      <c r="D36" t="s">
        <v>242</v>
      </c>
      <c r="E36" t="s">
        <v>243</v>
      </c>
      <c r="F36" t="s">
        <v>244</v>
      </c>
      <c r="I36" t="s">
        <v>308</v>
      </c>
      <c r="J36" t="s">
        <v>309</v>
      </c>
      <c r="K36">
        <v>35</v>
      </c>
      <c r="L36">
        <v>74</v>
      </c>
      <c r="M36">
        <v>66</v>
      </c>
      <c r="N36">
        <v>72</v>
      </c>
      <c r="O36">
        <v>67</v>
      </c>
      <c r="Q36">
        <v>279</v>
      </c>
      <c r="R36">
        <v>71.260000000000005</v>
      </c>
      <c r="S36">
        <v>71.260000000000005</v>
      </c>
      <c r="T36">
        <v>75.22</v>
      </c>
      <c r="U36">
        <v>67.900000000000006</v>
      </c>
      <c r="V36">
        <v>73.02</v>
      </c>
      <c r="W36">
        <v>67.72</v>
      </c>
      <c r="Y36">
        <v>70.959999999999994</v>
      </c>
      <c r="Z36">
        <v>62</v>
      </c>
      <c r="AA36">
        <v>41</v>
      </c>
      <c r="AB36">
        <v>46</v>
      </c>
      <c r="AC36">
        <v>35</v>
      </c>
      <c r="AE36">
        <v>9</v>
      </c>
      <c r="AF36">
        <v>13</v>
      </c>
      <c r="AG36">
        <v>16</v>
      </c>
      <c r="AH36">
        <v>15</v>
      </c>
      <c r="AJ36">
        <v>35</v>
      </c>
    </row>
    <row r="37" spans="1:36" x14ac:dyDescent="0.35">
      <c r="A37" s="3" t="str">
        <f t="shared" si="0"/>
        <v>Minami Katsu</v>
      </c>
      <c r="B37" s="4">
        <v>46075</v>
      </c>
      <c r="C37" t="s">
        <v>241</v>
      </c>
      <c r="D37" t="s">
        <v>242</v>
      </c>
      <c r="E37" t="s">
        <v>243</v>
      </c>
      <c r="F37" t="s">
        <v>244</v>
      </c>
      <c r="I37" t="s">
        <v>310</v>
      </c>
      <c r="J37" t="s">
        <v>311</v>
      </c>
      <c r="K37">
        <v>35</v>
      </c>
      <c r="L37">
        <v>70</v>
      </c>
      <c r="M37">
        <v>65</v>
      </c>
      <c r="N37">
        <v>73</v>
      </c>
      <c r="O37">
        <v>71</v>
      </c>
      <c r="Q37">
        <v>279</v>
      </c>
      <c r="R37">
        <v>71.260000000000005</v>
      </c>
      <c r="S37">
        <v>71.260000000000005</v>
      </c>
      <c r="T37">
        <v>71.22</v>
      </c>
      <c r="U37">
        <v>66.900000000000006</v>
      </c>
      <c r="V37">
        <v>74.02</v>
      </c>
      <c r="W37">
        <v>71.72</v>
      </c>
      <c r="Y37">
        <v>70.959999999999994</v>
      </c>
      <c r="Z37">
        <v>36</v>
      </c>
      <c r="AA37">
        <v>10</v>
      </c>
      <c r="AB37">
        <v>29</v>
      </c>
      <c r="AC37">
        <v>35</v>
      </c>
      <c r="AE37">
        <v>5</v>
      </c>
      <c r="AF37">
        <v>8</v>
      </c>
      <c r="AG37">
        <v>12</v>
      </c>
      <c r="AH37">
        <v>15</v>
      </c>
      <c r="AJ37">
        <v>35</v>
      </c>
    </row>
    <row r="38" spans="1:36" x14ac:dyDescent="0.35">
      <c r="A38" s="3" t="str">
        <f t="shared" si="0"/>
        <v>Cassie Porter</v>
      </c>
      <c r="B38" s="4">
        <v>46075</v>
      </c>
      <c r="C38" t="s">
        <v>241</v>
      </c>
      <c r="D38" t="s">
        <v>242</v>
      </c>
      <c r="E38" t="s">
        <v>243</v>
      </c>
      <c r="F38" t="s">
        <v>244</v>
      </c>
      <c r="I38" t="s">
        <v>312</v>
      </c>
      <c r="J38" t="s">
        <v>313</v>
      </c>
      <c r="K38">
        <v>35</v>
      </c>
      <c r="L38">
        <v>67</v>
      </c>
      <c r="M38">
        <v>70</v>
      </c>
      <c r="N38">
        <v>72</v>
      </c>
      <c r="O38">
        <v>70</v>
      </c>
      <c r="Q38">
        <v>279</v>
      </c>
      <c r="R38">
        <v>71.260000000000005</v>
      </c>
      <c r="S38">
        <v>71.260000000000005</v>
      </c>
      <c r="T38">
        <v>68.22</v>
      </c>
      <c r="U38">
        <v>71.900000000000006</v>
      </c>
      <c r="V38">
        <v>73.02</v>
      </c>
      <c r="W38">
        <v>70.72</v>
      </c>
      <c r="Y38">
        <v>70.959999999999994</v>
      </c>
      <c r="Z38">
        <v>6</v>
      </c>
      <c r="AA38">
        <v>22</v>
      </c>
      <c r="AB38">
        <v>33</v>
      </c>
      <c r="AC38">
        <v>35</v>
      </c>
      <c r="AE38">
        <v>2</v>
      </c>
      <c r="AF38">
        <v>10</v>
      </c>
      <c r="AG38">
        <v>13</v>
      </c>
      <c r="AH38">
        <v>15</v>
      </c>
      <c r="AJ38">
        <v>35</v>
      </c>
    </row>
    <row r="39" spans="1:36" x14ac:dyDescent="0.35">
      <c r="A39" s="3" t="str">
        <f t="shared" si="0"/>
        <v>Brooke M. Henderson</v>
      </c>
      <c r="B39" s="4">
        <v>46075</v>
      </c>
      <c r="C39" t="s">
        <v>241</v>
      </c>
      <c r="D39" t="s">
        <v>242</v>
      </c>
      <c r="E39" t="s">
        <v>243</v>
      </c>
      <c r="F39" t="s">
        <v>244</v>
      </c>
      <c r="I39" t="s">
        <v>314</v>
      </c>
      <c r="J39" t="s">
        <v>315</v>
      </c>
      <c r="K39">
        <v>38</v>
      </c>
      <c r="L39">
        <v>71</v>
      </c>
      <c r="M39">
        <v>68</v>
      </c>
      <c r="N39">
        <v>70</v>
      </c>
      <c r="O39">
        <v>71</v>
      </c>
      <c r="Q39">
        <v>280</v>
      </c>
      <c r="R39">
        <v>71.260000000000005</v>
      </c>
      <c r="S39">
        <v>71.260000000000005</v>
      </c>
      <c r="T39">
        <v>72.22</v>
      </c>
      <c r="U39">
        <v>69.900000000000006</v>
      </c>
      <c r="V39">
        <v>71.02</v>
      </c>
      <c r="W39">
        <v>71.72</v>
      </c>
      <c r="Y39">
        <v>71.209999999999994</v>
      </c>
      <c r="Z39">
        <v>44</v>
      </c>
      <c r="AA39">
        <v>33</v>
      </c>
      <c r="AB39">
        <v>33</v>
      </c>
      <c r="AC39">
        <v>38</v>
      </c>
      <c r="AE39">
        <v>6</v>
      </c>
      <c r="AF39">
        <v>12</v>
      </c>
      <c r="AG39">
        <v>13</v>
      </c>
      <c r="AH39">
        <v>16</v>
      </c>
      <c r="AJ39">
        <v>38</v>
      </c>
    </row>
    <row r="40" spans="1:36" x14ac:dyDescent="0.35">
      <c r="A40" s="3" t="str">
        <f t="shared" si="0"/>
        <v>Grace Kim</v>
      </c>
      <c r="B40" s="4">
        <v>46075</v>
      </c>
      <c r="C40" t="s">
        <v>241</v>
      </c>
      <c r="D40" t="s">
        <v>242</v>
      </c>
      <c r="E40" t="s">
        <v>243</v>
      </c>
      <c r="F40" t="s">
        <v>244</v>
      </c>
      <c r="I40" t="s">
        <v>249</v>
      </c>
      <c r="J40" t="s">
        <v>316</v>
      </c>
      <c r="K40">
        <v>38</v>
      </c>
      <c r="L40">
        <v>67</v>
      </c>
      <c r="M40">
        <v>68</v>
      </c>
      <c r="N40">
        <v>73</v>
      </c>
      <c r="O40">
        <v>72</v>
      </c>
      <c r="Q40">
        <v>280</v>
      </c>
      <c r="R40">
        <v>71.260000000000005</v>
      </c>
      <c r="S40">
        <v>71.260000000000005</v>
      </c>
      <c r="T40">
        <v>68.22</v>
      </c>
      <c r="U40">
        <v>69.900000000000006</v>
      </c>
      <c r="V40">
        <v>74.02</v>
      </c>
      <c r="W40">
        <v>72.72</v>
      </c>
      <c r="Y40">
        <v>71.209999999999994</v>
      </c>
      <c r="Z40">
        <v>6</v>
      </c>
      <c r="AA40">
        <v>10</v>
      </c>
      <c r="AB40">
        <v>29</v>
      </c>
      <c r="AC40">
        <v>38</v>
      </c>
      <c r="AE40">
        <v>2</v>
      </c>
      <c r="AF40">
        <v>8</v>
      </c>
      <c r="AG40">
        <v>12</v>
      </c>
      <c r="AH40">
        <v>16</v>
      </c>
      <c r="AJ40">
        <v>38</v>
      </c>
    </row>
    <row r="41" spans="1:36" x14ac:dyDescent="0.35">
      <c r="A41" s="3" t="str">
        <f t="shared" si="0"/>
        <v>Gaby Lopez</v>
      </c>
      <c r="B41" s="4">
        <v>46075</v>
      </c>
      <c r="C41" t="s">
        <v>241</v>
      </c>
      <c r="D41" t="s">
        <v>242</v>
      </c>
      <c r="E41" t="s">
        <v>243</v>
      </c>
      <c r="F41" t="s">
        <v>244</v>
      </c>
      <c r="I41" t="s">
        <v>317</v>
      </c>
      <c r="J41" t="s">
        <v>318</v>
      </c>
      <c r="K41">
        <v>38</v>
      </c>
      <c r="L41">
        <v>69</v>
      </c>
      <c r="M41">
        <v>73</v>
      </c>
      <c r="N41">
        <v>70</v>
      </c>
      <c r="O41">
        <v>68</v>
      </c>
      <c r="Q41">
        <v>280</v>
      </c>
      <c r="R41">
        <v>71.260000000000005</v>
      </c>
      <c r="S41">
        <v>71.260000000000005</v>
      </c>
      <c r="T41">
        <v>70.22</v>
      </c>
      <c r="U41">
        <v>74.900000000000006</v>
      </c>
      <c r="V41">
        <v>71.02</v>
      </c>
      <c r="W41">
        <v>68.72</v>
      </c>
      <c r="Y41">
        <v>71.209999999999994</v>
      </c>
      <c r="Z41">
        <v>25</v>
      </c>
      <c r="AA41">
        <v>50</v>
      </c>
      <c r="AB41">
        <v>46</v>
      </c>
      <c r="AC41">
        <v>38</v>
      </c>
      <c r="AE41">
        <v>4</v>
      </c>
      <c r="AF41">
        <v>15</v>
      </c>
      <c r="AG41">
        <v>16</v>
      </c>
      <c r="AH41">
        <v>16</v>
      </c>
      <c r="AJ41">
        <v>38</v>
      </c>
    </row>
    <row r="42" spans="1:36" x14ac:dyDescent="0.35">
      <c r="A42" s="3" t="str">
        <f t="shared" si="0"/>
        <v>Yealimi Noh</v>
      </c>
      <c r="B42" s="4">
        <v>46075</v>
      </c>
      <c r="C42" t="s">
        <v>241</v>
      </c>
      <c r="D42" t="s">
        <v>242</v>
      </c>
      <c r="E42" t="s">
        <v>243</v>
      </c>
      <c r="F42" t="s">
        <v>244</v>
      </c>
      <c r="I42" t="s">
        <v>319</v>
      </c>
      <c r="J42" t="s">
        <v>320</v>
      </c>
      <c r="K42">
        <v>38</v>
      </c>
      <c r="L42">
        <v>75</v>
      </c>
      <c r="M42">
        <v>70</v>
      </c>
      <c r="N42">
        <v>67</v>
      </c>
      <c r="O42">
        <v>68</v>
      </c>
      <c r="Q42">
        <v>280</v>
      </c>
      <c r="R42">
        <v>71.260000000000005</v>
      </c>
      <c r="S42">
        <v>71.260000000000005</v>
      </c>
      <c r="T42">
        <v>76.22</v>
      </c>
      <c r="U42">
        <v>71.900000000000006</v>
      </c>
      <c r="V42">
        <v>68.02</v>
      </c>
      <c r="W42">
        <v>68.72</v>
      </c>
      <c r="Y42">
        <v>71.209999999999994</v>
      </c>
      <c r="Z42">
        <v>69</v>
      </c>
      <c r="AA42">
        <v>62</v>
      </c>
      <c r="AB42">
        <v>46</v>
      </c>
      <c r="AC42">
        <v>38</v>
      </c>
      <c r="AE42">
        <v>10</v>
      </c>
      <c r="AF42">
        <v>18</v>
      </c>
      <c r="AG42">
        <v>16</v>
      </c>
      <c r="AH42">
        <v>16</v>
      </c>
      <c r="AJ42">
        <v>38</v>
      </c>
    </row>
    <row r="43" spans="1:36" x14ac:dyDescent="0.35">
      <c r="A43" s="3" t="str">
        <f t="shared" si="0"/>
        <v>Celine Boutier</v>
      </c>
      <c r="B43" s="4">
        <v>46075</v>
      </c>
      <c r="C43" t="s">
        <v>241</v>
      </c>
      <c r="D43" t="s">
        <v>242</v>
      </c>
      <c r="E43" t="s">
        <v>243</v>
      </c>
      <c r="F43" t="s">
        <v>244</v>
      </c>
      <c r="I43" t="s">
        <v>321</v>
      </c>
      <c r="J43" t="s">
        <v>322</v>
      </c>
      <c r="K43">
        <v>42</v>
      </c>
      <c r="L43">
        <v>69</v>
      </c>
      <c r="M43">
        <v>72</v>
      </c>
      <c r="N43">
        <v>70</v>
      </c>
      <c r="O43">
        <v>70</v>
      </c>
      <c r="Q43">
        <v>281</v>
      </c>
      <c r="R43">
        <v>71.260000000000005</v>
      </c>
      <c r="S43">
        <v>71.260000000000005</v>
      </c>
      <c r="T43">
        <v>70.22</v>
      </c>
      <c r="U43">
        <v>73.900000000000006</v>
      </c>
      <c r="V43">
        <v>71.02</v>
      </c>
      <c r="W43">
        <v>70.72</v>
      </c>
      <c r="Y43">
        <v>71.459999999999994</v>
      </c>
      <c r="Z43">
        <v>25</v>
      </c>
      <c r="AA43">
        <v>44</v>
      </c>
      <c r="AB43">
        <v>42</v>
      </c>
      <c r="AC43">
        <v>42</v>
      </c>
      <c r="AE43">
        <v>4</v>
      </c>
      <c r="AF43">
        <v>14</v>
      </c>
      <c r="AG43">
        <v>15</v>
      </c>
      <c r="AH43">
        <v>17</v>
      </c>
      <c r="AJ43">
        <v>42</v>
      </c>
    </row>
    <row r="44" spans="1:36" x14ac:dyDescent="0.35">
      <c r="A44" s="3" t="str">
        <f t="shared" si="0"/>
        <v>Manon De Roey</v>
      </c>
      <c r="B44" s="4">
        <v>46075</v>
      </c>
      <c r="C44" t="s">
        <v>241</v>
      </c>
      <c r="D44" t="s">
        <v>242</v>
      </c>
      <c r="E44" t="s">
        <v>243</v>
      </c>
      <c r="F44" t="s">
        <v>244</v>
      </c>
      <c r="I44" t="s">
        <v>323</v>
      </c>
      <c r="J44" t="s">
        <v>324</v>
      </c>
      <c r="K44">
        <v>42</v>
      </c>
      <c r="L44">
        <v>72</v>
      </c>
      <c r="M44">
        <v>71</v>
      </c>
      <c r="N44">
        <v>70</v>
      </c>
      <c r="O44">
        <v>68</v>
      </c>
      <c r="Q44">
        <v>281</v>
      </c>
      <c r="R44">
        <v>71.260000000000005</v>
      </c>
      <c r="S44">
        <v>71.260000000000005</v>
      </c>
      <c r="T44">
        <v>73.22</v>
      </c>
      <c r="U44">
        <v>72.900000000000006</v>
      </c>
      <c r="V44">
        <v>71.02</v>
      </c>
      <c r="W44">
        <v>68.72</v>
      </c>
      <c r="Y44">
        <v>71.459999999999994</v>
      </c>
      <c r="Z44">
        <v>48</v>
      </c>
      <c r="AA44">
        <v>56</v>
      </c>
      <c r="AB44">
        <v>52</v>
      </c>
      <c r="AC44">
        <v>42</v>
      </c>
      <c r="AE44">
        <v>7</v>
      </c>
      <c r="AF44">
        <v>16</v>
      </c>
      <c r="AG44">
        <v>17</v>
      </c>
      <c r="AH44">
        <v>17</v>
      </c>
      <c r="AJ44">
        <v>42</v>
      </c>
    </row>
    <row r="45" spans="1:36" x14ac:dyDescent="0.35">
      <c r="A45" s="3" t="str">
        <f t="shared" si="0"/>
        <v>Lindy Duncan</v>
      </c>
      <c r="B45" s="4">
        <v>46075</v>
      </c>
      <c r="C45" t="s">
        <v>241</v>
      </c>
      <c r="D45" t="s">
        <v>242</v>
      </c>
      <c r="E45" t="s">
        <v>243</v>
      </c>
      <c r="F45" t="s">
        <v>244</v>
      </c>
      <c r="I45" t="s">
        <v>325</v>
      </c>
      <c r="J45" t="s">
        <v>326</v>
      </c>
      <c r="K45">
        <v>42</v>
      </c>
      <c r="L45">
        <v>70</v>
      </c>
      <c r="M45">
        <v>71</v>
      </c>
      <c r="N45">
        <v>69</v>
      </c>
      <c r="O45">
        <v>71</v>
      </c>
      <c r="Q45">
        <v>281</v>
      </c>
      <c r="R45">
        <v>71.260000000000005</v>
      </c>
      <c r="S45">
        <v>71.260000000000005</v>
      </c>
      <c r="T45">
        <v>71.22</v>
      </c>
      <c r="U45">
        <v>72.900000000000006</v>
      </c>
      <c r="V45">
        <v>70.02</v>
      </c>
      <c r="W45">
        <v>71.72</v>
      </c>
      <c r="Y45">
        <v>71.459999999999994</v>
      </c>
      <c r="Z45">
        <v>36</v>
      </c>
      <c r="AA45">
        <v>44</v>
      </c>
      <c r="AB45">
        <v>38</v>
      </c>
      <c r="AC45">
        <v>42</v>
      </c>
      <c r="AE45">
        <v>5</v>
      </c>
      <c r="AF45">
        <v>14</v>
      </c>
      <c r="AG45">
        <v>14</v>
      </c>
      <c r="AH45">
        <v>17</v>
      </c>
      <c r="AJ45">
        <v>42</v>
      </c>
    </row>
    <row r="46" spans="1:36" x14ac:dyDescent="0.35">
      <c r="A46" s="3" t="str">
        <f t="shared" si="0"/>
        <v>Pornanong Phatlum</v>
      </c>
      <c r="B46" s="4">
        <v>46075</v>
      </c>
      <c r="C46" t="s">
        <v>241</v>
      </c>
      <c r="D46" t="s">
        <v>242</v>
      </c>
      <c r="E46" t="s">
        <v>243</v>
      </c>
      <c r="F46" t="s">
        <v>244</v>
      </c>
      <c r="I46" t="s">
        <v>327</v>
      </c>
      <c r="J46" t="s">
        <v>328</v>
      </c>
      <c r="K46">
        <v>42</v>
      </c>
      <c r="L46">
        <v>70</v>
      </c>
      <c r="M46">
        <v>68</v>
      </c>
      <c r="N46">
        <v>72</v>
      </c>
      <c r="O46">
        <v>71</v>
      </c>
      <c r="Q46">
        <v>281</v>
      </c>
      <c r="R46">
        <v>71.260000000000005</v>
      </c>
      <c r="S46">
        <v>71.260000000000005</v>
      </c>
      <c r="T46">
        <v>71.22</v>
      </c>
      <c r="U46">
        <v>69.900000000000006</v>
      </c>
      <c r="V46">
        <v>73.02</v>
      </c>
      <c r="W46">
        <v>71.72</v>
      </c>
      <c r="Y46">
        <v>71.459999999999994</v>
      </c>
      <c r="Z46">
        <v>36</v>
      </c>
      <c r="AA46">
        <v>27</v>
      </c>
      <c r="AB46">
        <v>38</v>
      </c>
      <c r="AC46">
        <v>42</v>
      </c>
      <c r="AE46">
        <v>5</v>
      </c>
      <c r="AF46">
        <v>11</v>
      </c>
      <c r="AG46">
        <v>14</v>
      </c>
      <c r="AH46">
        <v>17</v>
      </c>
      <c r="AJ46">
        <v>42</v>
      </c>
    </row>
    <row r="47" spans="1:36" x14ac:dyDescent="0.35">
      <c r="A47" s="3" t="str">
        <f t="shared" si="0"/>
        <v>Jennifer Kupcho</v>
      </c>
      <c r="B47" s="4">
        <v>46075</v>
      </c>
      <c r="C47" t="s">
        <v>241</v>
      </c>
      <c r="D47" t="s">
        <v>242</v>
      </c>
      <c r="E47" t="s">
        <v>243</v>
      </c>
      <c r="F47" t="s">
        <v>244</v>
      </c>
      <c r="I47" t="s">
        <v>329</v>
      </c>
      <c r="J47" t="s">
        <v>330</v>
      </c>
      <c r="K47">
        <v>46</v>
      </c>
      <c r="L47">
        <v>68</v>
      </c>
      <c r="M47">
        <v>70</v>
      </c>
      <c r="N47">
        <v>74</v>
      </c>
      <c r="O47">
        <v>70</v>
      </c>
      <c r="Q47">
        <v>282</v>
      </c>
      <c r="R47">
        <v>71.260000000000005</v>
      </c>
      <c r="S47">
        <v>71.260000000000005</v>
      </c>
      <c r="T47">
        <v>69.22</v>
      </c>
      <c r="U47">
        <v>71.900000000000006</v>
      </c>
      <c r="V47">
        <v>75.02</v>
      </c>
      <c r="W47">
        <v>70.72</v>
      </c>
      <c r="Y47">
        <v>71.709999999999994</v>
      </c>
      <c r="Z47">
        <v>16</v>
      </c>
      <c r="AA47">
        <v>27</v>
      </c>
      <c r="AB47">
        <v>46</v>
      </c>
      <c r="AC47">
        <v>46</v>
      </c>
      <c r="AE47">
        <v>3</v>
      </c>
      <c r="AF47">
        <v>11</v>
      </c>
      <c r="AG47">
        <v>16</v>
      </c>
      <c r="AH47">
        <v>18</v>
      </c>
      <c r="AJ47">
        <v>46</v>
      </c>
    </row>
    <row r="48" spans="1:36" x14ac:dyDescent="0.35">
      <c r="A48" s="3" t="str">
        <f t="shared" si="0"/>
        <v>Pauline Roussin-Bouchard</v>
      </c>
      <c r="B48" s="4">
        <v>46075</v>
      </c>
      <c r="C48" t="s">
        <v>241</v>
      </c>
      <c r="D48" t="s">
        <v>242</v>
      </c>
      <c r="E48" t="s">
        <v>243</v>
      </c>
      <c r="F48" t="s">
        <v>244</v>
      </c>
      <c r="I48" t="s">
        <v>331</v>
      </c>
      <c r="J48" t="s">
        <v>332</v>
      </c>
      <c r="K48">
        <v>46</v>
      </c>
      <c r="L48">
        <v>68</v>
      </c>
      <c r="M48">
        <v>71</v>
      </c>
      <c r="N48">
        <v>69</v>
      </c>
      <c r="O48">
        <v>74</v>
      </c>
      <c r="Q48">
        <v>282</v>
      </c>
      <c r="R48">
        <v>71.260000000000005</v>
      </c>
      <c r="S48">
        <v>71.260000000000005</v>
      </c>
      <c r="T48">
        <v>69.22</v>
      </c>
      <c r="U48">
        <v>72.900000000000006</v>
      </c>
      <c r="V48">
        <v>70.02</v>
      </c>
      <c r="W48">
        <v>74.72</v>
      </c>
      <c r="Y48">
        <v>71.709999999999994</v>
      </c>
      <c r="Z48">
        <v>16</v>
      </c>
      <c r="AA48">
        <v>33</v>
      </c>
      <c r="AB48">
        <v>29</v>
      </c>
      <c r="AC48">
        <v>46</v>
      </c>
      <c r="AE48">
        <v>3</v>
      </c>
      <c r="AF48">
        <v>12</v>
      </c>
      <c r="AG48">
        <v>12</v>
      </c>
      <c r="AH48">
        <v>18</v>
      </c>
      <c r="AJ48">
        <v>46</v>
      </c>
    </row>
    <row r="49" spans="1:36" x14ac:dyDescent="0.35">
      <c r="A49" s="3" t="str">
        <f t="shared" si="0"/>
        <v>Akie Iwai</v>
      </c>
      <c r="B49" s="4">
        <v>46075</v>
      </c>
      <c r="C49" t="s">
        <v>241</v>
      </c>
      <c r="D49" t="s">
        <v>242</v>
      </c>
      <c r="E49" t="s">
        <v>243</v>
      </c>
      <c r="F49" t="s">
        <v>244</v>
      </c>
      <c r="I49" t="s">
        <v>247</v>
      </c>
      <c r="J49" t="s">
        <v>333</v>
      </c>
      <c r="K49">
        <v>48</v>
      </c>
      <c r="L49">
        <v>71</v>
      </c>
      <c r="M49">
        <v>70</v>
      </c>
      <c r="N49">
        <v>71</v>
      </c>
      <c r="O49">
        <v>71</v>
      </c>
      <c r="Q49">
        <v>283</v>
      </c>
      <c r="R49">
        <v>71.260000000000005</v>
      </c>
      <c r="S49">
        <v>71.260000000000005</v>
      </c>
      <c r="T49">
        <v>72.22</v>
      </c>
      <c r="U49">
        <v>71.900000000000006</v>
      </c>
      <c r="V49">
        <v>72.02</v>
      </c>
      <c r="W49">
        <v>71.72</v>
      </c>
      <c r="Y49">
        <v>71.959999999999994</v>
      </c>
      <c r="Z49">
        <v>44</v>
      </c>
      <c r="AA49">
        <v>44</v>
      </c>
      <c r="AB49">
        <v>46</v>
      </c>
      <c r="AC49">
        <v>48</v>
      </c>
      <c r="AE49">
        <v>6</v>
      </c>
      <c r="AF49">
        <v>14</v>
      </c>
      <c r="AG49">
        <v>16</v>
      </c>
      <c r="AH49">
        <v>19</v>
      </c>
      <c r="AJ49">
        <v>48</v>
      </c>
    </row>
    <row r="50" spans="1:36" x14ac:dyDescent="0.35">
      <c r="A50" s="3" t="str">
        <f t="shared" si="0"/>
        <v>Angel Yin</v>
      </c>
      <c r="B50" s="4">
        <v>46075</v>
      </c>
      <c r="C50" t="s">
        <v>241</v>
      </c>
      <c r="D50" t="s">
        <v>242</v>
      </c>
      <c r="E50" t="s">
        <v>243</v>
      </c>
      <c r="F50" t="s">
        <v>244</v>
      </c>
      <c r="I50" t="s">
        <v>274</v>
      </c>
      <c r="J50" t="s">
        <v>334</v>
      </c>
      <c r="K50">
        <v>48</v>
      </c>
      <c r="L50">
        <v>69</v>
      </c>
      <c r="M50">
        <v>75</v>
      </c>
      <c r="N50">
        <v>69</v>
      </c>
      <c r="O50">
        <v>70</v>
      </c>
      <c r="Q50">
        <v>283</v>
      </c>
      <c r="R50">
        <v>71.260000000000005</v>
      </c>
      <c r="S50">
        <v>71.260000000000005</v>
      </c>
      <c r="T50">
        <v>70.22</v>
      </c>
      <c r="U50">
        <v>76.900000000000006</v>
      </c>
      <c r="V50">
        <v>70.02</v>
      </c>
      <c r="W50">
        <v>70.72</v>
      </c>
      <c r="Y50">
        <v>71.959999999999994</v>
      </c>
      <c r="Z50">
        <v>25</v>
      </c>
      <c r="AA50">
        <v>58</v>
      </c>
      <c r="AB50">
        <v>52</v>
      </c>
      <c r="AC50">
        <v>48</v>
      </c>
      <c r="AE50">
        <v>4</v>
      </c>
      <c r="AF50">
        <v>17</v>
      </c>
      <c r="AG50">
        <v>17</v>
      </c>
      <c r="AH50">
        <v>19</v>
      </c>
      <c r="AJ50">
        <v>48</v>
      </c>
    </row>
    <row r="51" spans="1:36" x14ac:dyDescent="0.35">
      <c r="A51" s="3" t="str">
        <f t="shared" si="0"/>
        <v>Nataliya Guseva</v>
      </c>
      <c r="B51" s="4">
        <v>46075</v>
      </c>
      <c r="C51" t="s">
        <v>241</v>
      </c>
      <c r="D51" t="s">
        <v>242</v>
      </c>
      <c r="E51" t="s">
        <v>243</v>
      </c>
      <c r="F51" t="s">
        <v>244</v>
      </c>
      <c r="I51" t="s">
        <v>335</v>
      </c>
      <c r="J51" t="s">
        <v>336</v>
      </c>
      <c r="K51">
        <v>50</v>
      </c>
      <c r="L51">
        <v>68</v>
      </c>
      <c r="M51">
        <v>74</v>
      </c>
      <c r="N51">
        <v>71</v>
      </c>
      <c r="O51">
        <v>71</v>
      </c>
      <c r="Q51">
        <v>284</v>
      </c>
      <c r="R51">
        <v>71.260000000000005</v>
      </c>
      <c r="S51">
        <v>71.260000000000005</v>
      </c>
      <c r="T51">
        <v>69.22</v>
      </c>
      <c r="U51">
        <v>75.900000000000006</v>
      </c>
      <c r="V51">
        <v>72.02</v>
      </c>
      <c r="W51">
        <v>71.72</v>
      </c>
      <c r="Y51">
        <v>72.209999999999994</v>
      </c>
      <c r="Z51">
        <v>16</v>
      </c>
      <c r="AA51">
        <v>50</v>
      </c>
      <c r="AB51">
        <v>52</v>
      </c>
      <c r="AC51">
        <v>50</v>
      </c>
      <c r="AE51">
        <v>3</v>
      </c>
      <c r="AF51">
        <v>15</v>
      </c>
      <c r="AG51">
        <v>17</v>
      </c>
      <c r="AH51">
        <v>20</v>
      </c>
      <c r="AJ51">
        <v>50</v>
      </c>
    </row>
    <row r="52" spans="1:36" x14ac:dyDescent="0.35">
      <c r="A52" s="3" t="str">
        <f t="shared" si="0"/>
        <v>Ina Yoon</v>
      </c>
      <c r="B52" s="4">
        <v>46075</v>
      </c>
      <c r="C52" t="s">
        <v>241</v>
      </c>
      <c r="D52" t="s">
        <v>242</v>
      </c>
      <c r="E52" t="s">
        <v>243</v>
      </c>
      <c r="F52" t="s">
        <v>244</v>
      </c>
      <c r="I52" t="s">
        <v>337</v>
      </c>
      <c r="J52" t="s">
        <v>338</v>
      </c>
      <c r="K52">
        <v>50</v>
      </c>
      <c r="L52">
        <v>67</v>
      </c>
      <c r="M52">
        <v>73</v>
      </c>
      <c r="N52">
        <v>72</v>
      </c>
      <c r="O52">
        <v>72</v>
      </c>
      <c r="Q52">
        <v>284</v>
      </c>
      <c r="R52">
        <v>71.260000000000005</v>
      </c>
      <c r="S52">
        <v>71.260000000000005</v>
      </c>
      <c r="T52">
        <v>68.22</v>
      </c>
      <c r="U52">
        <v>74.900000000000006</v>
      </c>
      <c r="V52">
        <v>73.02</v>
      </c>
      <c r="W52">
        <v>72.72</v>
      </c>
      <c r="Y52">
        <v>72.209999999999994</v>
      </c>
      <c r="Z52">
        <v>6</v>
      </c>
      <c r="AA52">
        <v>41</v>
      </c>
      <c r="AB52">
        <v>46</v>
      </c>
      <c r="AC52">
        <v>50</v>
      </c>
      <c r="AE52">
        <v>2</v>
      </c>
      <c r="AF52">
        <v>13</v>
      </c>
      <c r="AG52">
        <v>16</v>
      </c>
      <c r="AH52">
        <v>20</v>
      </c>
      <c r="AJ52">
        <v>50</v>
      </c>
    </row>
    <row r="53" spans="1:36" x14ac:dyDescent="0.35">
      <c r="A53" s="3" t="str">
        <f t="shared" si="0"/>
        <v>Muni He</v>
      </c>
      <c r="B53" s="4">
        <v>46075</v>
      </c>
      <c r="C53" t="s">
        <v>241</v>
      </c>
      <c r="D53" t="s">
        <v>242</v>
      </c>
      <c r="E53" t="s">
        <v>243</v>
      </c>
      <c r="F53" t="s">
        <v>244</v>
      </c>
      <c r="I53" t="s">
        <v>339</v>
      </c>
      <c r="J53" t="s">
        <v>340</v>
      </c>
      <c r="K53">
        <v>52</v>
      </c>
      <c r="L53">
        <v>72</v>
      </c>
      <c r="M53">
        <v>64</v>
      </c>
      <c r="N53">
        <v>74</v>
      </c>
      <c r="O53">
        <v>75</v>
      </c>
      <c r="Q53">
        <v>285</v>
      </c>
      <c r="R53">
        <v>71.260000000000005</v>
      </c>
      <c r="S53">
        <v>71.260000000000005</v>
      </c>
      <c r="T53">
        <v>73.22</v>
      </c>
      <c r="U53">
        <v>65.900000000000006</v>
      </c>
      <c r="V53">
        <v>75.02</v>
      </c>
      <c r="W53">
        <v>75.72</v>
      </c>
      <c r="Y53">
        <v>72.459999999999994</v>
      </c>
      <c r="Z53">
        <v>48</v>
      </c>
      <c r="AA53">
        <v>13</v>
      </c>
      <c r="AB53">
        <v>38</v>
      </c>
      <c r="AC53">
        <v>52</v>
      </c>
      <c r="AE53">
        <v>7</v>
      </c>
      <c r="AF53">
        <v>9</v>
      </c>
      <c r="AG53">
        <v>14</v>
      </c>
      <c r="AH53">
        <v>21</v>
      </c>
      <c r="AJ53">
        <v>52</v>
      </c>
    </row>
    <row r="54" spans="1:36" x14ac:dyDescent="0.35">
      <c r="A54" s="3" t="str">
        <f t="shared" si="0"/>
        <v>Saki Baba</v>
      </c>
      <c r="B54" s="4">
        <v>46075</v>
      </c>
      <c r="C54" t="s">
        <v>241</v>
      </c>
      <c r="D54" t="s">
        <v>242</v>
      </c>
      <c r="E54" t="s">
        <v>243</v>
      </c>
      <c r="F54" t="s">
        <v>244</v>
      </c>
      <c r="I54" t="s">
        <v>341</v>
      </c>
      <c r="J54" t="s">
        <v>342</v>
      </c>
      <c r="K54">
        <v>53</v>
      </c>
      <c r="L54">
        <v>70</v>
      </c>
      <c r="M54">
        <v>72</v>
      </c>
      <c r="N54">
        <v>72</v>
      </c>
      <c r="O54">
        <v>72</v>
      </c>
      <c r="Q54">
        <v>286</v>
      </c>
      <c r="R54">
        <v>71.260000000000005</v>
      </c>
      <c r="S54">
        <v>71.260000000000005</v>
      </c>
      <c r="T54">
        <v>71.22</v>
      </c>
      <c r="U54">
        <v>73.900000000000006</v>
      </c>
      <c r="V54">
        <v>73.02</v>
      </c>
      <c r="W54">
        <v>72.72</v>
      </c>
      <c r="Y54">
        <v>72.709999999999994</v>
      </c>
      <c r="Z54">
        <v>36</v>
      </c>
      <c r="AA54">
        <v>50</v>
      </c>
      <c r="AB54">
        <v>58</v>
      </c>
      <c r="AC54">
        <v>53</v>
      </c>
      <c r="AE54">
        <v>5</v>
      </c>
      <c r="AF54">
        <v>15</v>
      </c>
      <c r="AG54">
        <v>18</v>
      </c>
      <c r="AH54">
        <v>22</v>
      </c>
      <c r="AJ54">
        <v>53</v>
      </c>
    </row>
    <row r="55" spans="1:36" x14ac:dyDescent="0.35">
      <c r="A55" s="3" t="str">
        <f t="shared" si="0"/>
        <v>Gianna Clemente</v>
      </c>
      <c r="B55" s="4">
        <v>46075</v>
      </c>
      <c r="C55" t="s">
        <v>241</v>
      </c>
      <c r="D55" t="s">
        <v>242</v>
      </c>
      <c r="E55" t="s">
        <v>243</v>
      </c>
      <c r="F55" t="s">
        <v>244</v>
      </c>
      <c r="I55" t="s">
        <v>343</v>
      </c>
      <c r="J55" t="s">
        <v>344</v>
      </c>
      <c r="K55">
        <v>53</v>
      </c>
      <c r="L55">
        <v>69</v>
      </c>
      <c r="M55">
        <v>69</v>
      </c>
      <c r="N55">
        <v>76</v>
      </c>
      <c r="O55">
        <v>72</v>
      </c>
      <c r="Q55">
        <v>286</v>
      </c>
      <c r="R55">
        <v>71.260000000000005</v>
      </c>
      <c r="S55">
        <v>71.260000000000005</v>
      </c>
      <c r="T55">
        <v>70.22</v>
      </c>
      <c r="U55">
        <v>70.900000000000006</v>
      </c>
      <c r="V55">
        <v>77.02</v>
      </c>
      <c r="W55">
        <v>72.72</v>
      </c>
      <c r="Y55">
        <v>72.709999999999994</v>
      </c>
      <c r="Z55">
        <v>25</v>
      </c>
      <c r="AA55">
        <v>27</v>
      </c>
      <c r="AB55">
        <v>58</v>
      </c>
      <c r="AC55">
        <v>53</v>
      </c>
      <c r="AE55">
        <v>4</v>
      </c>
      <c r="AF55">
        <v>11</v>
      </c>
      <c r="AG55">
        <v>18</v>
      </c>
      <c r="AH55">
        <v>22</v>
      </c>
      <c r="AJ55">
        <v>53</v>
      </c>
    </row>
    <row r="56" spans="1:36" x14ac:dyDescent="0.35">
      <c r="A56" s="3" t="str">
        <f t="shared" si="0"/>
        <v>Jin Hee Im</v>
      </c>
      <c r="B56" s="4">
        <v>46075</v>
      </c>
      <c r="C56" t="s">
        <v>241</v>
      </c>
      <c r="D56" t="s">
        <v>242</v>
      </c>
      <c r="E56" t="s">
        <v>243</v>
      </c>
      <c r="F56" t="s">
        <v>244</v>
      </c>
      <c r="I56" t="s">
        <v>345</v>
      </c>
      <c r="J56" t="s">
        <v>346</v>
      </c>
      <c r="K56">
        <v>53</v>
      </c>
      <c r="L56">
        <v>69</v>
      </c>
      <c r="M56">
        <v>70</v>
      </c>
      <c r="N56">
        <v>71</v>
      </c>
      <c r="O56">
        <v>76</v>
      </c>
      <c r="Q56">
        <v>286</v>
      </c>
      <c r="R56">
        <v>71.260000000000005</v>
      </c>
      <c r="S56">
        <v>71.260000000000005</v>
      </c>
      <c r="T56">
        <v>70.22</v>
      </c>
      <c r="U56">
        <v>71.900000000000006</v>
      </c>
      <c r="V56">
        <v>72.02</v>
      </c>
      <c r="W56">
        <v>76.72</v>
      </c>
      <c r="Y56">
        <v>72.709999999999994</v>
      </c>
      <c r="Z56">
        <v>25</v>
      </c>
      <c r="AA56">
        <v>33</v>
      </c>
      <c r="AB56">
        <v>38</v>
      </c>
      <c r="AC56">
        <v>53</v>
      </c>
      <c r="AE56">
        <v>4</v>
      </c>
      <c r="AF56">
        <v>12</v>
      </c>
      <c r="AG56">
        <v>14</v>
      </c>
      <c r="AH56">
        <v>22</v>
      </c>
      <c r="AJ56">
        <v>53</v>
      </c>
    </row>
    <row r="57" spans="1:36" x14ac:dyDescent="0.35">
      <c r="A57" s="3" t="str">
        <f t="shared" si="0"/>
        <v>Megan Khang</v>
      </c>
      <c r="B57" s="4">
        <v>46075</v>
      </c>
      <c r="C57" t="s">
        <v>241</v>
      </c>
      <c r="D57" t="s">
        <v>242</v>
      </c>
      <c r="E57" t="s">
        <v>243</v>
      </c>
      <c r="F57" t="s">
        <v>244</v>
      </c>
      <c r="I57" t="s">
        <v>347</v>
      </c>
      <c r="J57" t="s">
        <v>348</v>
      </c>
      <c r="K57">
        <v>53</v>
      </c>
      <c r="L57">
        <v>75</v>
      </c>
      <c r="M57">
        <v>69</v>
      </c>
      <c r="N57">
        <v>69</v>
      </c>
      <c r="O57">
        <v>73</v>
      </c>
      <c r="Q57">
        <v>286</v>
      </c>
      <c r="R57">
        <v>71.260000000000005</v>
      </c>
      <c r="S57">
        <v>71.260000000000005</v>
      </c>
      <c r="T57">
        <v>76.22</v>
      </c>
      <c r="U57">
        <v>70.900000000000006</v>
      </c>
      <c r="V57">
        <v>70.02</v>
      </c>
      <c r="W57">
        <v>73.72</v>
      </c>
      <c r="Y57">
        <v>72.709999999999994</v>
      </c>
      <c r="Z57">
        <v>69</v>
      </c>
      <c r="AA57">
        <v>58</v>
      </c>
      <c r="AB57">
        <v>52</v>
      </c>
      <c r="AC57">
        <v>53</v>
      </c>
      <c r="AE57">
        <v>10</v>
      </c>
      <c r="AF57">
        <v>17</v>
      </c>
      <c r="AG57">
        <v>17</v>
      </c>
      <c r="AH57">
        <v>22</v>
      </c>
      <c r="AJ57">
        <v>53</v>
      </c>
    </row>
    <row r="58" spans="1:36" x14ac:dyDescent="0.35">
      <c r="A58" s="3" t="str">
        <f t="shared" si="0"/>
        <v>Jin Young Ko</v>
      </c>
      <c r="B58" s="4">
        <v>46075</v>
      </c>
      <c r="C58" t="s">
        <v>241</v>
      </c>
      <c r="D58" t="s">
        <v>242</v>
      </c>
      <c r="E58" t="s">
        <v>243</v>
      </c>
      <c r="F58" t="s">
        <v>244</v>
      </c>
      <c r="I58" t="s">
        <v>253</v>
      </c>
      <c r="J58" t="s">
        <v>349</v>
      </c>
      <c r="K58">
        <v>53</v>
      </c>
      <c r="L58">
        <v>72</v>
      </c>
      <c r="M58">
        <v>67</v>
      </c>
      <c r="N58">
        <v>74</v>
      </c>
      <c r="O58">
        <v>73</v>
      </c>
      <c r="Q58">
        <v>286</v>
      </c>
      <c r="R58">
        <v>71.260000000000005</v>
      </c>
      <c r="S58">
        <v>71.260000000000005</v>
      </c>
      <c r="T58">
        <v>73.22</v>
      </c>
      <c r="U58">
        <v>68.900000000000006</v>
      </c>
      <c r="V58">
        <v>75.02</v>
      </c>
      <c r="W58">
        <v>73.72</v>
      </c>
      <c r="Y58">
        <v>72.709999999999994</v>
      </c>
      <c r="Z58">
        <v>48</v>
      </c>
      <c r="AA58">
        <v>33</v>
      </c>
      <c r="AB58">
        <v>52</v>
      </c>
      <c r="AC58">
        <v>53</v>
      </c>
      <c r="AE58">
        <v>7</v>
      </c>
      <c r="AF58">
        <v>12</v>
      </c>
      <c r="AG58">
        <v>17</v>
      </c>
      <c r="AH58">
        <v>22</v>
      </c>
      <c r="AJ58">
        <v>53</v>
      </c>
    </row>
    <row r="59" spans="1:36" x14ac:dyDescent="0.35">
      <c r="A59" s="3" t="str">
        <f t="shared" si="0"/>
        <v>Ingrid Lindblad</v>
      </c>
      <c r="B59" s="4">
        <v>46075</v>
      </c>
      <c r="C59" t="s">
        <v>241</v>
      </c>
      <c r="D59" t="s">
        <v>242</v>
      </c>
      <c r="E59" t="s">
        <v>243</v>
      </c>
      <c r="F59" t="s">
        <v>244</v>
      </c>
      <c r="I59" t="s">
        <v>350</v>
      </c>
      <c r="J59" t="s">
        <v>351</v>
      </c>
      <c r="K59">
        <v>53</v>
      </c>
      <c r="L59">
        <v>70</v>
      </c>
      <c r="M59">
        <v>72</v>
      </c>
      <c r="N59">
        <v>74</v>
      </c>
      <c r="O59">
        <v>70</v>
      </c>
      <c r="Q59">
        <v>286</v>
      </c>
      <c r="R59">
        <v>71.260000000000005</v>
      </c>
      <c r="S59">
        <v>71.260000000000005</v>
      </c>
      <c r="T59">
        <v>71.22</v>
      </c>
      <c r="U59">
        <v>73.900000000000006</v>
      </c>
      <c r="V59">
        <v>75.02</v>
      </c>
      <c r="W59">
        <v>70.72</v>
      </c>
      <c r="Y59">
        <v>72.709999999999994</v>
      </c>
      <c r="Z59">
        <v>36</v>
      </c>
      <c r="AA59">
        <v>50</v>
      </c>
      <c r="AB59">
        <v>61</v>
      </c>
      <c r="AC59">
        <v>53</v>
      </c>
      <c r="AE59">
        <v>5</v>
      </c>
      <c r="AF59">
        <v>15</v>
      </c>
      <c r="AG59">
        <v>20</v>
      </c>
      <c r="AH59">
        <v>22</v>
      </c>
      <c r="AJ59">
        <v>53</v>
      </c>
    </row>
    <row r="60" spans="1:36" x14ac:dyDescent="0.35">
      <c r="A60" s="3" t="str">
        <f t="shared" si="0"/>
        <v>Gemma Dryburgh</v>
      </c>
      <c r="B60" s="4">
        <v>46075</v>
      </c>
      <c r="C60" t="s">
        <v>241</v>
      </c>
      <c r="D60" t="s">
        <v>242</v>
      </c>
      <c r="E60" t="s">
        <v>243</v>
      </c>
      <c r="F60" t="s">
        <v>244</v>
      </c>
      <c r="I60" t="s">
        <v>352</v>
      </c>
      <c r="J60" t="s">
        <v>353</v>
      </c>
      <c r="K60">
        <v>59</v>
      </c>
      <c r="L60">
        <v>66</v>
      </c>
      <c r="M60">
        <v>73</v>
      </c>
      <c r="N60">
        <v>74</v>
      </c>
      <c r="O60">
        <v>76</v>
      </c>
      <c r="Q60">
        <v>289</v>
      </c>
      <c r="R60">
        <v>71.260000000000005</v>
      </c>
      <c r="S60">
        <v>71.260000000000005</v>
      </c>
      <c r="T60">
        <v>67.22</v>
      </c>
      <c r="U60">
        <v>74.900000000000006</v>
      </c>
      <c r="V60">
        <v>75.02</v>
      </c>
      <c r="W60">
        <v>76.72</v>
      </c>
      <c r="Y60">
        <v>73.459999999999994</v>
      </c>
      <c r="Z60">
        <v>3</v>
      </c>
      <c r="AA60">
        <v>33</v>
      </c>
      <c r="AB60">
        <v>52</v>
      </c>
      <c r="AC60">
        <v>59</v>
      </c>
      <c r="AE60">
        <v>1</v>
      </c>
      <c r="AF60">
        <v>12</v>
      </c>
      <c r="AG60">
        <v>17</v>
      </c>
      <c r="AH60">
        <v>25</v>
      </c>
      <c r="AJ60">
        <v>59</v>
      </c>
    </row>
    <row r="61" spans="1:36" x14ac:dyDescent="0.35">
      <c r="A61" s="3" t="str">
        <f t="shared" si="0"/>
        <v>Gurleen Kaur</v>
      </c>
      <c r="B61" s="4">
        <v>46075</v>
      </c>
      <c r="C61" t="s">
        <v>241</v>
      </c>
      <c r="D61" t="s">
        <v>242</v>
      </c>
      <c r="E61" t="s">
        <v>243</v>
      </c>
      <c r="F61" t="s">
        <v>244</v>
      </c>
      <c r="I61" t="s">
        <v>354</v>
      </c>
      <c r="J61" t="s">
        <v>355</v>
      </c>
      <c r="K61">
        <v>59</v>
      </c>
      <c r="L61">
        <v>72</v>
      </c>
      <c r="M61">
        <v>64</v>
      </c>
      <c r="N61">
        <v>75</v>
      </c>
      <c r="O61">
        <v>78</v>
      </c>
      <c r="Q61">
        <v>289</v>
      </c>
      <c r="R61">
        <v>71.260000000000005</v>
      </c>
      <c r="S61">
        <v>71.260000000000005</v>
      </c>
      <c r="T61">
        <v>73.22</v>
      </c>
      <c r="U61">
        <v>65.900000000000006</v>
      </c>
      <c r="V61">
        <v>76.02</v>
      </c>
      <c r="W61">
        <v>78.72</v>
      </c>
      <c r="Y61">
        <v>73.459999999999994</v>
      </c>
      <c r="Z61">
        <v>48</v>
      </c>
      <c r="AA61">
        <v>13</v>
      </c>
      <c r="AB61">
        <v>42</v>
      </c>
      <c r="AC61">
        <v>59</v>
      </c>
      <c r="AE61">
        <v>7</v>
      </c>
      <c r="AF61">
        <v>9</v>
      </c>
      <c r="AG61">
        <v>15</v>
      </c>
      <c r="AH61">
        <v>25</v>
      </c>
      <c r="AJ61">
        <v>59</v>
      </c>
    </row>
    <row r="62" spans="1:36" x14ac:dyDescent="0.35">
      <c r="A62" s="3" t="str">
        <f t="shared" si="0"/>
        <v>Rin Yoshida</v>
      </c>
      <c r="B62" s="4">
        <v>46075</v>
      </c>
      <c r="C62" t="s">
        <v>241</v>
      </c>
      <c r="D62" t="s">
        <v>242</v>
      </c>
      <c r="E62" t="s">
        <v>243</v>
      </c>
      <c r="F62" t="s">
        <v>244</v>
      </c>
      <c r="I62" t="s">
        <v>298</v>
      </c>
      <c r="J62" t="s">
        <v>356</v>
      </c>
      <c r="K62">
        <v>61</v>
      </c>
      <c r="L62">
        <v>72</v>
      </c>
      <c r="M62">
        <v>71</v>
      </c>
      <c r="N62">
        <v>71</v>
      </c>
      <c r="O62">
        <v>77</v>
      </c>
      <c r="Q62">
        <v>291</v>
      </c>
      <c r="R62">
        <v>71.260000000000005</v>
      </c>
      <c r="S62">
        <v>71.260000000000005</v>
      </c>
      <c r="T62">
        <v>73.22</v>
      </c>
      <c r="U62">
        <v>72.900000000000006</v>
      </c>
      <c r="V62">
        <v>72.02</v>
      </c>
      <c r="W62">
        <v>77.72</v>
      </c>
      <c r="Y62">
        <v>73.959999999999994</v>
      </c>
      <c r="Z62">
        <v>48</v>
      </c>
      <c r="AA62">
        <v>56</v>
      </c>
      <c r="AB62">
        <v>58</v>
      </c>
      <c r="AC62">
        <v>61</v>
      </c>
      <c r="AE62">
        <v>7</v>
      </c>
      <c r="AF62">
        <v>16</v>
      </c>
      <c r="AG62">
        <v>18</v>
      </c>
      <c r="AH62">
        <v>27</v>
      </c>
      <c r="AJ62">
        <v>61</v>
      </c>
    </row>
    <row r="63" spans="1:36" x14ac:dyDescent="0.35">
      <c r="A63" s="3" t="str">
        <f t="shared" si="0"/>
        <v>Esther Henseleit</v>
      </c>
      <c r="B63" s="4">
        <v>46075</v>
      </c>
      <c r="C63" t="s">
        <v>241</v>
      </c>
      <c r="D63" t="s">
        <v>242</v>
      </c>
      <c r="E63" t="s">
        <v>243</v>
      </c>
      <c r="F63" t="s">
        <v>244</v>
      </c>
      <c r="I63" t="s">
        <v>357</v>
      </c>
      <c r="J63" t="s">
        <v>358</v>
      </c>
      <c r="K63">
        <v>62</v>
      </c>
      <c r="L63">
        <v>74</v>
      </c>
      <c r="M63">
        <v>73</v>
      </c>
      <c r="N63">
        <v>72</v>
      </c>
      <c r="O63">
        <v>73</v>
      </c>
      <c r="Q63">
        <v>292</v>
      </c>
      <c r="R63">
        <v>71.260000000000005</v>
      </c>
      <c r="S63">
        <v>71.260000000000005</v>
      </c>
      <c r="T63">
        <v>75.22</v>
      </c>
      <c r="U63">
        <v>74.900000000000006</v>
      </c>
      <c r="V63">
        <v>73.02</v>
      </c>
      <c r="W63">
        <v>73.72</v>
      </c>
      <c r="Y63">
        <v>74.209999999999994</v>
      </c>
      <c r="Z63">
        <v>62</v>
      </c>
      <c r="AA63">
        <v>66</v>
      </c>
      <c r="AB63">
        <v>64</v>
      </c>
      <c r="AC63">
        <v>62</v>
      </c>
      <c r="AE63">
        <v>9</v>
      </c>
      <c r="AF63">
        <v>20</v>
      </c>
      <c r="AG63">
        <v>23</v>
      </c>
      <c r="AH63">
        <v>28</v>
      </c>
      <c r="AJ63">
        <v>62</v>
      </c>
    </row>
    <row r="64" spans="1:36" x14ac:dyDescent="0.35">
      <c r="A64" s="3" t="str">
        <f t="shared" si="0"/>
        <v>Carlota Ciganda</v>
      </c>
      <c r="B64" s="4">
        <v>46075</v>
      </c>
      <c r="C64" t="s">
        <v>241</v>
      </c>
      <c r="D64" t="s">
        <v>242</v>
      </c>
      <c r="E64" t="s">
        <v>243</v>
      </c>
      <c r="F64" t="s">
        <v>244</v>
      </c>
      <c r="I64" t="s">
        <v>359</v>
      </c>
      <c r="J64" t="s">
        <v>360</v>
      </c>
      <c r="K64">
        <v>63</v>
      </c>
      <c r="L64">
        <v>75</v>
      </c>
      <c r="M64">
        <v>75</v>
      </c>
      <c r="N64">
        <v>70</v>
      </c>
      <c r="O64">
        <v>73</v>
      </c>
      <c r="Q64">
        <v>293</v>
      </c>
      <c r="R64">
        <v>71.260000000000005</v>
      </c>
      <c r="S64">
        <v>71.260000000000005</v>
      </c>
      <c r="T64">
        <v>76.22</v>
      </c>
      <c r="U64">
        <v>76.900000000000006</v>
      </c>
      <c r="V64">
        <v>71.02</v>
      </c>
      <c r="W64">
        <v>73.72</v>
      </c>
      <c r="Y64">
        <v>74.459999999999994</v>
      </c>
      <c r="Z64">
        <v>69</v>
      </c>
      <c r="AA64">
        <v>71</v>
      </c>
      <c r="AB64">
        <v>65</v>
      </c>
      <c r="AC64">
        <v>63</v>
      </c>
      <c r="AE64">
        <v>10</v>
      </c>
      <c r="AF64">
        <v>23</v>
      </c>
      <c r="AG64">
        <v>24</v>
      </c>
      <c r="AH64">
        <v>29</v>
      </c>
      <c r="AJ64">
        <v>63</v>
      </c>
    </row>
    <row r="65" spans="1:36" x14ac:dyDescent="0.35">
      <c r="A65" s="3" t="str">
        <f t="shared" si="0"/>
        <v>Yuka Saso</v>
      </c>
      <c r="B65" s="4">
        <v>46075</v>
      </c>
      <c r="C65" t="s">
        <v>241</v>
      </c>
      <c r="D65" t="s">
        <v>242</v>
      </c>
      <c r="E65" t="s">
        <v>243</v>
      </c>
      <c r="F65" t="s">
        <v>244</v>
      </c>
      <c r="I65" t="s">
        <v>361</v>
      </c>
      <c r="J65" t="s">
        <v>362</v>
      </c>
      <c r="K65">
        <v>63</v>
      </c>
      <c r="L65">
        <v>74</v>
      </c>
      <c r="M65">
        <v>70</v>
      </c>
      <c r="N65">
        <v>73</v>
      </c>
      <c r="O65">
        <v>76</v>
      </c>
      <c r="Q65">
        <v>293</v>
      </c>
      <c r="R65">
        <v>71.260000000000005</v>
      </c>
      <c r="S65">
        <v>71.260000000000005</v>
      </c>
      <c r="T65">
        <v>75.22</v>
      </c>
      <c r="U65">
        <v>71.900000000000006</v>
      </c>
      <c r="V65">
        <v>74.02</v>
      </c>
      <c r="W65">
        <v>76.72</v>
      </c>
      <c r="Y65">
        <v>74.459999999999994</v>
      </c>
      <c r="Z65">
        <v>62</v>
      </c>
      <c r="AA65">
        <v>58</v>
      </c>
      <c r="AB65">
        <v>62</v>
      </c>
      <c r="AC65">
        <v>63</v>
      </c>
      <c r="AE65">
        <v>9</v>
      </c>
      <c r="AF65">
        <v>17</v>
      </c>
      <c r="AG65">
        <v>21</v>
      </c>
      <c r="AH65">
        <v>29</v>
      </c>
      <c r="AJ65">
        <v>63</v>
      </c>
    </row>
    <row r="66" spans="1:36" x14ac:dyDescent="0.35">
      <c r="A66" s="3" t="str">
        <f t="shared" ref="A66:A129" si="1">IF(J66="","",CONCATENATE(J66," ",I66))</f>
        <v>Robyn Choi</v>
      </c>
      <c r="B66" s="4">
        <v>46075</v>
      </c>
      <c r="C66" t="s">
        <v>241</v>
      </c>
      <c r="D66" t="s">
        <v>242</v>
      </c>
      <c r="E66" t="s">
        <v>243</v>
      </c>
      <c r="F66" t="s">
        <v>244</v>
      </c>
      <c r="I66" t="s">
        <v>259</v>
      </c>
      <c r="J66" t="s">
        <v>363</v>
      </c>
      <c r="K66">
        <v>65</v>
      </c>
      <c r="L66">
        <v>74</v>
      </c>
      <c r="M66">
        <v>74</v>
      </c>
      <c r="N66">
        <v>73</v>
      </c>
      <c r="O66">
        <v>73</v>
      </c>
      <c r="Q66">
        <v>294</v>
      </c>
      <c r="R66">
        <v>71.260000000000005</v>
      </c>
      <c r="S66">
        <v>71.260000000000005</v>
      </c>
      <c r="T66">
        <v>75.22</v>
      </c>
      <c r="U66">
        <v>75.900000000000006</v>
      </c>
      <c r="V66">
        <v>74.02</v>
      </c>
      <c r="W66">
        <v>73.72</v>
      </c>
      <c r="Y66">
        <v>74.709999999999994</v>
      </c>
      <c r="Z66">
        <v>62</v>
      </c>
      <c r="AA66">
        <v>68</v>
      </c>
      <c r="AB66">
        <v>66</v>
      </c>
      <c r="AC66">
        <v>65</v>
      </c>
      <c r="AE66">
        <v>9</v>
      </c>
      <c r="AF66">
        <v>21</v>
      </c>
      <c r="AG66">
        <v>25</v>
      </c>
      <c r="AH66">
        <v>30</v>
      </c>
      <c r="AJ66">
        <v>65</v>
      </c>
    </row>
    <row r="67" spans="1:36" x14ac:dyDescent="0.35">
      <c r="A67" s="3" t="str">
        <f t="shared" si="1"/>
        <v>Naruha Miyata</v>
      </c>
      <c r="B67" s="4">
        <v>46075</v>
      </c>
      <c r="C67" t="s">
        <v>241</v>
      </c>
      <c r="D67" t="s">
        <v>242</v>
      </c>
      <c r="E67" t="s">
        <v>243</v>
      </c>
      <c r="F67" t="s">
        <v>244</v>
      </c>
      <c r="I67" t="s">
        <v>364</v>
      </c>
      <c r="J67" t="s">
        <v>365</v>
      </c>
      <c r="K67">
        <v>65</v>
      </c>
      <c r="L67">
        <v>72</v>
      </c>
      <c r="M67">
        <v>75</v>
      </c>
      <c r="N67">
        <v>74</v>
      </c>
      <c r="O67">
        <v>73</v>
      </c>
      <c r="Q67">
        <v>294</v>
      </c>
      <c r="R67">
        <v>71.260000000000005</v>
      </c>
      <c r="S67">
        <v>71.260000000000005</v>
      </c>
      <c r="T67">
        <v>73.22</v>
      </c>
      <c r="U67">
        <v>76.900000000000006</v>
      </c>
      <c r="V67">
        <v>75.02</v>
      </c>
      <c r="W67">
        <v>73.72</v>
      </c>
      <c r="Y67">
        <v>74.709999999999994</v>
      </c>
      <c r="Z67">
        <v>48</v>
      </c>
      <c r="AA67">
        <v>66</v>
      </c>
      <c r="AB67">
        <v>66</v>
      </c>
      <c r="AC67">
        <v>65</v>
      </c>
      <c r="AE67">
        <v>7</v>
      </c>
      <c r="AF67">
        <v>20</v>
      </c>
      <c r="AG67">
        <v>25</v>
      </c>
      <c r="AH67">
        <v>30</v>
      </c>
      <c r="AJ67">
        <v>65</v>
      </c>
    </row>
    <row r="68" spans="1:36" x14ac:dyDescent="0.35">
      <c r="A68" s="3" t="str">
        <f t="shared" si="1"/>
        <v>Benedetta Moresco</v>
      </c>
      <c r="B68" s="4">
        <v>46075</v>
      </c>
      <c r="C68" t="s">
        <v>241</v>
      </c>
      <c r="D68" t="s">
        <v>242</v>
      </c>
      <c r="E68" t="s">
        <v>243</v>
      </c>
      <c r="F68" t="s">
        <v>244</v>
      </c>
      <c r="I68" t="s">
        <v>366</v>
      </c>
      <c r="J68" t="s">
        <v>367</v>
      </c>
      <c r="K68">
        <v>65</v>
      </c>
      <c r="L68">
        <v>74</v>
      </c>
      <c r="M68">
        <v>75</v>
      </c>
      <c r="N68">
        <v>75</v>
      </c>
      <c r="O68">
        <v>70</v>
      </c>
      <c r="Q68">
        <v>294</v>
      </c>
      <c r="R68">
        <v>71.260000000000005</v>
      </c>
      <c r="S68">
        <v>71.260000000000005</v>
      </c>
      <c r="T68">
        <v>75.22</v>
      </c>
      <c r="U68">
        <v>76.900000000000006</v>
      </c>
      <c r="V68">
        <v>76.02</v>
      </c>
      <c r="W68">
        <v>70.72</v>
      </c>
      <c r="Y68">
        <v>74.709999999999994</v>
      </c>
      <c r="Z68">
        <v>62</v>
      </c>
      <c r="AA68">
        <v>70</v>
      </c>
      <c r="AB68">
        <v>70</v>
      </c>
      <c r="AC68">
        <v>65</v>
      </c>
      <c r="AE68">
        <v>9</v>
      </c>
      <c r="AF68">
        <v>22</v>
      </c>
      <c r="AG68">
        <v>28</v>
      </c>
      <c r="AH68">
        <v>30</v>
      </c>
      <c r="AJ68">
        <v>65</v>
      </c>
    </row>
    <row r="69" spans="1:36" x14ac:dyDescent="0.35">
      <c r="A69" s="3" t="str">
        <f t="shared" si="1"/>
        <v>Prim Prachnakorn</v>
      </c>
      <c r="B69" s="4">
        <v>46075</v>
      </c>
      <c r="C69" t="s">
        <v>241</v>
      </c>
      <c r="D69" t="s">
        <v>242</v>
      </c>
      <c r="E69" t="s">
        <v>243</v>
      </c>
      <c r="F69" t="s">
        <v>244</v>
      </c>
      <c r="I69" t="s">
        <v>368</v>
      </c>
      <c r="J69" t="s">
        <v>369</v>
      </c>
      <c r="K69">
        <v>65</v>
      </c>
      <c r="L69">
        <v>74</v>
      </c>
      <c r="M69">
        <v>72</v>
      </c>
      <c r="N69">
        <v>75</v>
      </c>
      <c r="O69">
        <v>73</v>
      </c>
      <c r="Q69">
        <v>294</v>
      </c>
      <c r="R69">
        <v>71.260000000000005</v>
      </c>
      <c r="S69">
        <v>71.260000000000005</v>
      </c>
      <c r="T69">
        <v>75.22</v>
      </c>
      <c r="U69">
        <v>73.900000000000006</v>
      </c>
      <c r="V69">
        <v>76.02</v>
      </c>
      <c r="W69">
        <v>73.72</v>
      </c>
      <c r="Y69">
        <v>74.709999999999994</v>
      </c>
      <c r="Z69">
        <v>62</v>
      </c>
      <c r="AA69">
        <v>64</v>
      </c>
      <c r="AB69">
        <v>66</v>
      </c>
      <c r="AC69">
        <v>65</v>
      </c>
      <c r="AE69">
        <v>9</v>
      </c>
      <c r="AF69">
        <v>19</v>
      </c>
      <c r="AG69">
        <v>25</v>
      </c>
      <c r="AH69">
        <v>30</v>
      </c>
      <c r="AJ69">
        <v>65</v>
      </c>
    </row>
    <row r="70" spans="1:36" x14ac:dyDescent="0.35">
      <c r="A70" s="3" t="str">
        <f t="shared" si="1"/>
        <v>Wei-Ling Hsu</v>
      </c>
      <c r="B70" s="4">
        <v>46075</v>
      </c>
      <c r="C70" t="s">
        <v>241</v>
      </c>
      <c r="D70" t="s">
        <v>242</v>
      </c>
      <c r="E70" t="s">
        <v>243</v>
      </c>
      <c r="F70" t="s">
        <v>244</v>
      </c>
      <c r="I70" t="s">
        <v>370</v>
      </c>
      <c r="J70" t="s">
        <v>371</v>
      </c>
      <c r="K70">
        <v>69</v>
      </c>
      <c r="L70">
        <v>73</v>
      </c>
      <c r="M70">
        <v>72</v>
      </c>
      <c r="N70">
        <v>77</v>
      </c>
      <c r="O70">
        <v>73</v>
      </c>
      <c r="Q70">
        <v>295</v>
      </c>
      <c r="R70">
        <v>71.260000000000005</v>
      </c>
      <c r="S70">
        <v>71.260000000000005</v>
      </c>
      <c r="T70">
        <v>74.22</v>
      </c>
      <c r="U70">
        <v>73.900000000000006</v>
      </c>
      <c r="V70">
        <v>78.02</v>
      </c>
      <c r="W70">
        <v>73.72</v>
      </c>
      <c r="Y70">
        <v>74.959999999999994</v>
      </c>
      <c r="Z70">
        <v>58</v>
      </c>
      <c r="AA70">
        <v>62</v>
      </c>
      <c r="AB70">
        <v>69</v>
      </c>
      <c r="AC70">
        <v>69</v>
      </c>
      <c r="AE70">
        <v>8</v>
      </c>
      <c r="AF70">
        <v>18</v>
      </c>
      <c r="AG70">
        <v>26</v>
      </c>
      <c r="AH70">
        <v>31</v>
      </c>
      <c r="AJ70">
        <v>69</v>
      </c>
    </row>
    <row r="71" spans="1:36" x14ac:dyDescent="0.35">
      <c r="A71" s="3" t="str">
        <f t="shared" si="1"/>
        <v>Stephanie Kyriacou</v>
      </c>
      <c r="B71" s="4">
        <v>46075</v>
      </c>
      <c r="C71" t="s">
        <v>241</v>
      </c>
      <c r="D71" t="s">
        <v>242</v>
      </c>
      <c r="E71" t="s">
        <v>243</v>
      </c>
      <c r="F71" t="s">
        <v>244</v>
      </c>
      <c r="I71" t="s">
        <v>372</v>
      </c>
      <c r="J71" t="s">
        <v>373</v>
      </c>
      <c r="K71">
        <v>69</v>
      </c>
      <c r="L71">
        <v>69</v>
      </c>
      <c r="M71">
        <v>77</v>
      </c>
      <c r="N71">
        <v>72</v>
      </c>
      <c r="O71">
        <v>77</v>
      </c>
      <c r="Q71">
        <v>295</v>
      </c>
      <c r="R71">
        <v>71.260000000000005</v>
      </c>
      <c r="S71">
        <v>71.260000000000005</v>
      </c>
      <c r="T71">
        <v>70.22</v>
      </c>
      <c r="U71">
        <v>78.900000000000006</v>
      </c>
      <c r="V71">
        <v>73.02</v>
      </c>
      <c r="W71">
        <v>77.72</v>
      </c>
      <c r="Y71">
        <v>74.959999999999994</v>
      </c>
      <c r="Z71">
        <v>25</v>
      </c>
      <c r="AA71">
        <v>64</v>
      </c>
      <c r="AB71">
        <v>63</v>
      </c>
      <c r="AC71">
        <v>69</v>
      </c>
      <c r="AE71">
        <v>4</v>
      </c>
      <c r="AF71">
        <v>19</v>
      </c>
      <c r="AG71">
        <v>22</v>
      </c>
      <c r="AH71">
        <v>31</v>
      </c>
      <c r="AJ71">
        <v>69</v>
      </c>
    </row>
    <row r="72" spans="1:36" x14ac:dyDescent="0.35">
      <c r="A72" s="3" t="str">
        <f t="shared" si="1"/>
        <v>Danielle Kang</v>
      </c>
      <c r="B72" s="4">
        <v>46075</v>
      </c>
      <c r="C72" t="s">
        <v>241</v>
      </c>
      <c r="D72" t="s">
        <v>242</v>
      </c>
      <c r="E72" t="s">
        <v>243</v>
      </c>
      <c r="F72" t="s">
        <v>244</v>
      </c>
      <c r="I72" t="s">
        <v>374</v>
      </c>
      <c r="J72" t="s">
        <v>375</v>
      </c>
      <c r="K72">
        <v>71</v>
      </c>
      <c r="L72">
        <v>73</v>
      </c>
      <c r="M72">
        <v>78</v>
      </c>
      <c r="N72">
        <v>76</v>
      </c>
      <c r="O72">
        <v>73</v>
      </c>
      <c r="Q72">
        <v>300</v>
      </c>
      <c r="R72">
        <v>71.260000000000005</v>
      </c>
      <c r="S72">
        <v>71.260000000000005</v>
      </c>
      <c r="T72">
        <v>74.22</v>
      </c>
      <c r="U72">
        <v>79.900000000000006</v>
      </c>
      <c r="V72">
        <v>77.02</v>
      </c>
      <c r="W72">
        <v>73.72</v>
      </c>
      <c r="Y72">
        <v>76.209999999999994</v>
      </c>
      <c r="Z72">
        <v>58</v>
      </c>
      <c r="AA72">
        <v>72</v>
      </c>
      <c r="AB72">
        <v>72</v>
      </c>
      <c r="AC72">
        <v>71</v>
      </c>
      <c r="AE72">
        <v>8</v>
      </c>
      <c r="AF72">
        <v>24</v>
      </c>
      <c r="AG72">
        <v>31</v>
      </c>
      <c r="AH72">
        <v>36</v>
      </c>
      <c r="AJ72">
        <v>71</v>
      </c>
    </row>
    <row r="73" spans="1:36" x14ac:dyDescent="0.35">
      <c r="A73" s="3" t="str">
        <f t="shared" si="1"/>
        <v>Moriya Jutanugarn</v>
      </c>
      <c r="B73" s="4">
        <v>46075</v>
      </c>
      <c r="C73" t="s">
        <v>241</v>
      </c>
      <c r="D73" t="s">
        <v>242</v>
      </c>
      <c r="E73" t="s">
        <v>243</v>
      </c>
      <c r="F73" t="s">
        <v>244</v>
      </c>
      <c r="I73" t="s">
        <v>261</v>
      </c>
      <c r="J73" t="s">
        <v>376</v>
      </c>
      <c r="K73">
        <v>72</v>
      </c>
      <c r="L73">
        <v>73</v>
      </c>
      <c r="M73">
        <v>75</v>
      </c>
      <c r="N73">
        <v>77</v>
      </c>
      <c r="O73">
        <v>79</v>
      </c>
      <c r="Q73">
        <v>304</v>
      </c>
      <c r="R73">
        <v>71.260000000000005</v>
      </c>
      <c r="S73">
        <v>71.260000000000005</v>
      </c>
      <c r="T73">
        <v>74.22</v>
      </c>
      <c r="U73">
        <v>76.900000000000006</v>
      </c>
      <c r="V73">
        <v>78.02</v>
      </c>
      <c r="W73">
        <v>79.72</v>
      </c>
      <c r="Y73">
        <v>77.209999999999994</v>
      </c>
      <c r="Z73">
        <v>58</v>
      </c>
      <c r="AA73">
        <v>68</v>
      </c>
      <c r="AB73">
        <v>71</v>
      </c>
      <c r="AC73">
        <v>72</v>
      </c>
      <c r="AE73">
        <v>8</v>
      </c>
      <c r="AF73">
        <v>21</v>
      </c>
      <c r="AG73">
        <v>29</v>
      </c>
      <c r="AH73">
        <v>40</v>
      </c>
      <c r="AJ73">
        <v>72</v>
      </c>
    </row>
    <row r="74" spans="1:36" x14ac:dyDescent="0.35">
      <c r="A74" s="3" t="str">
        <f t="shared" si="1"/>
        <v/>
      </c>
      <c r="B74" s="4"/>
    </row>
    <row r="75" spans="1:36" x14ac:dyDescent="0.35">
      <c r="A75" s="3" t="str">
        <f t="shared" si="1"/>
        <v/>
      </c>
      <c r="B75" s="4"/>
    </row>
    <row r="76" spans="1:36" x14ac:dyDescent="0.35">
      <c r="A76" s="3" t="str">
        <f t="shared" si="1"/>
        <v/>
      </c>
      <c r="B76" s="4"/>
    </row>
    <row r="77" spans="1:36" x14ac:dyDescent="0.35">
      <c r="A77" s="3" t="str">
        <f t="shared" si="1"/>
        <v/>
      </c>
      <c r="B77" s="4"/>
    </row>
    <row r="78" spans="1:36" x14ac:dyDescent="0.35">
      <c r="A78" s="3" t="str">
        <f t="shared" si="1"/>
        <v/>
      </c>
      <c r="B78" s="4"/>
    </row>
    <row r="79" spans="1:36" x14ac:dyDescent="0.35">
      <c r="A79" s="3" t="str">
        <f t="shared" si="1"/>
        <v/>
      </c>
      <c r="B79" s="4"/>
    </row>
    <row r="80" spans="1:36" x14ac:dyDescent="0.35">
      <c r="A80" s="3" t="str">
        <f t="shared" si="1"/>
        <v/>
      </c>
      <c r="B80" s="4"/>
    </row>
    <row r="81" spans="1:2" x14ac:dyDescent="0.35">
      <c r="A81" s="3" t="str">
        <f t="shared" si="1"/>
        <v/>
      </c>
      <c r="B81" s="4"/>
    </row>
    <row r="82" spans="1:2" x14ac:dyDescent="0.35">
      <c r="A82" s="3" t="str">
        <f t="shared" si="1"/>
        <v/>
      </c>
      <c r="B82" s="4"/>
    </row>
    <row r="83" spans="1:2" x14ac:dyDescent="0.35">
      <c r="A83" s="3" t="str">
        <f t="shared" si="1"/>
        <v/>
      </c>
      <c r="B83" s="4"/>
    </row>
    <row r="84" spans="1:2" x14ac:dyDescent="0.35">
      <c r="A84" s="3" t="str">
        <f t="shared" si="1"/>
        <v/>
      </c>
      <c r="B84" s="4"/>
    </row>
    <row r="85" spans="1:2" x14ac:dyDescent="0.35">
      <c r="A85" s="3" t="str">
        <f t="shared" si="1"/>
        <v/>
      </c>
      <c r="B85" s="4"/>
    </row>
    <row r="86" spans="1:2" x14ac:dyDescent="0.35">
      <c r="A86" s="3" t="str">
        <f t="shared" si="1"/>
        <v/>
      </c>
      <c r="B86" s="4"/>
    </row>
    <row r="87" spans="1:2" x14ac:dyDescent="0.35">
      <c r="A87" s="3" t="str">
        <f t="shared" si="1"/>
        <v/>
      </c>
      <c r="B87" s="4"/>
    </row>
    <row r="88" spans="1:2" x14ac:dyDescent="0.35">
      <c r="A88" s="3" t="str">
        <f t="shared" si="1"/>
        <v/>
      </c>
      <c r="B88" s="4"/>
    </row>
    <row r="89" spans="1:2" x14ac:dyDescent="0.35">
      <c r="A89" s="3" t="str">
        <f t="shared" si="1"/>
        <v/>
      </c>
      <c r="B89" s="4"/>
    </row>
    <row r="90" spans="1:2" x14ac:dyDescent="0.35">
      <c r="A90" s="3" t="str">
        <f t="shared" si="1"/>
        <v/>
      </c>
      <c r="B90" s="4"/>
    </row>
    <row r="91" spans="1:2" x14ac:dyDescent="0.35">
      <c r="A91" s="3" t="str">
        <f t="shared" si="1"/>
        <v/>
      </c>
      <c r="B91" s="4"/>
    </row>
    <row r="92" spans="1:2" x14ac:dyDescent="0.35">
      <c r="A92" s="3" t="str">
        <f t="shared" si="1"/>
        <v/>
      </c>
      <c r="B92" s="4"/>
    </row>
    <row r="93" spans="1:2" x14ac:dyDescent="0.35">
      <c r="A93" s="3" t="str">
        <f t="shared" si="1"/>
        <v/>
      </c>
      <c r="B93" s="4"/>
    </row>
    <row r="94" spans="1:2" x14ac:dyDescent="0.35">
      <c r="A94" s="3" t="str">
        <f t="shared" si="1"/>
        <v/>
      </c>
      <c r="B94" s="4"/>
    </row>
    <row r="95" spans="1:2" x14ac:dyDescent="0.35">
      <c r="A95" s="3" t="str">
        <f t="shared" si="1"/>
        <v/>
      </c>
      <c r="B95" s="4"/>
    </row>
    <row r="96" spans="1:2" x14ac:dyDescent="0.35">
      <c r="A96" s="3" t="str">
        <f t="shared" si="1"/>
        <v/>
      </c>
      <c r="B96" s="4"/>
    </row>
    <row r="97" spans="1:2" x14ac:dyDescent="0.35">
      <c r="A97" s="3" t="str">
        <f t="shared" si="1"/>
        <v/>
      </c>
      <c r="B97" s="4"/>
    </row>
    <row r="98" spans="1:2" x14ac:dyDescent="0.35">
      <c r="A98" s="3" t="str">
        <f t="shared" si="1"/>
        <v/>
      </c>
      <c r="B98" s="4"/>
    </row>
    <row r="99" spans="1:2" x14ac:dyDescent="0.35">
      <c r="A99" s="3" t="str">
        <f t="shared" si="1"/>
        <v/>
      </c>
      <c r="B99" s="4"/>
    </row>
    <row r="100" spans="1:2" x14ac:dyDescent="0.35">
      <c r="A100" s="3" t="str">
        <f t="shared" si="1"/>
        <v/>
      </c>
      <c r="B100" s="4"/>
    </row>
    <row r="101" spans="1:2" x14ac:dyDescent="0.35">
      <c r="A101" s="3" t="str">
        <f t="shared" si="1"/>
        <v/>
      </c>
      <c r="B101" s="4"/>
    </row>
    <row r="102" spans="1:2" x14ac:dyDescent="0.35">
      <c r="A102" s="3" t="str">
        <f t="shared" si="1"/>
        <v/>
      </c>
      <c r="B102" s="4"/>
    </row>
    <row r="103" spans="1:2" x14ac:dyDescent="0.35">
      <c r="A103" s="3" t="str">
        <f t="shared" si="1"/>
        <v/>
      </c>
      <c r="B103" s="4"/>
    </row>
    <row r="104" spans="1:2" x14ac:dyDescent="0.35">
      <c r="A104" s="3" t="str">
        <f t="shared" si="1"/>
        <v/>
      </c>
      <c r="B104" s="4"/>
    </row>
    <row r="105" spans="1:2" x14ac:dyDescent="0.35">
      <c r="A105" s="3" t="str">
        <f t="shared" si="1"/>
        <v/>
      </c>
      <c r="B105" s="4"/>
    </row>
    <row r="106" spans="1:2" x14ac:dyDescent="0.35">
      <c r="A106" s="3" t="str">
        <f t="shared" si="1"/>
        <v/>
      </c>
      <c r="B106" s="4"/>
    </row>
    <row r="107" spans="1:2" x14ac:dyDescent="0.35">
      <c r="A107" s="3" t="str">
        <f t="shared" si="1"/>
        <v/>
      </c>
      <c r="B107" s="4"/>
    </row>
    <row r="108" spans="1:2" x14ac:dyDescent="0.35">
      <c r="A108" s="3" t="str">
        <f t="shared" si="1"/>
        <v/>
      </c>
      <c r="B108" s="4"/>
    </row>
    <row r="109" spans="1:2" x14ac:dyDescent="0.35">
      <c r="A109" s="3" t="str">
        <f t="shared" si="1"/>
        <v/>
      </c>
      <c r="B109" s="4"/>
    </row>
    <row r="110" spans="1:2" x14ac:dyDescent="0.35">
      <c r="A110" s="3" t="str">
        <f t="shared" si="1"/>
        <v/>
      </c>
      <c r="B110" s="4"/>
    </row>
    <row r="111" spans="1:2" x14ac:dyDescent="0.35">
      <c r="A111" s="3" t="str">
        <f t="shared" si="1"/>
        <v/>
      </c>
      <c r="B111" s="4"/>
    </row>
    <row r="112" spans="1:2" x14ac:dyDescent="0.35">
      <c r="A112" s="3" t="str">
        <f t="shared" si="1"/>
        <v/>
      </c>
      <c r="B112" s="4"/>
    </row>
    <row r="113" spans="1:2" x14ac:dyDescent="0.35">
      <c r="A113" s="3" t="str">
        <f t="shared" si="1"/>
        <v/>
      </c>
      <c r="B113" s="4"/>
    </row>
    <row r="114" spans="1:2" x14ac:dyDescent="0.35">
      <c r="A114" s="3" t="str">
        <f t="shared" si="1"/>
        <v/>
      </c>
      <c r="B114" s="4"/>
    </row>
    <row r="115" spans="1:2" x14ac:dyDescent="0.35">
      <c r="A115" s="3" t="str">
        <f t="shared" si="1"/>
        <v/>
      </c>
      <c r="B115" s="4"/>
    </row>
    <row r="116" spans="1:2" x14ac:dyDescent="0.35">
      <c r="A116" s="3" t="str">
        <f t="shared" si="1"/>
        <v/>
      </c>
      <c r="B116" s="4"/>
    </row>
    <row r="117" spans="1:2" x14ac:dyDescent="0.35">
      <c r="A117" s="3" t="str">
        <f t="shared" si="1"/>
        <v/>
      </c>
      <c r="B117" s="4"/>
    </row>
    <row r="118" spans="1:2" x14ac:dyDescent="0.35">
      <c r="A118" s="3" t="str">
        <f t="shared" si="1"/>
        <v/>
      </c>
      <c r="B118" s="4"/>
    </row>
    <row r="119" spans="1:2" x14ac:dyDescent="0.35">
      <c r="A119" s="3" t="str">
        <f t="shared" si="1"/>
        <v/>
      </c>
      <c r="B119" s="4"/>
    </row>
    <row r="120" spans="1:2" x14ac:dyDescent="0.35">
      <c r="A120" s="3" t="str">
        <f t="shared" si="1"/>
        <v/>
      </c>
      <c r="B120" s="4"/>
    </row>
    <row r="121" spans="1:2" x14ac:dyDescent="0.35">
      <c r="A121" s="3" t="str">
        <f t="shared" si="1"/>
        <v/>
      </c>
      <c r="B121" s="4"/>
    </row>
    <row r="122" spans="1:2" x14ac:dyDescent="0.35">
      <c r="A122" s="3" t="str">
        <f t="shared" si="1"/>
        <v/>
      </c>
      <c r="B122" s="4"/>
    </row>
    <row r="123" spans="1:2" x14ac:dyDescent="0.35">
      <c r="A123" s="3" t="str">
        <f t="shared" si="1"/>
        <v/>
      </c>
      <c r="B123" s="4"/>
    </row>
    <row r="124" spans="1:2" x14ac:dyDescent="0.35">
      <c r="A124" s="3" t="str">
        <f t="shared" si="1"/>
        <v/>
      </c>
      <c r="B124" s="4"/>
    </row>
    <row r="125" spans="1:2" x14ac:dyDescent="0.35">
      <c r="A125" s="3" t="str">
        <f t="shared" si="1"/>
        <v/>
      </c>
      <c r="B125" s="4"/>
    </row>
    <row r="126" spans="1:2" x14ac:dyDescent="0.35">
      <c r="A126" s="3" t="str">
        <f t="shared" si="1"/>
        <v/>
      </c>
      <c r="B126" s="4"/>
    </row>
    <row r="127" spans="1:2" x14ac:dyDescent="0.35">
      <c r="A127" s="3" t="str">
        <f t="shared" si="1"/>
        <v/>
      </c>
      <c r="B127" s="4"/>
    </row>
    <row r="128" spans="1:2" x14ac:dyDescent="0.35">
      <c r="A128" s="3" t="str">
        <f t="shared" si="1"/>
        <v/>
      </c>
      <c r="B128" s="4"/>
    </row>
    <row r="129" spans="1:2" x14ac:dyDescent="0.35">
      <c r="A129" s="3" t="str">
        <f t="shared" si="1"/>
        <v/>
      </c>
      <c r="B129" s="4"/>
    </row>
    <row r="130" spans="1:2" x14ac:dyDescent="0.35">
      <c r="A130" s="3" t="str">
        <f t="shared" ref="A130:A193" si="2">IF(J130="","",CONCATENATE(J130," ",I130))</f>
        <v/>
      </c>
      <c r="B130" s="4"/>
    </row>
    <row r="131" spans="1:2" x14ac:dyDescent="0.35">
      <c r="A131" s="3" t="str">
        <f t="shared" si="2"/>
        <v/>
      </c>
      <c r="B131" s="4"/>
    </row>
    <row r="132" spans="1:2" x14ac:dyDescent="0.35">
      <c r="A132" s="3" t="str">
        <f t="shared" si="2"/>
        <v/>
      </c>
      <c r="B132" s="4"/>
    </row>
    <row r="133" spans="1:2" x14ac:dyDescent="0.35">
      <c r="A133" s="3" t="str">
        <f t="shared" si="2"/>
        <v/>
      </c>
      <c r="B133" s="4"/>
    </row>
    <row r="134" spans="1:2" x14ac:dyDescent="0.35">
      <c r="A134" s="3" t="str">
        <f t="shared" si="2"/>
        <v/>
      </c>
      <c r="B134" s="4"/>
    </row>
    <row r="135" spans="1:2" x14ac:dyDescent="0.35">
      <c r="A135" s="3" t="str">
        <f t="shared" si="2"/>
        <v/>
      </c>
      <c r="B135" s="4"/>
    </row>
    <row r="136" spans="1:2" x14ac:dyDescent="0.35">
      <c r="A136" s="3" t="str">
        <f t="shared" si="2"/>
        <v/>
      </c>
      <c r="B136" s="4"/>
    </row>
    <row r="137" spans="1:2" x14ac:dyDescent="0.35">
      <c r="A137" s="3" t="str">
        <f t="shared" si="2"/>
        <v/>
      </c>
      <c r="B137" s="4"/>
    </row>
    <row r="138" spans="1:2" x14ac:dyDescent="0.35">
      <c r="A138" s="3" t="str">
        <f t="shared" si="2"/>
        <v/>
      </c>
      <c r="B138" s="4"/>
    </row>
    <row r="139" spans="1:2" x14ac:dyDescent="0.35">
      <c r="A139" s="3" t="str">
        <f t="shared" si="2"/>
        <v/>
      </c>
      <c r="B139" s="4"/>
    </row>
    <row r="140" spans="1:2" x14ac:dyDescent="0.35">
      <c r="A140" s="3" t="str">
        <f t="shared" si="2"/>
        <v/>
      </c>
      <c r="B140" s="4"/>
    </row>
    <row r="141" spans="1:2" x14ac:dyDescent="0.35">
      <c r="A141" s="3" t="str">
        <f t="shared" si="2"/>
        <v/>
      </c>
      <c r="B141" s="4"/>
    </row>
    <row r="142" spans="1:2" x14ac:dyDescent="0.35">
      <c r="A142" s="3" t="str">
        <f t="shared" si="2"/>
        <v/>
      </c>
      <c r="B142" s="4"/>
    </row>
    <row r="143" spans="1:2" x14ac:dyDescent="0.35">
      <c r="A143" s="3" t="str">
        <f t="shared" si="2"/>
        <v/>
      </c>
      <c r="B143" s="4"/>
    </row>
    <row r="144" spans="1:2" x14ac:dyDescent="0.35">
      <c r="A144" s="3" t="str">
        <f t="shared" si="2"/>
        <v/>
      </c>
      <c r="B144" s="4"/>
    </row>
    <row r="145" spans="1:2" x14ac:dyDescent="0.35">
      <c r="A145" s="3" t="str">
        <f t="shared" si="2"/>
        <v/>
      </c>
      <c r="B145" s="4"/>
    </row>
    <row r="146" spans="1:2" x14ac:dyDescent="0.35">
      <c r="A146" s="3" t="str">
        <f t="shared" si="2"/>
        <v/>
      </c>
      <c r="B146" s="4"/>
    </row>
    <row r="147" spans="1:2" x14ac:dyDescent="0.35">
      <c r="A147" s="3" t="str">
        <f t="shared" si="2"/>
        <v/>
      </c>
      <c r="B147" s="4"/>
    </row>
    <row r="148" spans="1:2" x14ac:dyDescent="0.35">
      <c r="A148" s="3" t="str">
        <f t="shared" si="2"/>
        <v/>
      </c>
      <c r="B148" s="4"/>
    </row>
    <row r="149" spans="1:2" x14ac:dyDescent="0.35">
      <c r="A149" s="3" t="str">
        <f t="shared" si="2"/>
        <v/>
      </c>
      <c r="B149" s="4"/>
    </row>
    <row r="150" spans="1:2" x14ac:dyDescent="0.35">
      <c r="A150" s="3" t="str">
        <f t="shared" si="2"/>
        <v/>
      </c>
      <c r="B150" s="4"/>
    </row>
    <row r="151" spans="1:2" x14ac:dyDescent="0.35">
      <c r="A151" s="3" t="str">
        <f t="shared" si="2"/>
        <v/>
      </c>
      <c r="B151" s="4"/>
    </row>
    <row r="152" spans="1:2" x14ac:dyDescent="0.35">
      <c r="A152" s="3" t="str">
        <f t="shared" si="2"/>
        <v/>
      </c>
      <c r="B152" s="4"/>
    </row>
    <row r="153" spans="1:2" x14ac:dyDescent="0.35">
      <c r="A153" s="3" t="str">
        <f t="shared" si="2"/>
        <v/>
      </c>
      <c r="B153" s="4"/>
    </row>
    <row r="154" spans="1:2" x14ac:dyDescent="0.35">
      <c r="A154" s="3" t="str">
        <f t="shared" si="2"/>
        <v/>
      </c>
      <c r="B154" s="4"/>
    </row>
    <row r="155" spans="1:2" x14ac:dyDescent="0.35">
      <c r="A155" s="3" t="str">
        <f t="shared" si="2"/>
        <v/>
      </c>
      <c r="B155" s="4"/>
    </row>
    <row r="156" spans="1:2" x14ac:dyDescent="0.35">
      <c r="A156" s="3" t="str">
        <f t="shared" si="2"/>
        <v/>
      </c>
      <c r="B156" s="4"/>
    </row>
    <row r="157" spans="1:2" x14ac:dyDescent="0.35">
      <c r="A157" s="3" t="str">
        <f t="shared" si="2"/>
        <v/>
      </c>
      <c r="B157" s="4"/>
    </row>
    <row r="158" spans="1:2" x14ac:dyDescent="0.35">
      <c r="A158" s="3" t="str">
        <f t="shared" si="2"/>
        <v/>
      </c>
      <c r="B158" s="4"/>
    </row>
    <row r="159" spans="1:2" x14ac:dyDescent="0.35">
      <c r="A159" s="3" t="str">
        <f t="shared" si="2"/>
        <v/>
      </c>
      <c r="B159" s="4"/>
    </row>
    <row r="160" spans="1:2" x14ac:dyDescent="0.35">
      <c r="A160" s="3" t="str">
        <f t="shared" si="2"/>
        <v/>
      </c>
      <c r="B160" s="4"/>
    </row>
    <row r="161" spans="1:2" x14ac:dyDescent="0.35">
      <c r="A161" s="3" t="str">
        <f t="shared" si="2"/>
        <v/>
      </c>
      <c r="B161" s="4"/>
    </row>
    <row r="162" spans="1:2" x14ac:dyDescent="0.35">
      <c r="A162" s="3" t="str">
        <f t="shared" si="2"/>
        <v/>
      </c>
      <c r="B162" s="4"/>
    </row>
    <row r="163" spans="1:2" x14ac:dyDescent="0.35">
      <c r="A163" s="3" t="str">
        <f t="shared" si="2"/>
        <v/>
      </c>
      <c r="B163" s="4"/>
    </row>
    <row r="164" spans="1:2" x14ac:dyDescent="0.35">
      <c r="A164" s="3" t="str">
        <f t="shared" si="2"/>
        <v/>
      </c>
      <c r="B164" s="4"/>
    </row>
    <row r="165" spans="1:2" x14ac:dyDescent="0.35">
      <c r="A165" s="3" t="str">
        <f t="shared" si="2"/>
        <v/>
      </c>
      <c r="B165" s="4"/>
    </row>
    <row r="166" spans="1:2" x14ac:dyDescent="0.35">
      <c r="A166" s="3" t="str">
        <f t="shared" si="2"/>
        <v/>
      </c>
      <c r="B166" s="4"/>
    </row>
    <row r="167" spans="1:2" x14ac:dyDescent="0.35">
      <c r="A167" s="3" t="str">
        <f t="shared" si="2"/>
        <v/>
      </c>
      <c r="B167" s="4"/>
    </row>
    <row r="168" spans="1:2" x14ac:dyDescent="0.35">
      <c r="A168" s="3" t="str">
        <f t="shared" si="2"/>
        <v/>
      </c>
      <c r="B168" s="4"/>
    </row>
    <row r="169" spans="1:2" x14ac:dyDescent="0.35">
      <c r="A169" s="3" t="str">
        <f t="shared" si="2"/>
        <v/>
      </c>
      <c r="B169" s="4"/>
    </row>
    <row r="170" spans="1:2" x14ac:dyDescent="0.35">
      <c r="A170" s="3" t="str">
        <f t="shared" si="2"/>
        <v/>
      </c>
      <c r="B170" s="4"/>
    </row>
    <row r="171" spans="1:2" x14ac:dyDescent="0.35">
      <c r="A171" s="3" t="str">
        <f t="shared" si="2"/>
        <v/>
      </c>
      <c r="B171" s="4"/>
    </row>
    <row r="172" spans="1:2" x14ac:dyDescent="0.35">
      <c r="A172" s="3" t="str">
        <f t="shared" si="2"/>
        <v/>
      </c>
      <c r="B172" s="4"/>
    </row>
    <row r="173" spans="1:2" x14ac:dyDescent="0.35">
      <c r="A173" s="3" t="str">
        <f t="shared" si="2"/>
        <v/>
      </c>
      <c r="B173" s="4"/>
    </row>
    <row r="174" spans="1:2" x14ac:dyDescent="0.35">
      <c r="A174" s="3" t="str">
        <f t="shared" si="2"/>
        <v/>
      </c>
      <c r="B174" s="4"/>
    </row>
    <row r="175" spans="1:2" x14ac:dyDescent="0.35">
      <c r="A175" s="3" t="str">
        <f t="shared" si="2"/>
        <v/>
      </c>
      <c r="B175" s="4"/>
    </row>
    <row r="176" spans="1:2" x14ac:dyDescent="0.35">
      <c r="A176" s="3" t="str">
        <f t="shared" si="2"/>
        <v/>
      </c>
      <c r="B176" s="4"/>
    </row>
    <row r="177" spans="1:2" x14ac:dyDescent="0.35">
      <c r="A177" s="3" t="str">
        <f t="shared" si="2"/>
        <v/>
      </c>
      <c r="B177" s="4"/>
    </row>
    <row r="178" spans="1:2" x14ac:dyDescent="0.35">
      <c r="A178" s="3" t="str">
        <f t="shared" si="2"/>
        <v/>
      </c>
      <c r="B178" s="4"/>
    </row>
    <row r="179" spans="1:2" x14ac:dyDescent="0.35">
      <c r="A179" s="3" t="str">
        <f t="shared" si="2"/>
        <v/>
      </c>
      <c r="B179" s="4"/>
    </row>
    <row r="180" spans="1:2" x14ac:dyDescent="0.35">
      <c r="A180" s="3" t="str">
        <f t="shared" si="2"/>
        <v/>
      </c>
      <c r="B180" s="4"/>
    </row>
    <row r="181" spans="1:2" x14ac:dyDescent="0.35">
      <c r="A181" s="3" t="str">
        <f t="shared" si="2"/>
        <v/>
      </c>
      <c r="B181" s="4"/>
    </row>
    <row r="182" spans="1:2" x14ac:dyDescent="0.35">
      <c r="A182" s="3" t="str">
        <f t="shared" si="2"/>
        <v/>
      </c>
      <c r="B182" s="4"/>
    </row>
    <row r="183" spans="1:2" x14ac:dyDescent="0.35">
      <c r="A183" s="3" t="str">
        <f t="shared" si="2"/>
        <v/>
      </c>
      <c r="B183" s="4"/>
    </row>
    <row r="184" spans="1:2" x14ac:dyDescent="0.35">
      <c r="A184" s="3" t="str">
        <f t="shared" si="2"/>
        <v/>
      </c>
      <c r="B184" s="4"/>
    </row>
    <row r="185" spans="1:2" x14ac:dyDescent="0.35">
      <c r="A185" s="3" t="str">
        <f t="shared" si="2"/>
        <v/>
      </c>
      <c r="B185" s="4"/>
    </row>
    <row r="186" spans="1:2" x14ac:dyDescent="0.35">
      <c r="A186" s="3" t="str">
        <f t="shared" si="2"/>
        <v/>
      </c>
      <c r="B186" s="4"/>
    </row>
    <row r="187" spans="1:2" x14ac:dyDescent="0.35">
      <c r="A187" s="3" t="str">
        <f t="shared" si="2"/>
        <v/>
      </c>
      <c r="B187" s="4"/>
    </row>
    <row r="188" spans="1:2" x14ac:dyDescent="0.35">
      <c r="A188" s="3" t="str">
        <f t="shared" si="2"/>
        <v/>
      </c>
      <c r="B188" s="4"/>
    </row>
    <row r="189" spans="1:2" x14ac:dyDescent="0.35">
      <c r="A189" s="3" t="str">
        <f t="shared" si="2"/>
        <v/>
      </c>
      <c r="B189" s="4"/>
    </row>
    <row r="190" spans="1:2" x14ac:dyDescent="0.35">
      <c r="A190" s="3" t="str">
        <f t="shared" si="2"/>
        <v/>
      </c>
      <c r="B190" s="4"/>
    </row>
    <row r="191" spans="1:2" x14ac:dyDescent="0.35">
      <c r="A191" s="3" t="str">
        <f t="shared" si="2"/>
        <v/>
      </c>
      <c r="B191" s="4"/>
    </row>
    <row r="192" spans="1:2" x14ac:dyDescent="0.35">
      <c r="A192" s="3" t="str">
        <f t="shared" si="2"/>
        <v/>
      </c>
      <c r="B192" s="4"/>
    </row>
    <row r="193" spans="1:2" x14ac:dyDescent="0.35">
      <c r="A193" s="3" t="str">
        <f t="shared" si="2"/>
        <v/>
      </c>
      <c r="B193" s="4"/>
    </row>
    <row r="194" spans="1:2" x14ac:dyDescent="0.35">
      <c r="A194" s="3" t="str">
        <f t="shared" ref="A194:A257" si="3">IF(J194="","",CONCATENATE(J194," ",I194))</f>
        <v/>
      </c>
      <c r="B194" s="4"/>
    </row>
    <row r="195" spans="1:2" x14ac:dyDescent="0.35">
      <c r="A195" s="3" t="str">
        <f t="shared" si="3"/>
        <v/>
      </c>
      <c r="B195" s="4"/>
    </row>
    <row r="196" spans="1:2" x14ac:dyDescent="0.35">
      <c r="A196" s="3" t="str">
        <f t="shared" si="3"/>
        <v/>
      </c>
      <c r="B196" s="4"/>
    </row>
    <row r="197" spans="1:2" x14ac:dyDescent="0.35">
      <c r="A197" s="3" t="str">
        <f t="shared" si="3"/>
        <v/>
      </c>
      <c r="B197" s="4"/>
    </row>
    <row r="198" spans="1:2" x14ac:dyDescent="0.35">
      <c r="A198" s="3" t="str">
        <f t="shared" si="3"/>
        <v/>
      </c>
      <c r="B198" s="4"/>
    </row>
    <row r="199" spans="1:2" x14ac:dyDescent="0.35">
      <c r="A199" s="3" t="str">
        <f t="shared" si="3"/>
        <v/>
      </c>
      <c r="B199" s="4"/>
    </row>
    <row r="200" spans="1:2" x14ac:dyDescent="0.35">
      <c r="A200" s="3" t="str">
        <f t="shared" si="3"/>
        <v/>
      </c>
      <c r="B200" s="4"/>
    </row>
    <row r="201" spans="1:2" x14ac:dyDescent="0.35">
      <c r="A201" s="3" t="str">
        <f t="shared" si="3"/>
        <v/>
      </c>
      <c r="B201" s="4"/>
    </row>
    <row r="202" spans="1:2" x14ac:dyDescent="0.35">
      <c r="A202" s="3" t="str">
        <f t="shared" si="3"/>
        <v/>
      </c>
      <c r="B202" s="4"/>
    </row>
    <row r="203" spans="1:2" x14ac:dyDescent="0.35">
      <c r="A203" s="3" t="str">
        <f t="shared" si="3"/>
        <v/>
      </c>
      <c r="B203" s="4"/>
    </row>
    <row r="204" spans="1:2" x14ac:dyDescent="0.35">
      <c r="A204" s="3" t="str">
        <f t="shared" si="3"/>
        <v/>
      </c>
      <c r="B204" s="4"/>
    </row>
    <row r="205" spans="1:2" x14ac:dyDescent="0.35">
      <c r="A205" s="3" t="str">
        <f t="shared" si="3"/>
        <v/>
      </c>
      <c r="B205" s="4"/>
    </row>
    <row r="206" spans="1:2" x14ac:dyDescent="0.35">
      <c r="A206" s="3" t="str">
        <f t="shared" si="3"/>
        <v/>
      </c>
      <c r="B206" s="4"/>
    </row>
    <row r="207" spans="1:2" x14ac:dyDescent="0.35">
      <c r="A207" s="3" t="str">
        <f t="shared" si="3"/>
        <v/>
      </c>
      <c r="B207" s="4"/>
    </row>
    <row r="208" spans="1:2" x14ac:dyDescent="0.35">
      <c r="A208" s="3" t="str">
        <f t="shared" si="3"/>
        <v/>
      </c>
      <c r="B208" s="4"/>
    </row>
    <row r="209" spans="1:2" x14ac:dyDescent="0.35">
      <c r="A209" s="3" t="str">
        <f t="shared" si="3"/>
        <v/>
      </c>
      <c r="B209" s="4"/>
    </row>
    <row r="210" spans="1:2" x14ac:dyDescent="0.35">
      <c r="A210" s="3" t="str">
        <f t="shared" si="3"/>
        <v/>
      </c>
      <c r="B210" s="4"/>
    </row>
    <row r="211" spans="1:2" x14ac:dyDescent="0.35">
      <c r="A211" s="3" t="str">
        <f t="shared" si="3"/>
        <v/>
      </c>
      <c r="B211" s="4"/>
    </row>
    <row r="212" spans="1:2" x14ac:dyDescent="0.35">
      <c r="A212" s="3" t="str">
        <f t="shared" si="3"/>
        <v/>
      </c>
      <c r="B212" s="4"/>
    </row>
    <row r="213" spans="1:2" x14ac:dyDescent="0.35">
      <c r="A213" s="3" t="str">
        <f t="shared" si="3"/>
        <v/>
      </c>
      <c r="B213" s="4"/>
    </row>
    <row r="214" spans="1:2" x14ac:dyDescent="0.35">
      <c r="A214" s="3" t="str">
        <f t="shared" si="3"/>
        <v/>
      </c>
      <c r="B214" s="4"/>
    </row>
    <row r="215" spans="1:2" x14ac:dyDescent="0.35">
      <c r="A215" s="3" t="str">
        <f t="shared" si="3"/>
        <v/>
      </c>
      <c r="B215" s="4"/>
    </row>
    <row r="216" spans="1:2" x14ac:dyDescent="0.35">
      <c r="A216" s="3" t="str">
        <f t="shared" si="3"/>
        <v/>
      </c>
      <c r="B216" s="4"/>
    </row>
    <row r="217" spans="1:2" x14ac:dyDescent="0.35">
      <c r="A217" s="3" t="str">
        <f t="shared" si="3"/>
        <v/>
      </c>
      <c r="B217" s="4"/>
    </row>
    <row r="218" spans="1:2" x14ac:dyDescent="0.35">
      <c r="A218" s="3" t="str">
        <f t="shared" si="3"/>
        <v/>
      </c>
      <c r="B218" s="4"/>
    </row>
    <row r="219" spans="1:2" x14ac:dyDescent="0.35">
      <c r="A219" s="3" t="str">
        <f t="shared" si="3"/>
        <v/>
      </c>
      <c r="B219" s="4"/>
    </row>
    <row r="220" spans="1:2" x14ac:dyDescent="0.35">
      <c r="A220" s="3" t="str">
        <f t="shared" si="3"/>
        <v/>
      </c>
      <c r="B220" s="4"/>
    </row>
    <row r="221" spans="1:2" x14ac:dyDescent="0.35">
      <c r="A221" s="3" t="str">
        <f t="shared" si="3"/>
        <v/>
      </c>
      <c r="B221" s="4"/>
    </row>
    <row r="222" spans="1:2" x14ac:dyDescent="0.35">
      <c r="A222" s="3" t="str">
        <f t="shared" si="3"/>
        <v/>
      </c>
      <c r="B222" s="4"/>
    </row>
    <row r="223" spans="1:2" x14ac:dyDescent="0.35">
      <c r="A223" s="3" t="str">
        <f t="shared" si="3"/>
        <v/>
      </c>
      <c r="B223" s="4"/>
    </row>
    <row r="224" spans="1:2" x14ac:dyDescent="0.35">
      <c r="A224" s="3" t="str">
        <f t="shared" si="3"/>
        <v/>
      </c>
      <c r="B224" s="4"/>
    </row>
    <row r="225" spans="1:45" x14ac:dyDescent="0.35">
      <c r="A225" s="3" t="str">
        <f t="shared" si="3"/>
        <v/>
      </c>
      <c r="B225" s="4"/>
    </row>
    <row r="226" spans="1:45" x14ac:dyDescent="0.35">
      <c r="A226" s="3" t="str">
        <f t="shared" si="3"/>
        <v/>
      </c>
      <c r="B226" s="4"/>
    </row>
    <row r="227" spans="1:45" x14ac:dyDescent="0.35">
      <c r="A227" s="3" t="str">
        <f t="shared" si="3"/>
        <v/>
      </c>
      <c r="B227" s="4"/>
    </row>
    <row r="228" spans="1:45" x14ac:dyDescent="0.35">
      <c r="A228" s="3" t="str">
        <f t="shared" si="3"/>
        <v/>
      </c>
      <c r="B228" s="4"/>
    </row>
    <row r="229" spans="1:45" x14ac:dyDescent="0.35">
      <c r="A229" s="3" t="str">
        <f t="shared" si="3"/>
        <v/>
      </c>
      <c r="B229" s="4"/>
    </row>
    <row r="230" spans="1:45" x14ac:dyDescent="0.35">
      <c r="A230" s="3" t="str">
        <f t="shared" si="3"/>
        <v/>
      </c>
      <c r="B230" s="4"/>
    </row>
    <row r="231" spans="1:45" x14ac:dyDescent="0.35">
      <c r="A231" s="3" t="str">
        <f t="shared" si="3"/>
        <v/>
      </c>
      <c r="B231" s="4"/>
    </row>
    <row r="232" spans="1:45" x14ac:dyDescent="0.35">
      <c r="A232" s="3" t="str">
        <f t="shared" si="3"/>
        <v/>
      </c>
      <c r="B232" s="4"/>
      <c r="AM232" s="5"/>
      <c r="AO232" s="5"/>
      <c r="AQ232" s="5"/>
      <c r="AS232" s="5"/>
    </row>
    <row r="233" spans="1:45" x14ac:dyDescent="0.35">
      <c r="A233" s="3" t="str">
        <f t="shared" si="3"/>
        <v/>
      </c>
      <c r="B233" s="4"/>
      <c r="AM233" s="5"/>
      <c r="AO233" s="5"/>
      <c r="AQ233" s="5"/>
      <c r="AS233" s="5"/>
    </row>
    <row r="234" spans="1:45" x14ac:dyDescent="0.35">
      <c r="A234" s="3" t="str">
        <f t="shared" si="3"/>
        <v/>
      </c>
      <c r="B234" s="4"/>
      <c r="AM234" s="5"/>
      <c r="AO234" s="5"/>
      <c r="AQ234" s="5"/>
      <c r="AS234" s="5"/>
    </row>
    <row r="235" spans="1:45" x14ac:dyDescent="0.35">
      <c r="A235" s="3" t="str">
        <f t="shared" si="3"/>
        <v/>
      </c>
      <c r="B235" s="4"/>
      <c r="AM235" s="5"/>
      <c r="AO235" s="5"/>
      <c r="AQ235" s="5"/>
      <c r="AS235" s="5"/>
    </row>
    <row r="236" spans="1:45" x14ac:dyDescent="0.35">
      <c r="A236" s="3" t="str">
        <f t="shared" si="3"/>
        <v/>
      </c>
      <c r="B236" s="4"/>
      <c r="AM236" s="5"/>
      <c r="AO236" s="5"/>
      <c r="AQ236" s="5"/>
      <c r="AS236" s="5"/>
    </row>
    <row r="237" spans="1:45" x14ac:dyDescent="0.35">
      <c r="A237" s="3" t="str">
        <f t="shared" si="3"/>
        <v/>
      </c>
      <c r="B237" s="4"/>
      <c r="AM237" s="5"/>
      <c r="AO237" s="5"/>
      <c r="AQ237" s="5"/>
      <c r="AS237" s="5"/>
    </row>
    <row r="238" spans="1:45" x14ac:dyDescent="0.35">
      <c r="A238" s="3" t="str">
        <f t="shared" si="3"/>
        <v/>
      </c>
      <c r="B238" s="4"/>
      <c r="AM238" s="5"/>
      <c r="AO238" s="5"/>
      <c r="AQ238" s="5"/>
      <c r="AS238" s="5"/>
    </row>
    <row r="239" spans="1:45" x14ac:dyDescent="0.35">
      <c r="A239" s="3" t="str">
        <f t="shared" si="3"/>
        <v/>
      </c>
      <c r="B239" s="4"/>
      <c r="AM239" s="5"/>
      <c r="AO239" s="5"/>
      <c r="AQ239" s="5"/>
      <c r="AS239" s="5"/>
    </row>
    <row r="240" spans="1:45" x14ac:dyDescent="0.35">
      <c r="A240" s="3" t="str">
        <f t="shared" si="3"/>
        <v/>
      </c>
      <c r="B240" s="4"/>
      <c r="AM240" s="5"/>
      <c r="AO240" s="5"/>
      <c r="AQ240" s="5"/>
      <c r="AS240" s="5"/>
    </row>
    <row r="241" spans="1:45" x14ac:dyDescent="0.35">
      <c r="A241" s="3" t="str">
        <f t="shared" si="3"/>
        <v/>
      </c>
      <c r="B241" s="4"/>
      <c r="AM241" s="5"/>
      <c r="AO241" s="5"/>
      <c r="AQ241" s="5"/>
      <c r="AS241" s="5"/>
    </row>
    <row r="242" spans="1:45" x14ac:dyDescent="0.35">
      <c r="A242" s="3" t="str">
        <f t="shared" si="3"/>
        <v/>
      </c>
      <c r="B242" s="4"/>
      <c r="AM242" s="5"/>
      <c r="AO242" s="5"/>
      <c r="AQ242" s="5"/>
      <c r="AS242" s="5"/>
    </row>
    <row r="243" spans="1:45" x14ac:dyDescent="0.35">
      <c r="A243" s="3" t="str">
        <f t="shared" si="3"/>
        <v/>
      </c>
      <c r="B243" s="4"/>
      <c r="AM243" s="5"/>
      <c r="AO243" s="5"/>
      <c r="AQ243" s="5"/>
      <c r="AS243" s="5"/>
    </row>
    <row r="244" spans="1:45" x14ac:dyDescent="0.35">
      <c r="A244" s="3" t="str">
        <f t="shared" si="3"/>
        <v/>
      </c>
      <c r="B244" s="4"/>
      <c r="AM244" s="5"/>
      <c r="AO244" s="5"/>
      <c r="AQ244" s="5"/>
      <c r="AS244" s="5"/>
    </row>
    <row r="245" spans="1:45" x14ac:dyDescent="0.35">
      <c r="A245" s="3" t="str">
        <f t="shared" si="3"/>
        <v/>
      </c>
      <c r="B245" s="4"/>
      <c r="AM245" s="5"/>
      <c r="AO245" s="5"/>
      <c r="AQ245" s="5"/>
      <c r="AS245" s="5"/>
    </row>
    <row r="246" spans="1:45" x14ac:dyDescent="0.35">
      <c r="A246" s="3" t="str">
        <f t="shared" si="3"/>
        <v/>
      </c>
      <c r="B246" s="4"/>
      <c r="AM246" s="5"/>
      <c r="AO246" s="5"/>
      <c r="AQ246" s="5"/>
      <c r="AS246" s="5"/>
    </row>
    <row r="247" spans="1:45" x14ac:dyDescent="0.35">
      <c r="A247" s="3" t="str">
        <f t="shared" si="3"/>
        <v/>
      </c>
      <c r="B247" s="4"/>
      <c r="AM247" s="5"/>
      <c r="AO247" s="5"/>
      <c r="AQ247" s="5"/>
      <c r="AS247" s="5"/>
    </row>
    <row r="248" spans="1:45" x14ac:dyDescent="0.35">
      <c r="A248" s="3" t="str">
        <f t="shared" si="3"/>
        <v/>
      </c>
      <c r="B248" s="4"/>
      <c r="AM248" s="5"/>
      <c r="AO248" s="5"/>
      <c r="AQ248" s="5"/>
      <c r="AS248" s="5"/>
    </row>
    <row r="249" spans="1:45" x14ac:dyDescent="0.35">
      <c r="A249" s="3" t="str">
        <f t="shared" si="3"/>
        <v/>
      </c>
      <c r="B249" s="4"/>
      <c r="AM249" s="5"/>
      <c r="AO249" s="5"/>
      <c r="AQ249" s="5"/>
      <c r="AS249" s="5"/>
    </row>
    <row r="250" spans="1:45" x14ac:dyDescent="0.35">
      <c r="A250" s="3" t="str">
        <f t="shared" si="3"/>
        <v/>
      </c>
      <c r="B250" s="4"/>
      <c r="AM250" s="5"/>
      <c r="AO250" s="5"/>
      <c r="AQ250" s="5"/>
      <c r="AS250" s="5"/>
    </row>
    <row r="251" spans="1:45" x14ac:dyDescent="0.35">
      <c r="A251" s="3" t="str">
        <f t="shared" si="3"/>
        <v/>
      </c>
      <c r="B251" s="4"/>
      <c r="AM251" s="5"/>
      <c r="AO251" s="5"/>
      <c r="AQ251" s="5"/>
      <c r="AS251" s="5"/>
    </row>
    <row r="252" spans="1:45" x14ac:dyDescent="0.35">
      <c r="A252" s="3" t="str">
        <f t="shared" si="3"/>
        <v/>
      </c>
      <c r="B252" s="4"/>
      <c r="AM252" s="5"/>
      <c r="AO252" s="5"/>
      <c r="AQ252" s="5"/>
      <c r="AS252" s="5"/>
    </row>
    <row r="253" spans="1:45" x14ac:dyDescent="0.35">
      <c r="A253" s="3" t="str">
        <f t="shared" si="3"/>
        <v/>
      </c>
      <c r="B253" s="4"/>
      <c r="AM253" s="5"/>
      <c r="AO253" s="5"/>
      <c r="AQ253" s="5"/>
      <c r="AS253" s="5"/>
    </row>
    <row r="254" spans="1:45" x14ac:dyDescent="0.35">
      <c r="A254" s="3" t="str">
        <f t="shared" si="3"/>
        <v/>
      </c>
      <c r="B254" s="4"/>
      <c r="AM254" s="5"/>
      <c r="AO254" s="5"/>
      <c r="AQ254" s="5"/>
      <c r="AS254" s="5"/>
    </row>
    <row r="255" spans="1:45" x14ac:dyDescent="0.35">
      <c r="A255" s="3" t="str">
        <f t="shared" si="3"/>
        <v/>
      </c>
      <c r="B255" s="4"/>
    </row>
    <row r="256" spans="1:45" x14ac:dyDescent="0.35">
      <c r="A256" s="3" t="str">
        <f t="shared" si="3"/>
        <v/>
      </c>
      <c r="B256" s="4"/>
      <c r="AM256" s="5"/>
      <c r="AO256" s="5"/>
      <c r="AQ256" s="5"/>
      <c r="AS256" s="5"/>
    </row>
    <row r="257" spans="1:45" x14ac:dyDescent="0.35">
      <c r="A257" s="3" t="str">
        <f t="shared" si="3"/>
        <v/>
      </c>
      <c r="B257" s="4"/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/>
      </c>
      <c r="B258" s="4"/>
      <c r="AM258" s="5"/>
      <c r="AO258" s="5"/>
      <c r="AQ258" s="5"/>
      <c r="AS258" s="5"/>
    </row>
    <row r="259" spans="1:45" x14ac:dyDescent="0.35">
      <c r="A259" s="3" t="str">
        <f t="shared" si="4"/>
        <v/>
      </c>
      <c r="B259" s="4"/>
      <c r="AM259" s="5"/>
      <c r="AQ259" s="5"/>
      <c r="AS259" s="5"/>
    </row>
    <row r="260" spans="1:45" x14ac:dyDescent="0.35">
      <c r="A260" s="3" t="str">
        <f t="shared" si="4"/>
        <v/>
      </c>
      <c r="B260" s="4"/>
      <c r="AM260" s="5"/>
      <c r="AO260" s="5"/>
      <c r="AQ260" s="5"/>
      <c r="AS260" s="5"/>
    </row>
    <row r="261" spans="1:45" x14ac:dyDescent="0.35">
      <c r="A261" s="3" t="str">
        <f t="shared" si="4"/>
        <v/>
      </c>
      <c r="B261" s="4"/>
      <c r="AM261" s="5"/>
      <c r="AO261" s="5"/>
      <c r="AQ261" s="5"/>
      <c r="AS261" s="5"/>
    </row>
    <row r="262" spans="1:45" x14ac:dyDescent="0.35">
      <c r="A262" s="3" t="str">
        <f t="shared" si="4"/>
        <v/>
      </c>
      <c r="B262" s="4"/>
      <c r="AM262" s="5"/>
      <c r="AO262" s="5"/>
      <c r="AQ262" s="5"/>
      <c r="AS262" s="5"/>
    </row>
    <row r="263" spans="1:45" x14ac:dyDescent="0.35">
      <c r="A263" s="3" t="str">
        <f t="shared" si="4"/>
        <v/>
      </c>
      <c r="B263" s="4"/>
      <c r="AM263" s="5"/>
      <c r="AO263" s="5"/>
      <c r="AQ263" s="5"/>
      <c r="AS263" s="5"/>
    </row>
    <row r="264" spans="1:45" x14ac:dyDescent="0.35">
      <c r="A264" s="3" t="str">
        <f t="shared" si="4"/>
        <v/>
      </c>
      <c r="B264" s="4"/>
      <c r="AM264" s="5"/>
      <c r="AO264" s="5"/>
      <c r="AQ264" s="5"/>
      <c r="AS264" s="5"/>
    </row>
    <row r="265" spans="1:45" x14ac:dyDescent="0.35">
      <c r="A265" s="3" t="str">
        <f t="shared" si="4"/>
        <v/>
      </c>
      <c r="B265" s="4"/>
      <c r="AM265" s="5"/>
      <c r="AO265" s="5"/>
      <c r="AQ265" s="5"/>
      <c r="AS265" s="5"/>
    </row>
    <row r="266" spans="1:45" x14ac:dyDescent="0.35">
      <c r="A266" s="3" t="str">
        <f t="shared" si="4"/>
        <v/>
      </c>
      <c r="B266" s="4"/>
      <c r="AM266" s="5"/>
      <c r="AO266" s="5"/>
      <c r="AQ266" s="5"/>
      <c r="AS266" s="5"/>
    </row>
    <row r="267" spans="1:45" x14ac:dyDescent="0.35">
      <c r="A267" s="3" t="str">
        <f t="shared" si="4"/>
        <v/>
      </c>
      <c r="B267" s="4"/>
      <c r="AM267" s="5"/>
      <c r="AO267" s="5"/>
      <c r="AQ267" s="5"/>
      <c r="AS267" s="5"/>
    </row>
    <row r="268" spans="1:45" x14ac:dyDescent="0.35">
      <c r="A268" s="3" t="str">
        <f t="shared" si="4"/>
        <v/>
      </c>
      <c r="B268" s="4"/>
      <c r="AM268" s="5"/>
      <c r="AO268" s="5"/>
      <c r="AQ268" s="5"/>
      <c r="AS268" s="5"/>
    </row>
    <row r="269" spans="1:45" x14ac:dyDescent="0.35">
      <c r="A269" s="3" t="str">
        <f t="shared" si="4"/>
        <v/>
      </c>
      <c r="B269" s="4"/>
      <c r="AM269" s="5"/>
      <c r="AO269" s="5"/>
      <c r="AQ269" s="5"/>
      <c r="AS269" s="5"/>
    </row>
    <row r="270" spans="1:45" x14ac:dyDescent="0.35">
      <c r="A270" s="3" t="str">
        <f t="shared" si="4"/>
        <v/>
      </c>
      <c r="B270" s="4"/>
      <c r="AM270" s="5"/>
      <c r="AO270" s="5"/>
      <c r="AQ270" s="5"/>
      <c r="AS270" s="5"/>
    </row>
    <row r="271" spans="1:45" x14ac:dyDescent="0.35">
      <c r="A271" s="3" t="str">
        <f t="shared" si="4"/>
        <v/>
      </c>
      <c r="B271" s="4"/>
      <c r="AM271" s="5"/>
      <c r="AO271" s="5"/>
      <c r="AQ271" s="5"/>
      <c r="AS271" s="5"/>
    </row>
    <row r="272" spans="1:45" x14ac:dyDescent="0.35">
      <c r="A272" s="3" t="str">
        <f t="shared" si="4"/>
        <v/>
      </c>
      <c r="B272" s="4"/>
      <c r="AM272" s="5"/>
      <c r="AO272" s="5"/>
      <c r="AQ272" s="5"/>
      <c r="AS272" s="5"/>
    </row>
    <row r="273" spans="1:45" x14ac:dyDescent="0.35">
      <c r="A273" s="3" t="str">
        <f t="shared" si="4"/>
        <v/>
      </c>
      <c r="B273" s="4"/>
      <c r="AM273" s="5"/>
      <c r="AO273" s="5"/>
      <c r="AQ273" s="5"/>
      <c r="AS273" s="5"/>
    </row>
    <row r="274" spans="1:45" x14ac:dyDescent="0.35">
      <c r="A274" s="3" t="str">
        <f t="shared" si="4"/>
        <v/>
      </c>
      <c r="B274" s="4"/>
      <c r="AM274" s="5"/>
      <c r="AO274" s="5"/>
      <c r="AQ274" s="5"/>
      <c r="AS274" s="5"/>
    </row>
    <row r="275" spans="1:45" x14ac:dyDescent="0.35">
      <c r="A275" s="3" t="str">
        <f t="shared" si="4"/>
        <v/>
      </c>
      <c r="B275" s="4"/>
      <c r="AM275" s="5"/>
      <c r="AO275" s="5"/>
      <c r="AQ275" s="5"/>
      <c r="AS275" s="5"/>
    </row>
    <row r="276" spans="1:45" x14ac:dyDescent="0.35">
      <c r="A276" s="3" t="str">
        <f t="shared" si="4"/>
        <v/>
      </c>
      <c r="B276" s="4"/>
      <c r="AM276" s="5"/>
      <c r="AO276" s="5"/>
      <c r="AQ276" s="5"/>
      <c r="AS276" s="5"/>
    </row>
    <row r="277" spans="1:45" x14ac:dyDescent="0.35">
      <c r="A277" s="3" t="str">
        <f t="shared" si="4"/>
        <v/>
      </c>
      <c r="B277" s="4"/>
      <c r="AM277" s="5"/>
      <c r="AO277" s="5"/>
      <c r="AQ277" s="5"/>
      <c r="AS277" s="5"/>
    </row>
    <row r="278" spans="1:45" x14ac:dyDescent="0.35">
      <c r="A278" s="3" t="str">
        <f t="shared" si="4"/>
        <v/>
      </c>
      <c r="B278" s="4"/>
      <c r="AM278" s="5"/>
      <c r="AO278" s="5"/>
      <c r="AQ278" s="5"/>
      <c r="AS278" s="5"/>
    </row>
    <row r="279" spans="1:45" x14ac:dyDescent="0.35">
      <c r="A279" s="3" t="str">
        <f t="shared" si="4"/>
        <v/>
      </c>
      <c r="B279" s="4"/>
      <c r="AM279" s="5"/>
      <c r="AO279" s="5"/>
      <c r="AQ279" s="5"/>
      <c r="AS279" s="5"/>
    </row>
    <row r="280" spans="1:45" x14ac:dyDescent="0.35">
      <c r="A280" s="3" t="str">
        <f t="shared" si="4"/>
        <v/>
      </c>
      <c r="B280" s="4"/>
      <c r="AM280" s="5"/>
      <c r="AO280" s="5"/>
      <c r="AQ280" s="5"/>
      <c r="AS280" s="5"/>
    </row>
    <row r="281" spans="1:45" x14ac:dyDescent="0.35">
      <c r="A281" s="3" t="str">
        <f t="shared" si="4"/>
        <v/>
      </c>
      <c r="B281" s="4"/>
      <c r="AM281" s="5"/>
      <c r="AO281" s="5"/>
      <c r="AQ281" s="5"/>
      <c r="AS281" s="5"/>
    </row>
    <row r="282" spans="1:45" x14ac:dyDescent="0.35">
      <c r="A282" s="3" t="str">
        <f t="shared" si="4"/>
        <v/>
      </c>
      <c r="B282" s="4"/>
      <c r="AM282" s="5"/>
      <c r="AO282" s="5"/>
      <c r="AQ282" s="5"/>
      <c r="AS282" s="5"/>
    </row>
    <row r="283" spans="1:45" x14ac:dyDescent="0.35">
      <c r="A283" s="3" t="str">
        <f t="shared" si="4"/>
        <v/>
      </c>
      <c r="B283" s="4"/>
      <c r="AM283" s="5"/>
      <c r="AO283" s="5"/>
      <c r="AQ283" s="5"/>
      <c r="AS283" s="5"/>
    </row>
    <row r="284" spans="1:45" x14ac:dyDescent="0.35">
      <c r="A284" s="3" t="str">
        <f t="shared" si="4"/>
        <v/>
      </c>
      <c r="B284" s="4"/>
      <c r="AM284" s="5"/>
      <c r="AO284" s="5"/>
      <c r="AQ284" s="5"/>
      <c r="AS284" s="5"/>
    </row>
    <row r="285" spans="1:45" x14ac:dyDescent="0.35">
      <c r="A285" s="3" t="str">
        <f t="shared" si="4"/>
        <v/>
      </c>
      <c r="B285" s="4"/>
      <c r="AM285" s="5"/>
      <c r="AO285" s="5"/>
      <c r="AQ285" s="5"/>
      <c r="AS285" s="5"/>
    </row>
    <row r="286" spans="1:45" x14ac:dyDescent="0.35">
      <c r="A286" s="3" t="str">
        <f t="shared" si="4"/>
        <v/>
      </c>
      <c r="B286" s="4"/>
      <c r="AM286" s="5"/>
      <c r="AO286" s="5"/>
      <c r="AQ286" s="5"/>
      <c r="AS286" s="5"/>
    </row>
    <row r="287" spans="1:45" x14ac:dyDescent="0.35">
      <c r="A287" s="3" t="str">
        <f t="shared" si="4"/>
        <v/>
      </c>
      <c r="B287" s="4"/>
      <c r="AM287" s="5"/>
      <c r="AO287" s="5"/>
      <c r="AQ287" s="5"/>
      <c r="AS287" s="5"/>
    </row>
    <row r="288" spans="1:45" x14ac:dyDescent="0.35">
      <c r="A288" s="3" t="str">
        <f t="shared" si="4"/>
        <v/>
      </c>
      <c r="B288" s="4"/>
      <c r="AM288" s="5"/>
      <c r="AO288" s="5"/>
      <c r="AQ288" s="5"/>
      <c r="AS288" s="5"/>
    </row>
    <row r="289" spans="1:45" x14ac:dyDescent="0.35">
      <c r="A289" s="3" t="str">
        <f t="shared" si="4"/>
        <v/>
      </c>
      <c r="B289" s="4"/>
      <c r="AM289" s="5"/>
      <c r="AO289" s="5"/>
      <c r="AQ289" s="5"/>
      <c r="AS289" s="5"/>
    </row>
    <row r="290" spans="1:45" x14ac:dyDescent="0.35">
      <c r="A290" s="3" t="str">
        <f t="shared" si="4"/>
        <v/>
      </c>
      <c r="B290" s="4"/>
      <c r="AM290" s="5"/>
      <c r="AO290" s="5"/>
      <c r="AQ290" s="5"/>
      <c r="AS290" s="5"/>
    </row>
    <row r="291" spans="1:45" x14ac:dyDescent="0.35">
      <c r="A291" s="3" t="str">
        <f t="shared" si="4"/>
        <v/>
      </c>
      <c r="B291" s="4"/>
      <c r="AM291" s="5"/>
      <c r="AO291" s="5"/>
      <c r="AQ291" s="5"/>
      <c r="AS291" s="5"/>
    </row>
    <row r="292" spans="1:45" x14ac:dyDescent="0.35">
      <c r="A292" s="3" t="str">
        <f t="shared" si="4"/>
        <v/>
      </c>
      <c r="B292" s="4"/>
      <c r="AM292" s="5"/>
      <c r="AO292" s="5"/>
      <c r="AQ292" s="5"/>
      <c r="AS292" s="5"/>
    </row>
    <row r="293" spans="1:45" x14ac:dyDescent="0.35">
      <c r="A293" s="3" t="str">
        <f t="shared" si="4"/>
        <v/>
      </c>
      <c r="B293" s="4"/>
      <c r="AM293" s="5"/>
      <c r="AO293" s="5"/>
      <c r="AQ293" s="5"/>
      <c r="AS293" s="5"/>
    </row>
    <row r="294" spans="1:45" x14ac:dyDescent="0.35">
      <c r="A294" s="3" t="str">
        <f t="shared" si="4"/>
        <v/>
      </c>
      <c r="B294" s="4"/>
      <c r="AM294" s="5"/>
      <c r="AO294" s="5"/>
      <c r="AQ294" s="5"/>
      <c r="AS294" s="5"/>
    </row>
    <row r="295" spans="1:45" x14ac:dyDescent="0.35">
      <c r="A295" s="3" t="str">
        <f t="shared" si="4"/>
        <v/>
      </c>
      <c r="B295" s="4"/>
      <c r="AM295" s="5"/>
      <c r="AO295" s="5"/>
      <c r="AQ295" s="5"/>
      <c r="AS295" s="5"/>
    </row>
    <row r="296" spans="1:45" x14ac:dyDescent="0.35">
      <c r="A296" s="3" t="str">
        <f t="shared" si="4"/>
        <v/>
      </c>
      <c r="B296" s="4"/>
      <c r="AM296" s="5"/>
      <c r="AO296" s="5"/>
      <c r="AQ296" s="5"/>
      <c r="AS296" s="5"/>
    </row>
    <row r="297" spans="1:45" x14ac:dyDescent="0.35">
      <c r="A297" s="3" t="str">
        <f t="shared" si="4"/>
        <v/>
      </c>
      <c r="B297" s="4"/>
      <c r="AM297" s="5"/>
      <c r="AO297" s="5"/>
      <c r="AQ297" s="5"/>
      <c r="AS297" s="5"/>
    </row>
    <row r="298" spans="1:45" x14ac:dyDescent="0.35">
      <c r="A298" s="3" t="str">
        <f t="shared" si="4"/>
        <v/>
      </c>
      <c r="B298" s="4"/>
      <c r="AM298" s="5"/>
      <c r="AO298" s="5"/>
      <c r="AQ298" s="5"/>
      <c r="AS298" s="5"/>
    </row>
    <row r="299" spans="1:45" x14ac:dyDescent="0.35">
      <c r="A299" s="3" t="str">
        <f t="shared" si="4"/>
        <v/>
      </c>
      <c r="B299" s="4"/>
      <c r="AM299" s="5"/>
      <c r="AO299" s="5"/>
      <c r="AQ299" s="5"/>
      <c r="AS299" s="5"/>
    </row>
    <row r="300" spans="1:45" x14ac:dyDescent="0.35">
      <c r="A300" s="3" t="str">
        <f t="shared" si="4"/>
        <v/>
      </c>
      <c r="B300" s="4"/>
      <c r="AM300" s="5"/>
      <c r="AO300" s="5"/>
      <c r="AQ300" s="5"/>
      <c r="AS300" s="5"/>
    </row>
    <row r="301" spans="1:45" x14ac:dyDescent="0.35">
      <c r="A301" s="3" t="str">
        <f t="shared" si="4"/>
        <v/>
      </c>
      <c r="B301" s="4"/>
      <c r="AM301" s="5"/>
      <c r="AO301" s="5"/>
      <c r="AQ301" s="5"/>
      <c r="AS301" s="5"/>
    </row>
    <row r="302" spans="1:45" x14ac:dyDescent="0.35">
      <c r="A302" s="3" t="str">
        <f t="shared" si="4"/>
        <v/>
      </c>
      <c r="B302" s="4"/>
      <c r="AM302" s="5"/>
      <c r="AO302" s="5"/>
      <c r="AQ302" s="5"/>
      <c r="AS302" s="5"/>
    </row>
    <row r="303" spans="1:45" x14ac:dyDescent="0.35">
      <c r="A303" s="3" t="str">
        <f t="shared" si="4"/>
        <v/>
      </c>
      <c r="B303" s="4"/>
      <c r="AM303" s="5"/>
      <c r="AO303" s="5"/>
      <c r="AQ303" s="5"/>
      <c r="AS303" s="5"/>
    </row>
    <row r="304" spans="1:45" x14ac:dyDescent="0.35">
      <c r="A304" s="3" t="str">
        <f t="shared" si="4"/>
        <v/>
      </c>
      <c r="B304" s="4"/>
      <c r="AM304" s="5"/>
      <c r="AO304" s="5"/>
      <c r="AQ304" s="5"/>
      <c r="AS304" s="5"/>
    </row>
    <row r="305" spans="1:41" x14ac:dyDescent="0.35">
      <c r="A305" s="3" t="str">
        <f t="shared" si="4"/>
        <v/>
      </c>
      <c r="B305" s="4"/>
      <c r="AM305" s="5"/>
      <c r="AO305" s="5"/>
    </row>
    <row r="306" spans="1:41" x14ac:dyDescent="0.35">
      <c r="A306" s="3" t="str">
        <f t="shared" si="4"/>
        <v/>
      </c>
      <c r="B306" s="4"/>
      <c r="AM306" s="5"/>
      <c r="AO306" s="5"/>
    </row>
    <row r="307" spans="1:41" x14ac:dyDescent="0.35">
      <c r="A307" s="3" t="str">
        <f t="shared" si="4"/>
        <v/>
      </c>
      <c r="B307" s="4"/>
      <c r="AM307" s="5"/>
      <c r="AO307" s="5"/>
    </row>
    <row r="308" spans="1:41" x14ac:dyDescent="0.35">
      <c r="A308" s="3" t="str">
        <f t="shared" si="4"/>
        <v/>
      </c>
      <c r="B308" s="4"/>
      <c r="AM308" s="5"/>
      <c r="AO308" s="5"/>
    </row>
    <row r="309" spans="1:41" x14ac:dyDescent="0.35">
      <c r="A309" s="3" t="str">
        <f t="shared" si="4"/>
        <v/>
      </c>
      <c r="B309" s="4"/>
      <c r="AM309" s="5"/>
      <c r="AO309" s="5"/>
    </row>
    <row r="310" spans="1:41" x14ac:dyDescent="0.35">
      <c r="A310" s="3" t="str">
        <f t="shared" si="4"/>
        <v/>
      </c>
      <c r="B310" s="4"/>
      <c r="AM310" s="5"/>
      <c r="AO310" s="5"/>
    </row>
    <row r="311" spans="1:41" x14ac:dyDescent="0.35">
      <c r="A311" s="3" t="str">
        <f t="shared" si="4"/>
        <v/>
      </c>
      <c r="B311" s="4"/>
      <c r="AM311" s="5"/>
      <c r="AO311" s="5"/>
    </row>
    <row r="312" spans="1:41" x14ac:dyDescent="0.35">
      <c r="A312" s="3" t="str">
        <f t="shared" si="4"/>
        <v/>
      </c>
      <c r="B312" s="4"/>
      <c r="AM312" s="5"/>
      <c r="AO312" s="5"/>
    </row>
    <row r="313" spans="1:41" x14ac:dyDescent="0.35">
      <c r="A313" s="3" t="str">
        <f t="shared" si="4"/>
        <v/>
      </c>
      <c r="B313" s="4"/>
      <c r="AM313" s="5"/>
      <c r="AO313" s="5"/>
    </row>
    <row r="314" spans="1:41" x14ac:dyDescent="0.35">
      <c r="A314" s="3" t="str">
        <f t="shared" si="4"/>
        <v/>
      </c>
      <c r="B314" s="4"/>
      <c r="AM314" s="5"/>
      <c r="AO314" s="5"/>
    </row>
    <row r="315" spans="1:41" x14ac:dyDescent="0.35">
      <c r="A315" s="3" t="str">
        <f t="shared" si="4"/>
        <v/>
      </c>
      <c r="B315" s="4"/>
      <c r="AM315" s="5"/>
    </row>
    <row r="316" spans="1:41" x14ac:dyDescent="0.35">
      <c r="A316" s="3" t="str">
        <f t="shared" si="4"/>
        <v/>
      </c>
      <c r="B316" s="4"/>
      <c r="AM316" s="5"/>
      <c r="AO316" s="5"/>
    </row>
    <row r="317" spans="1:41" x14ac:dyDescent="0.35">
      <c r="A317" s="3" t="str">
        <f t="shared" si="4"/>
        <v/>
      </c>
      <c r="B317" s="4"/>
      <c r="AM317" s="5"/>
      <c r="AO317" s="5"/>
    </row>
    <row r="318" spans="1:41" x14ac:dyDescent="0.35">
      <c r="A318" s="3" t="str">
        <f t="shared" si="4"/>
        <v/>
      </c>
      <c r="B318" s="4"/>
      <c r="AM318" s="5"/>
      <c r="AO318" s="5"/>
    </row>
    <row r="319" spans="1:41" x14ac:dyDescent="0.35">
      <c r="A319" s="3" t="str">
        <f t="shared" si="4"/>
        <v/>
      </c>
      <c r="B319" s="4"/>
      <c r="AM319" s="5"/>
      <c r="AO319" s="5"/>
    </row>
    <row r="320" spans="1:41" x14ac:dyDescent="0.35">
      <c r="A320" s="3" t="str">
        <f t="shared" si="4"/>
        <v/>
      </c>
      <c r="B320" s="4"/>
      <c r="AM320" s="5"/>
      <c r="AO320" s="5"/>
    </row>
    <row r="321" spans="1:41" x14ac:dyDescent="0.35">
      <c r="A321" s="3" t="str">
        <f t="shared" si="4"/>
        <v/>
      </c>
      <c r="B321" s="4"/>
      <c r="AM321" s="5"/>
      <c r="AO321" s="5"/>
    </row>
    <row r="322" spans="1:41" x14ac:dyDescent="0.3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35">
      <c r="A323" s="3" t="str">
        <f t="shared" si="5"/>
        <v/>
      </c>
      <c r="B323" s="4"/>
      <c r="AM323" s="5"/>
      <c r="AO323" s="5"/>
    </row>
    <row r="324" spans="1:41" x14ac:dyDescent="0.35">
      <c r="A324" s="3" t="str">
        <f t="shared" si="5"/>
        <v/>
      </c>
      <c r="B324" s="4"/>
      <c r="AM324" s="5"/>
      <c r="AO324" s="5"/>
    </row>
    <row r="325" spans="1:41" x14ac:dyDescent="0.35">
      <c r="A325" s="3" t="str">
        <f t="shared" si="5"/>
        <v/>
      </c>
      <c r="B325" s="4"/>
      <c r="AM325" s="5"/>
      <c r="AO325" s="5"/>
    </row>
    <row r="326" spans="1:41" x14ac:dyDescent="0.35">
      <c r="A326" s="3" t="str">
        <f t="shared" si="5"/>
        <v/>
      </c>
      <c r="B326" s="4"/>
      <c r="AM326" s="5"/>
      <c r="AO326" s="5"/>
    </row>
    <row r="327" spans="1:41" x14ac:dyDescent="0.35">
      <c r="A327" s="3" t="str">
        <f t="shared" si="5"/>
        <v/>
      </c>
      <c r="B327" s="4"/>
      <c r="AM327" s="5"/>
      <c r="AO327" s="5"/>
    </row>
    <row r="328" spans="1:41" x14ac:dyDescent="0.35">
      <c r="A328" s="3" t="str">
        <f t="shared" si="5"/>
        <v/>
      </c>
      <c r="B328" s="4"/>
    </row>
    <row r="329" spans="1:41" x14ac:dyDescent="0.35">
      <c r="A329" s="3" t="str">
        <f t="shared" si="5"/>
        <v/>
      </c>
      <c r="B329" s="4"/>
      <c r="AM329" s="5"/>
      <c r="AO329" s="5"/>
    </row>
    <row r="330" spans="1:41" x14ac:dyDescent="0.35">
      <c r="A330" s="3" t="str">
        <f t="shared" si="5"/>
        <v/>
      </c>
      <c r="B330" s="4"/>
      <c r="AM330" s="5"/>
      <c r="AO330" s="5"/>
    </row>
    <row r="331" spans="1:41" x14ac:dyDescent="0.35">
      <c r="A331" s="3" t="str">
        <f t="shared" si="5"/>
        <v/>
      </c>
      <c r="B331" s="4"/>
      <c r="AM331" s="5"/>
      <c r="AO331" s="5"/>
    </row>
    <row r="332" spans="1:41" x14ac:dyDescent="0.35">
      <c r="A332" s="3" t="str">
        <f t="shared" si="5"/>
        <v/>
      </c>
      <c r="B332" s="4"/>
      <c r="AM332" s="5"/>
      <c r="AO332" s="5"/>
    </row>
    <row r="333" spans="1:41" x14ac:dyDescent="0.35">
      <c r="A333" s="3" t="str">
        <f t="shared" si="5"/>
        <v/>
      </c>
      <c r="B333" s="4"/>
      <c r="AM333" s="5"/>
      <c r="AO333" s="5"/>
    </row>
    <row r="334" spans="1:41" x14ac:dyDescent="0.35">
      <c r="A334" s="3" t="str">
        <f t="shared" si="5"/>
        <v/>
      </c>
      <c r="B334" s="4"/>
      <c r="AM334" s="5"/>
      <c r="AO334" s="5"/>
    </row>
    <row r="335" spans="1:41" x14ac:dyDescent="0.35">
      <c r="A335" s="3" t="str">
        <f t="shared" si="5"/>
        <v/>
      </c>
      <c r="B335" s="4"/>
      <c r="AM335" s="5"/>
      <c r="AO335" s="5"/>
    </row>
    <row r="336" spans="1:41" x14ac:dyDescent="0.35">
      <c r="A336" s="3" t="str">
        <f t="shared" si="5"/>
        <v/>
      </c>
      <c r="B336" s="4"/>
      <c r="AM336" s="5"/>
      <c r="AO336" s="5"/>
    </row>
    <row r="337" spans="1:41" x14ac:dyDescent="0.35">
      <c r="A337" s="3" t="str">
        <f t="shared" si="5"/>
        <v/>
      </c>
      <c r="B337" s="4"/>
      <c r="AM337" s="5"/>
      <c r="AO337" s="5"/>
    </row>
    <row r="338" spans="1:41" x14ac:dyDescent="0.35">
      <c r="A338" s="3" t="str">
        <f t="shared" si="5"/>
        <v/>
      </c>
      <c r="B338" s="4"/>
      <c r="AM338" s="5"/>
      <c r="AO338" s="5"/>
    </row>
    <row r="339" spans="1:41" x14ac:dyDescent="0.35">
      <c r="A339" s="3" t="str">
        <f t="shared" si="5"/>
        <v/>
      </c>
      <c r="B339" s="4"/>
      <c r="AM339" s="5"/>
      <c r="AO339" s="5"/>
    </row>
    <row r="340" spans="1:41" x14ac:dyDescent="0.35">
      <c r="A340" s="3" t="str">
        <f t="shared" si="5"/>
        <v/>
      </c>
      <c r="B340" s="4"/>
      <c r="AM340" s="5"/>
      <c r="AO340" s="5"/>
    </row>
    <row r="341" spans="1:41" x14ac:dyDescent="0.35">
      <c r="A341" s="3" t="str">
        <f t="shared" si="5"/>
        <v/>
      </c>
      <c r="B341" s="4"/>
      <c r="AM341" s="5"/>
      <c r="AO341" s="5"/>
    </row>
    <row r="342" spans="1:41" x14ac:dyDescent="0.35">
      <c r="A342" s="3" t="str">
        <f t="shared" si="5"/>
        <v/>
      </c>
      <c r="B342" s="4"/>
      <c r="AM342" s="5"/>
      <c r="AO342" s="5"/>
    </row>
    <row r="343" spans="1:41" x14ac:dyDescent="0.35">
      <c r="A343" s="3" t="str">
        <f t="shared" si="5"/>
        <v/>
      </c>
      <c r="B343" s="4"/>
      <c r="AM343" s="5"/>
      <c r="AO343" s="5"/>
    </row>
    <row r="344" spans="1:41" x14ac:dyDescent="0.35">
      <c r="A344" s="3" t="str">
        <f t="shared" si="5"/>
        <v/>
      </c>
      <c r="B344" s="4"/>
      <c r="AM344" s="5"/>
      <c r="AO344" s="5"/>
    </row>
    <row r="345" spans="1:41" x14ac:dyDescent="0.35">
      <c r="A345" s="3" t="str">
        <f t="shared" si="5"/>
        <v/>
      </c>
      <c r="B345" s="4"/>
      <c r="AM345" s="5"/>
      <c r="AO345" s="5"/>
    </row>
    <row r="346" spans="1:41" x14ac:dyDescent="0.35">
      <c r="A346" s="3" t="str">
        <f t="shared" si="5"/>
        <v/>
      </c>
      <c r="B346" s="4"/>
      <c r="AM346" s="5"/>
      <c r="AO346" s="5"/>
    </row>
    <row r="347" spans="1:41" x14ac:dyDescent="0.35">
      <c r="A347" s="3" t="str">
        <f t="shared" si="5"/>
        <v/>
      </c>
      <c r="B347" s="4"/>
      <c r="AM347" s="5"/>
      <c r="AO347" s="5"/>
    </row>
    <row r="348" spans="1:41" x14ac:dyDescent="0.35">
      <c r="A348" s="3" t="str">
        <f t="shared" si="5"/>
        <v/>
      </c>
      <c r="B348" s="4"/>
      <c r="AM348" s="5"/>
      <c r="AO348" s="5"/>
    </row>
    <row r="349" spans="1:41" x14ac:dyDescent="0.35">
      <c r="A349" s="3" t="str">
        <f t="shared" si="5"/>
        <v/>
      </c>
      <c r="B349" s="4"/>
      <c r="AM349" s="5"/>
      <c r="AO349" s="5"/>
    </row>
    <row r="350" spans="1:41" x14ac:dyDescent="0.35">
      <c r="A350" s="3" t="str">
        <f t="shared" si="5"/>
        <v/>
      </c>
      <c r="B350" s="4"/>
      <c r="AM350" s="5"/>
      <c r="AO350" s="5"/>
    </row>
    <row r="351" spans="1:41" x14ac:dyDescent="0.35">
      <c r="A351" s="3" t="str">
        <f t="shared" si="5"/>
        <v/>
      </c>
      <c r="B351" s="4"/>
      <c r="AM351" s="5"/>
      <c r="AO351" s="5"/>
    </row>
    <row r="352" spans="1:41" x14ac:dyDescent="0.35">
      <c r="A352" s="3" t="str">
        <f t="shared" si="5"/>
        <v/>
      </c>
      <c r="B352" s="4"/>
      <c r="AM352" s="5"/>
      <c r="AO352" s="5"/>
    </row>
    <row r="353" spans="1:41" x14ac:dyDescent="0.35">
      <c r="A353" s="3" t="str">
        <f t="shared" si="5"/>
        <v/>
      </c>
      <c r="B353" s="4"/>
      <c r="AM353" s="5"/>
      <c r="AO353" s="5"/>
    </row>
    <row r="354" spans="1:41" x14ac:dyDescent="0.35">
      <c r="A354" s="3" t="str">
        <f t="shared" si="5"/>
        <v/>
      </c>
      <c r="B354" s="4"/>
      <c r="AM354" s="5"/>
      <c r="AO354" s="5"/>
    </row>
    <row r="355" spans="1:41" x14ac:dyDescent="0.35">
      <c r="A355" s="3" t="str">
        <f t="shared" si="5"/>
        <v/>
      </c>
      <c r="B355" s="4"/>
      <c r="AM355" s="5"/>
      <c r="AO355" s="5"/>
    </row>
    <row r="356" spans="1:41" x14ac:dyDescent="0.35">
      <c r="A356" s="3" t="str">
        <f t="shared" si="5"/>
        <v/>
      </c>
      <c r="B356" s="4"/>
      <c r="AM356" s="5"/>
      <c r="AO356" s="5"/>
    </row>
    <row r="357" spans="1:41" x14ac:dyDescent="0.35">
      <c r="A357" s="3" t="str">
        <f t="shared" si="5"/>
        <v/>
      </c>
      <c r="B357" s="4"/>
      <c r="AM357" s="5"/>
      <c r="AO357" s="5"/>
    </row>
    <row r="358" spans="1:41" x14ac:dyDescent="0.35">
      <c r="A358" s="3" t="str">
        <f t="shared" si="5"/>
        <v/>
      </c>
      <c r="B358" s="4"/>
      <c r="AM358" s="5"/>
      <c r="AO358" s="5"/>
    </row>
    <row r="359" spans="1:41" x14ac:dyDescent="0.35">
      <c r="A359" s="3" t="str">
        <f t="shared" si="5"/>
        <v/>
      </c>
      <c r="B359" s="4"/>
      <c r="AM359" s="5"/>
      <c r="AO359" s="5"/>
    </row>
    <row r="360" spans="1:41" x14ac:dyDescent="0.35">
      <c r="A360" s="3" t="str">
        <f t="shared" si="5"/>
        <v/>
      </c>
      <c r="B360" s="4"/>
      <c r="AM360" s="5"/>
      <c r="AO360" s="5"/>
    </row>
    <row r="361" spans="1:41" x14ac:dyDescent="0.35">
      <c r="A361" s="3" t="str">
        <f t="shared" si="5"/>
        <v/>
      </c>
      <c r="B361" s="4"/>
      <c r="AM361" s="5"/>
      <c r="AO361" s="5"/>
    </row>
    <row r="362" spans="1:41" x14ac:dyDescent="0.35">
      <c r="A362" s="3" t="str">
        <f t="shared" si="5"/>
        <v/>
      </c>
      <c r="B362" s="4"/>
      <c r="AM362" s="5"/>
      <c r="AO362" s="5"/>
    </row>
    <row r="363" spans="1:41" x14ac:dyDescent="0.35">
      <c r="A363" s="3" t="str">
        <f t="shared" si="5"/>
        <v/>
      </c>
      <c r="B363" s="4"/>
      <c r="AM363" s="5"/>
      <c r="AO363" s="5"/>
    </row>
    <row r="364" spans="1:41" x14ac:dyDescent="0.35">
      <c r="A364" s="3" t="str">
        <f t="shared" si="5"/>
        <v/>
      </c>
      <c r="B364" s="4"/>
      <c r="AM364" s="5"/>
      <c r="AO364" s="5"/>
    </row>
    <row r="365" spans="1:41" x14ac:dyDescent="0.35">
      <c r="A365" s="3" t="str">
        <f t="shared" si="5"/>
        <v/>
      </c>
      <c r="B365" s="4"/>
      <c r="AM365" s="5"/>
      <c r="AO365" s="5"/>
    </row>
    <row r="366" spans="1:41" x14ac:dyDescent="0.35">
      <c r="A366" s="3" t="str">
        <f t="shared" si="5"/>
        <v/>
      </c>
      <c r="B366" s="4"/>
      <c r="AM366" s="5"/>
      <c r="AO366" s="5"/>
    </row>
    <row r="367" spans="1:41" x14ac:dyDescent="0.35">
      <c r="A367" s="3" t="str">
        <f t="shared" si="5"/>
        <v/>
      </c>
      <c r="B367" s="4"/>
      <c r="AM367" s="5"/>
      <c r="AO367" s="5"/>
    </row>
    <row r="368" spans="1:41" x14ac:dyDescent="0.35">
      <c r="A368" s="3" t="str">
        <f t="shared" si="5"/>
        <v/>
      </c>
      <c r="B368" s="4"/>
      <c r="AM368" s="5"/>
      <c r="AO368" s="5"/>
    </row>
    <row r="369" spans="1:41" x14ac:dyDescent="0.35">
      <c r="A369" s="3" t="str">
        <f t="shared" si="5"/>
        <v/>
      </c>
      <c r="B369" s="4"/>
      <c r="AM369" s="5"/>
      <c r="AO369" s="5"/>
    </row>
    <row r="370" spans="1:41" x14ac:dyDescent="0.35">
      <c r="A370" s="3" t="str">
        <f t="shared" si="5"/>
        <v/>
      </c>
      <c r="B370" s="4"/>
      <c r="AM370" s="5"/>
      <c r="AO370" s="5"/>
    </row>
    <row r="371" spans="1:41" x14ac:dyDescent="0.35">
      <c r="A371" s="3" t="str">
        <f t="shared" si="5"/>
        <v/>
      </c>
      <c r="B371" s="4"/>
      <c r="AM371" s="5"/>
      <c r="AO371" s="5"/>
    </row>
    <row r="372" spans="1:41" x14ac:dyDescent="0.35">
      <c r="A372" s="3" t="str">
        <f t="shared" si="5"/>
        <v/>
      </c>
      <c r="B372" s="4"/>
      <c r="AM372" s="5"/>
      <c r="AO372" s="5"/>
    </row>
    <row r="373" spans="1:41" x14ac:dyDescent="0.35">
      <c r="A373" s="3" t="str">
        <f t="shared" si="5"/>
        <v/>
      </c>
      <c r="B373" s="4"/>
      <c r="AM373" s="5"/>
      <c r="AO373" s="5"/>
    </row>
    <row r="374" spans="1:41" x14ac:dyDescent="0.35">
      <c r="A374" s="3" t="str">
        <f t="shared" si="5"/>
        <v/>
      </c>
      <c r="B374" s="4"/>
      <c r="AM374" s="5"/>
      <c r="AO374" s="5"/>
    </row>
    <row r="375" spans="1:41" x14ac:dyDescent="0.35">
      <c r="A375" s="3" t="str">
        <f t="shared" si="5"/>
        <v/>
      </c>
      <c r="B375" s="4"/>
      <c r="AM375" s="5"/>
      <c r="AO375" s="5"/>
    </row>
    <row r="376" spans="1:41" x14ac:dyDescent="0.35">
      <c r="A376" s="3" t="str">
        <f t="shared" si="5"/>
        <v/>
      </c>
      <c r="B376" s="4"/>
    </row>
    <row r="377" spans="1:41" x14ac:dyDescent="0.35">
      <c r="A377" s="3" t="str">
        <f t="shared" si="5"/>
        <v/>
      </c>
      <c r="B377" s="4"/>
    </row>
    <row r="378" spans="1:41" x14ac:dyDescent="0.35">
      <c r="A378" s="3" t="str">
        <f t="shared" si="5"/>
        <v/>
      </c>
      <c r="B378" s="4"/>
    </row>
    <row r="379" spans="1:41" x14ac:dyDescent="0.35">
      <c r="A379" s="3" t="str">
        <f t="shared" si="5"/>
        <v/>
      </c>
      <c r="B379" s="4"/>
    </row>
    <row r="380" spans="1:41" x14ac:dyDescent="0.35">
      <c r="A380" s="3" t="str">
        <f t="shared" si="5"/>
        <v/>
      </c>
      <c r="B380" s="4"/>
    </row>
    <row r="381" spans="1:41" x14ac:dyDescent="0.35">
      <c r="A381" s="3" t="str">
        <f t="shared" si="5"/>
        <v/>
      </c>
      <c r="B381" s="4"/>
    </row>
    <row r="382" spans="1:41" x14ac:dyDescent="0.35">
      <c r="A382" s="3" t="str">
        <f t="shared" si="5"/>
        <v/>
      </c>
      <c r="B382" s="4"/>
    </row>
    <row r="383" spans="1:41" x14ac:dyDescent="0.35">
      <c r="A383" s="3" t="str">
        <f t="shared" si="5"/>
        <v/>
      </c>
      <c r="B383" s="4"/>
    </row>
    <row r="384" spans="1:41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Chisato Iwai</v>
      </c>
      <c r="Q2">
        <f ca="1">IFERROR(OFFSET(Picks!I$1,MATCH($O2,Picks!$F:$F,0)-1,0),"")</f>
        <v>7.75</v>
      </c>
      <c r="R2" t="str">
        <f ca="1">IFERROR(OFFSET(Picks!J$1,MATCH($O2,Picks!$F:$F,0)-1,0),"")</f>
        <v>Betfred: 35/1,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5.1000000000000005</v>
      </c>
      <c r="B3" s="11">
        <f ca="1">IF(AND(A3="",SUM(Win!G:G)=0),"",SUM(Win!G:G))</f>
        <v>4.6312499999999988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3.75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Hye-Jin Choi</v>
      </c>
      <c r="Q3">
        <f ca="1">IFERROR(OFFSET(Picks!I$1,MATCH($O3,Picks!$F:$F,0)-1,0),"")</f>
        <v>-2</v>
      </c>
      <c r="R3" t="str">
        <f ca="1">IFERROR(OFFSET(Picks!J$1,MATCH($O3,Picks!$F:$F,0)-1,0),"")</f>
        <v>Unibet: 18/1,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Brooke M. Henderson</v>
      </c>
      <c r="Q4">
        <f ca="1">IFERROR(OFFSET(Picks!I$1,MATCH($O4,Picks!$F:$F,0)-1,0),"")</f>
        <v>-2</v>
      </c>
      <c r="R4" t="str">
        <f ca="1">IFERROR(OFFSET(Picks!J$1,MATCH($O4,Picks!$F:$F,0)-1,0),"")</f>
        <v>Unibet: 22/1,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Haeran Ryu</v>
      </c>
      <c r="Q5">
        <f ca="1">IFERROR(OFFSET(Picks!I$1,MATCH($O5,Picks!$F:$F,0)-1,0),"")</f>
        <v>-2</v>
      </c>
      <c r="R5" t="str">
        <f ca="1">IFERROR(OFFSET(Picks!J$1,MATCH($O5,Picks!$F:$F,0)-1,0),"")</f>
        <v>Bet365: 22/1,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Nasa Hataoka</v>
      </c>
      <c r="Q6">
        <f ca="1">IFERROR(OFFSET(Picks!I$1,MATCH($O6,Picks!$F:$F,0)-1,0),"")</f>
        <v>-2</v>
      </c>
      <c r="R6" t="str">
        <f ca="1">IFERROR(OFFSET(Picks!J$1,MATCH($O6,Picks!$F:$F,0)-1,0),"")</f>
        <v>Unibet: 17/1,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Jeeno Thitikul</v>
      </c>
      <c r="Q7">
        <f ca="1">IFERROR(OFFSET(Picks!I$1,MATCH($O7,Picks!$F:$F,0)-1,0),"")</f>
        <v>4.375</v>
      </c>
      <c r="R7" t="str">
        <f ca="1">IFERROR(OFFSET(Picks!J$1,MATCH($O7,Picks!$F:$F,0)-1,0),"")</f>
        <v>Bet365: 3.5/1,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Gaby Lopez</v>
      </c>
      <c r="Q8">
        <f ca="1">IFERROR(OFFSET(Picks!I$1,MATCH($O8,Picks!$F:$F,0)-1,0),"")</f>
        <v>-2</v>
      </c>
      <c r="R8" t="str">
        <f ca="1">IFERROR(OFFSET(Picks!J$1,MATCH($O8,Picks!$F:$F,0)-1,0),"")</f>
        <v>Ladbrokes: 40/1,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23.25</v>
      </c>
      <c r="C28" s="6">
        <f ca="1">SUM(Q2:Q3)*1.5</f>
        <v>8.625</v>
      </c>
      <c r="D28" s="6">
        <f ca="1">SUM(Q2:Q4)</f>
        <v>3.75</v>
      </c>
      <c r="E28" s="6">
        <f ca="1">SUM(Q2:Q5)*3/4</f>
        <v>1.3125</v>
      </c>
      <c r="F28" s="6">
        <f ca="1">SUM(Q2:Q6)*3/5</f>
        <v>-0.15</v>
      </c>
      <c r="G28" s="6">
        <f ca="1">SUM(Q2:Q7)*3/6</f>
        <v>2.0625</v>
      </c>
      <c r="H28" s="6">
        <f ca="1">SUM(Q2:Q8)*3/7</f>
        <v>0.9107142857142857</v>
      </c>
      <c r="I28" s="6">
        <f ca="1">SUM(Q2:Q9)*3/8</f>
        <v>0.796875</v>
      </c>
      <c r="J28" s="6">
        <f ca="1">SUM(Q2:Q10)*3/9</f>
        <v>0.70833333333333337</v>
      </c>
      <c r="K28" s="6">
        <f ca="1">SUM(Q2:Q11)*3/10</f>
        <v>0.63749999999999996</v>
      </c>
      <c r="L28" s="6">
        <f ca="1">SUM(Q2:Q12)*3/11</f>
        <v>0.57954545454545459</v>
      </c>
      <c r="M28" s="6">
        <f ca="1">SUM(Q2:Q13)*3/12</f>
        <v>0.53125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57</v>
      </c>
      <c r="C2" s="16">
        <v>50</v>
      </c>
      <c r="D2" s="16">
        <v>26</v>
      </c>
      <c r="E2" s="17" t="s">
        <v>5</v>
      </c>
      <c r="F2">
        <f ca="1">IFERROR(IF(A2="","",OFFSET(Results!$AJ$1,MATCH(A2,Results!$A:$A,0)-1,0)),"")</f>
        <v>10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24</v>
      </c>
      <c r="B3" s="15" t="s">
        <v>58</v>
      </c>
      <c r="C3" s="16">
        <v>19</v>
      </c>
      <c r="D3" s="16">
        <v>17</v>
      </c>
      <c r="E3" s="17" t="s">
        <v>5</v>
      </c>
      <c r="F3">
        <f ca="1">IFERROR(IF(A3="","",OFFSET(Results!$AJ$1,MATCH(A3,Results!$A:$A,0)-1,0)),"")</f>
        <v>48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59</v>
      </c>
      <c r="B4" s="15" t="s">
        <v>60</v>
      </c>
      <c r="C4" s="16">
        <v>238</v>
      </c>
      <c r="D4" s="16">
        <v>111</v>
      </c>
      <c r="E4" s="17" t="s">
        <v>5</v>
      </c>
      <c r="F4">
        <f ca="1">IFERROR(IF(A4="","",OFFSET(Results!$AJ$1,MATCH(A4,Results!$A:$A,0)-1,0)),"")</f>
        <v>10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61</v>
      </c>
      <c r="B5" s="15" t="s">
        <v>62</v>
      </c>
      <c r="C5" s="16">
        <v>164</v>
      </c>
      <c r="D5" s="16">
        <v>81</v>
      </c>
      <c r="E5" s="17" t="s">
        <v>5</v>
      </c>
      <c r="F5">
        <f ca="1">IFERROR(IF(A5="","",OFFSET(Results!$AJ$1,MATCH(A5,Results!$A:$A,0)-1,0)),"")</f>
        <v>14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26</v>
      </c>
      <c r="B6" s="15" t="s">
        <v>33</v>
      </c>
      <c r="C6" s="16">
        <v>5000</v>
      </c>
      <c r="D6" s="16">
        <v>86</v>
      </c>
      <c r="E6" s="17" t="s">
        <v>5</v>
      </c>
      <c r="F6">
        <f ca="1">IFERROR(IF(A6="","",OFFSET(Results!$AJ$1,MATCH(A6,Results!$A:$A,0)-1,0)),"")</f>
        <v>48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63</v>
      </c>
      <c r="B7" s="15" t="s">
        <v>28</v>
      </c>
      <c r="C7" s="16">
        <v>10000</v>
      </c>
      <c r="D7" s="16">
        <v>1501</v>
      </c>
      <c r="E7" s="17" t="s">
        <v>5</v>
      </c>
      <c r="F7">
        <f ca="1">IFERROR(IF(A7="","",OFFSET(Results!$AJ$1,MATCH(A7,Results!$A:$A,0)-1,0)),"")</f>
        <v>23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64</v>
      </c>
      <c r="B8" s="15" t="s">
        <v>65</v>
      </c>
      <c r="C8" s="16">
        <v>217</v>
      </c>
      <c r="D8" s="16">
        <v>67</v>
      </c>
      <c r="E8" s="17" t="s">
        <v>5</v>
      </c>
      <c r="F8">
        <f ca="1">IFERROR(IF(A8="","",OFFSET(Results!$AJ$1,MATCH(A8,Results!$A:$A,0)-1,0)),"")</f>
        <v>8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66</v>
      </c>
      <c r="B9" s="15" t="s">
        <v>67</v>
      </c>
      <c r="C9" s="16">
        <v>132</v>
      </c>
      <c r="D9" s="16">
        <v>67</v>
      </c>
      <c r="E9" s="17" t="s">
        <v>5</v>
      </c>
      <c r="F9">
        <f ca="1">IFERROR(IF(A9="","",OFFSET(Results!$AJ$1,MATCH(A9,Results!$A:$A,0)-1,0)),"")</f>
        <v>18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29</v>
      </c>
      <c r="B10" s="15" t="s">
        <v>68</v>
      </c>
      <c r="C10" s="16">
        <v>46</v>
      </c>
      <c r="D10" s="16">
        <v>36</v>
      </c>
      <c r="E10" s="17" t="s">
        <v>5</v>
      </c>
      <c r="F10">
        <f ca="1">IFERROR(IF(A10="","",OFFSET(Results!$AJ$1,MATCH(A10,Results!$A:$A,0)-1,0)),"")</f>
        <v>23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69</v>
      </c>
      <c r="B11" s="15" t="s">
        <v>28</v>
      </c>
      <c r="C11" s="16">
        <v>10000</v>
      </c>
      <c r="D11" s="16">
        <v>801</v>
      </c>
      <c r="E11" s="17" t="s">
        <v>5</v>
      </c>
      <c r="F11">
        <f ca="1">IFERROR(IF(A11="","",OFFSET(Results!$AJ$1,MATCH(A11,Results!$A:$A,0)-1,0)),"")</f>
        <v>65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31</v>
      </c>
      <c r="B12" s="15" t="s">
        <v>70</v>
      </c>
      <c r="C12" s="16">
        <v>19</v>
      </c>
      <c r="D12" s="16">
        <v>23</v>
      </c>
      <c r="E12" s="17" t="s">
        <v>140</v>
      </c>
      <c r="F12">
        <f ca="1">IFERROR(IF(A12="","",OFFSET(Results!$AJ$1,MATCH(A12,Results!$A:$A,0)-1,0)),"")</f>
        <v>38</v>
      </c>
      <c r="G12" s="6">
        <f t="shared" ca="1" si="0"/>
        <v>-0.8</v>
      </c>
      <c r="H12" t="str">
        <f ca="1">IF(E12="","",OFFSET([1]LPGA!$AL$1,MATCH(A12,[1]LPGA!$E$1:$E$500,0)-1,0))</f>
        <v>Unibet: 22/1, 5pl, 1/4</v>
      </c>
    </row>
    <row r="13" spans="1:8" x14ac:dyDescent="0.35">
      <c r="A13" t="s">
        <v>71</v>
      </c>
      <c r="B13" s="15" t="s">
        <v>37</v>
      </c>
      <c r="C13" s="16">
        <v>1667</v>
      </c>
      <c r="D13" s="16">
        <v>131</v>
      </c>
      <c r="E13" s="17" t="s">
        <v>5</v>
      </c>
      <c r="F13">
        <f ca="1">IFERROR(IF(A13="","",OFFSET(Results!$AJ$1,MATCH(A13,Results!$A:$A,0)-1,0)),"")</f>
        <v>15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72</v>
      </c>
      <c r="B14" s="15" t="s">
        <v>73</v>
      </c>
      <c r="C14" s="16">
        <v>95</v>
      </c>
      <c r="D14" s="16">
        <v>81</v>
      </c>
      <c r="E14" s="17" t="s">
        <v>5</v>
      </c>
      <c r="F14">
        <f ca="1">IFERROR(IF(A14="","",OFFSET(Results!$AJ$1,MATCH(A14,Results!$A:$A,0)-1,0)),"")</f>
        <v>63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74</v>
      </c>
      <c r="B15" s="15" t="s">
        <v>30</v>
      </c>
      <c r="C15" s="16">
        <v>10000</v>
      </c>
      <c r="D15" s="16">
        <v>501</v>
      </c>
      <c r="E15" s="17" t="s">
        <v>5</v>
      </c>
      <c r="F15">
        <f ca="1">IFERROR(IF(A15="","",OFFSET(Results!$AJ$1,MATCH(A15,Results!$A:$A,0)-1,0)),"")</f>
        <v>35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75</v>
      </c>
      <c r="B16" s="15" t="s">
        <v>76</v>
      </c>
      <c r="C16" s="16">
        <v>65</v>
      </c>
      <c r="D16" s="16">
        <v>51</v>
      </c>
      <c r="E16" s="17" t="s">
        <v>5</v>
      </c>
      <c r="F16">
        <f ca="1">IFERROR(IF(A16="","",OFFSET(Results!$AJ$1,MATCH(A16,Results!$A:$A,0)-1,0)),"")</f>
        <v>42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32</v>
      </c>
      <c r="B17" s="15" t="s">
        <v>38</v>
      </c>
      <c r="C17" s="16">
        <v>3333</v>
      </c>
      <c r="D17" s="16">
        <v>351</v>
      </c>
      <c r="E17" s="17" t="s">
        <v>5</v>
      </c>
      <c r="F17">
        <f ca="1">IFERROR(IF(A17="","",OFFSET(Results!$AJ$1,MATCH(A17,Results!$A:$A,0)-1,0)),"")</f>
        <v>18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34</v>
      </c>
      <c r="B18" s="15" t="s">
        <v>77</v>
      </c>
      <c r="C18" s="16">
        <v>22</v>
      </c>
      <c r="D18" s="16">
        <v>36</v>
      </c>
      <c r="E18" s="17" t="s">
        <v>141</v>
      </c>
      <c r="F18">
        <f ca="1">IFERROR(IF(A18="","",OFFSET(Results!$AJ$1,MATCH(A18,Results!$A:$A,0)-1,0)),"")</f>
        <v>2</v>
      </c>
      <c r="G18" s="6">
        <f t="shared" ca="1" si="0"/>
        <v>6.9749999999999988</v>
      </c>
      <c r="H18" t="str">
        <f ca="1">IF(E18="","",OFFSET([1]LPGA!$AL$1,MATCH(A18,[1]LPGA!$E$1:$E$500,0)-1,0))</f>
        <v>Betfred: 35/1, 5pl, 1/4</v>
      </c>
    </row>
    <row r="19" spans="1:8" x14ac:dyDescent="0.35">
      <c r="A19" t="s">
        <v>78</v>
      </c>
      <c r="B19" s="15" t="s">
        <v>28</v>
      </c>
      <c r="C19" s="16">
        <v>10000</v>
      </c>
      <c r="D19" s="16">
        <v>1001</v>
      </c>
      <c r="E19" s="17" t="s">
        <v>5</v>
      </c>
      <c r="F19">
        <f ca="1">IFERROR(IF(A19="","",OFFSET(Results!$AJ$1,MATCH(A19,Results!$A:$A,0)-1,0)),"")</f>
        <v>71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79</v>
      </c>
      <c r="B20" s="15" t="s">
        <v>80</v>
      </c>
      <c r="C20" s="16">
        <v>244</v>
      </c>
      <c r="D20" s="16">
        <v>126</v>
      </c>
      <c r="E20" s="17" t="s">
        <v>5</v>
      </c>
      <c r="F20">
        <f ca="1">IFERROR(IF(A20="","",OFFSET(Results!$AJ$1,MATCH(A20,Results!$A:$A,0)-1,0)),"")</f>
        <v>62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81</v>
      </c>
      <c r="B21" s="15" t="s">
        <v>82</v>
      </c>
      <c r="C21" s="16">
        <v>38</v>
      </c>
      <c r="D21" s="16">
        <v>41</v>
      </c>
      <c r="E21" s="17" t="s">
        <v>56</v>
      </c>
      <c r="F21">
        <f ca="1">IFERROR(IF(A21="","",OFFSET(Results!$AJ$1,MATCH(A21,Results!$A:$A,0)-1,0)),"")</f>
        <v>38</v>
      </c>
      <c r="G21" s="6">
        <f t="shared" ca="1" si="0"/>
        <v>-0.2</v>
      </c>
      <c r="H21" t="str">
        <f ca="1">IF(E21="","",OFFSET([1]LPGA!$AL$1,MATCH(A21,[1]LPGA!$E$1:$E$500,0)-1,0))</f>
        <v>Ladbrokes: 40/1, 5pl, 1/4</v>
      </c>
    </row>
    <row r="22" spans="1:8" x14ac:dyDescent="0.35">
      <c r="A22" t="s">
        <v>83</v>
      </c>
      <c r="B22" s="15" t="s">
        <v>37</v>
      </c>
      <c r="C22" s="16">
        <v>1667</v>
      </c>
      <c r="D22" s="16">
        <v>181</v>
      </c>
      <c r="E22" s="17" t="s">
        <v>5</v>
      </c>
      <c r="F22">
        <f ca="1">IFERROR(IF(A22="","",OFFSET(Results!$AJ$1,MATCH(A22,Results!$A:$A,0)-1,0)),"")</f>
        <v>59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84</v>
      </c>
      <c r="B23" s="15" t="s">
        <v>38</v>
      </c>
      <c r="C23" s="16">
        <v>3333</v>
      </c>
      <c r="D23" s="16">
        <v>301</v>
      </c>
      <c r="E23" s="17" t="s">
        <v>5</v>
      </c>
      <c r="F23">
        <f ca="1">IFERROR(IF(A23="","",OFFSET(Results!$AJ$1,MATCH(A23,Results!$A:$A,0)-1,0)),"")</f>
        <v>53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85</v>
      </c>
      <c r="B24" s="15" t="s">
        <v>86</v>
      </c>
      <c r="C24" s="16">
        <v>233</v>
      </c>
      <c r="D24" s="16">
        <v>91</v>
      </c>
      <c r="E24" s="17" t="s">
        <v>5</v>
      </c>
      <c r="F24">
        <f ca="1">IFERROR(IF(A24="","",OFFSET(Results!$AJ$1,MATCH(A24,Results!$A:$A,0)-1,0)),"")</f>
        <v>38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87</v>
      </c>
      <c r="B25" s="15" t="s">
        <v>30</v>
      </c>
      <c r="C25" s="16">
        <v>10000</v>
      </c>
      <c r="D25" s="16">
        <v>501</v>
      </c>
      <c r="E25" s="17" t="s">
        <v>5</v>
      </c>
      <c r="F25">
        <f ca="1">IFERROR(IF(A25="","",OFFSET(Results!$AJ$1,MATCH(A25,Results!$A:$A,0)-1,0)),"")</f>
        <v>59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35</v>
      </c>
      <c r="B26" s="15" t="s">
        <v>88</v>
      </c>
      <c r="C26" s="16">
        <v>20</v>
      </c>
      <c r="D26" s="16">
        <v>23</v>
      </c>
      <c r="E26" s="17" t="s">
        <v>140</v>
      </c>
      <c r="F26">
        <f ca="1">IFERROR(IF(A26="","",OFFSET(Results!$AJ$1,MATCH(A26,Results!$A:$A,0)-1,0)),"")</f>
        <v>10</v>
      </c>
      <c r="G26" s="6">
        <f t="shared" ca="1" si="0"/>
        <v>-0.8</v>
      </c>
      <c r="H26" t="str">
        <f ca="1">IF(E26="","",OFFSET([1]LPGA!$AL$1,MATCH(A26,[1]LPGA!$E$1:$E$500,0)-1,0))</f>
        <v>Bet365: 22/1, 5pl, 1/4</v>
      </c>
    </row>
    <row r="27" spans="1:8" x14ac:dyDescent="0.35">
      <c r="A27" t="s">
        <v>89</v>
      </c>
      <c r="B27" s="15" t="s">
        <v>42</v>
      </c>
      <c r="C27" s="16">
        <v>208</v>
      </c>
      <c r="D27" s="16">
        <v>67</v>
      </c>
      <c r="E27" s="17" t="s">
        <v>5</v>
      </c>
      <c r="F27">
        <f ca="1">IFERROR(IF(A27="","",OFFSET(Results!$AJ$1,MATCH(A27,Results!$A:$A,0)-1,0)),"")</f>
        <v>7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90</v>
      </c>
      <c r="B28" s="15" t="s">
        <v>91</v>
      </c>
      <c r="C28" s="16">
        <v>17</v>
      </c>
      <c r="D28" s="16">
        <v>19</v>
      </c>
      <c r="E28" s="17" t="s">
        <v>140</v>
      </c>
      <c r="F28">
        <f ca="1">IFERROR(IF(A28="","",OFFSET(Results!$AJ$1,MATCH(A28,Results!$A:$A,0)-1,0)),"")</f>
        <v>8</v>
      </c>
      <c r="G28" s="6">
        <f t="shared" ca="1" si="0"/>
        <v>-0.8</v>
      </c>
      <c r="H28" t="str">
        <f ca="1">IF(E28="","",OFFSET([1]LPGA!$AL$1,MATCH(A28,[1]LPGA!$E$1:$E$500,0)-1,0))</f>
        <v>Unibet: 18/1, 5pl, 1/4</v>
      </c>
    </row>
    <row r="29" spans="1:8" x14ac:dyDescent="0.35">
      <c r="A29" t="s">
        <v>92</v>
      </c>
      <c r="B29" s="15" t="s">
        <v>93</v>
      </c>
      <c r="C29" s="16">
        <v>56</v>
      </c>
      <c r="D29" s="16">
        <v>26</v>
      </c>
      <c r="E29" s="17" t="s">
        <v>5</v>
      </c>
      <c r="F29">
        <f ca="1">IFERROR(IF(A29="","",OFFSET(Results!$AJ$1,MATCH(A29,Results!$A:$A,0)-1,0)),"")</f>
        <v>3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94</v>
      </c>
      <c r="B30" s="15" t="s">
        <v>95</v>
      </c>
      <c r="C30" s="16">
        <v>94</v>
      </c>
      <c r="D30" s="16">
        <v>51</v>
      </c>
      <c r="E30" s="17" t="s">
        <v>5</v>
      </c>
      <c r="F30">
        <f ca="1">IFERROR(IF(A30="","",OFFSET(Results!$AJ$1,MATCH(A30,Results!$A:$A,0)-1,0)),"")</f>
        <v>50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36</v>
      </c>
      <c r="B31" s="15" t="s">
        <v>33</v>
      </c>
      <c r="C31" s="16">
        <v>5000</v>
      </c>
      <c r="D31" s="16">
        <v>276</v>
      </c>
      <c r="E31" s="17" t="s">
        <v>5</v>
      </c>
      <c r="F31">
        <f ca="1">IFERROR(IF(A31="","",OFFSET(Results!$AJ$1,MATCH(A31,Results!$A:$A,0)-1,0)),"")</f>
        <v>53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39</v>
      </c>
      <c r="B32" s="15" t="s">
        <v>96</v>
      </c>
      <c r="C32" s="16">
        <v>4.5</v>
      </c>
      <c r="D32" s="16">
        <v>4.5</v>
      </c>
      <c r="E32" s="17" t="s">
        <v>142</v>
      </c>
      <c r="F32">
        <f ca="1">IFERROR(IF(A32="","",OFFSET(Results!$AJ$1,MATCH(A32,Results!$A:$A,0)-1,0)),"")</f>
        <v>1</v>
      </c>
      <c r="G32" s="6">
        <f t="shared" ca="1" si="0"/>
        <v>0.65625</v>
      </c>
      <c r="H32" t="str">
        <f ca="1">IF(E32="","",OFFSET([1]LPGA!$AL$1,MATCH(A32,[1]LPGA!$E$1:$E$500,0)-1,0))</f>
        <v>Bet365: 3.5/1, 5pl, 1/4</v>
      </c>
    </row>
    <row r="33" spans="1:8" x14ac:dyDescent="0.35">
      <c r="A33" t="s">
        <v>40</v>
      </c>
      <c r="B33" s="15" t="s">
        <v>42</v>
      </c>
      <c r="C33" s="16">
        <v>208</v>
      </c>
      <c r="D33" s="16">
        <v>67</v>
      </c>
      <c r="E33" s="17" t="s">
        <v>5</v>
      </c>
      <c r="F33">
        <f ca="1">IFERROR(IF(A33="","",OFFSET(Results!$AJ$1,MATCH(A33,Results!$A:$A,0)-1,0)),"")</f>
        <v>46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97</v>
      </c>
      <c r="B34" s="15" t="s">
        <v>27</v>
      </c>
      <c r="C34" s="16">
        <v>909</v>
      </c>
      <c r="D34" s="16">
        <v>201</v>
      </c>
      <c r="E34" s="17" t="s">
        <v>5</v>
      </c>
      <c r="F34">
        <f ca="1">IFERROR(IF(A34="","",OFFSET(Results!$AJ$1,MATCH(A34,Results!$A:$A,0)-1,0)),"")</f>
        <v>18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35">
      <c r="A35" t="s">
        <v>41</v>
      </c>
      <c r="B35" s="15" t="s">
        <v>98</v>
      </c>
      <c r="C35" s="16">
        <v>172</v>
      </c>
      <c r="D35" s="16">
        <v>81</v>
      </c>
      <c r="E35" s="17" t="s">
        <v>5</v>
      </c>
      <c r="F35">
        <f ca="1">IFERROR(IF(A35="","",OFFSET(Results!$AJ$1,MATCH(A35,Results!$A:$A,0)-1,0)),"")</f>
        <v>53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99</v>
      </c>
      <c r="B36" s="15" t="s">
        <v>100</v>
      </c>
      <c r="C36" s="16">
        <v>303</v>
      </c>
      <c r="D36" s="16">
        <v>71</v>
      </c>
      <c r="E36" s="17" t="s">
        <v>5</v>
      </c>
      <c r="F36">
        <f ca="1">IFERROR(IF(A36="","",OFFSET(Results!$AJ$1,MATCH(A36,Results!$A:$A,0)-1,0)),"")</f>
        <v>53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101</v>
      </c>
      <c r="B37" s="15" t="s">
        <v>30</v>
      </c>
      <c r="C37" s="16">
        <v>10000</v>
      </c>
      <c r="D37" s="16">
        <v>351</v>
      </c>
      <c r="E37" s="17" t="s">
        <v>5</v>
      </c>
      <c r="F37">
        <f ca="1">IFERROR(IF(A37="","",OFFSET(Results!$AJ$1,MATCH(A37,Results!$A:$A,0)-1,0)),"")</f>
        <v>23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102</v>
      </c>
      <c r="B38" s="15" t="s">
        <v>33</v>
      </c>
      <c r="C38" s="16">
        <v>5000</v>
      </c>
      <c r="D38" s="16">
        <v>401</v>
      </c>
      <c r="E38" s="17" t="s">
        <v>5</v>
      </c>
      <c r="F38">
        <f ca="1">IFERROR(IF(A38="","",OFFSET(Results!$AJ$1,MATCH(A38,Results!$A:$A,0)-1,0)),"")</f>
        <v>35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103</v>
      </c>
      <c r="B39" s="15" t="s">
        <v>33</v>
      </c>
      <c r="C39" s="16">
        <v>5000</v>
      </c>
      <c r="D39" s="16">
        <v>351</v>
      </c>
      <c r="E39" s="17" t="s">
        <v>5</v>
      </c>
      <c r="F39">
        <f ca="1">IFERROR(IF(A39="","",OFFSET(Results!$AJ$1,MATCH(A39,Results!$A:$A,0)-1,0)),"")</f>
        <v>32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104</v>
      </c>
      <c r="B40" s="15" t="s">
        <v>86</v>
      </c>
      <c r="C40" s="16">
        <v>233</v>
      </c>
      <c r="D40" s="16">
        <v>81</v>
      </c>
      <c r="E40" s="17" t="s">
        <v>5</v>
      </c>
      <c r="F40">
        <f ca="1">IFERROR(IF(A40="","",OFFSET(Results!$AJ$1,MATCH(A40,Results!$A:$A,0)-1,0)),"")</f>
        <v>42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43</v>
      </c>
      <c r="B41" s="15" t="s">
        <v>105</v>
      </c>
      <c r="C41" s="16">
        <v>72</v>
      </c>
      <c r="D41" s="16">
        <v>41</v>
      </c>
      <c r="E41" s="17" t="s">
        <v>5</v>
      </c>
      <c r="F41">
        <f ca="1">IFERROR(IF(A41="","",OFFSET(Results!$AJ$1,MATCH(A41,Results!$A:$A,0)-1,0)),"")</f>
        <v>32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44</v>
      </c>
      <c r="B42" s="15" t="s">
        <v>106</v>
      </c>
      <c r="C42" s="16">
        <v>27</v>
      </c>
      <c r="D42" s="16">
        <v>23</v>
      </c>
      <c r="E42" s="17" t="s">
        <v>5</v>
      </c>
      <c r="F42">
        <f ca="1">IFERROR(IF(A42="","",OFFSET(Results!$AJ$1,MATCH(A42,Results!$A:$A,0)-1,0)),"")</f>
        <v>15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107</v>
      </c>
      <c r="B43" s="15" t="s">
        <v>108</v>
      </c>
      <c r="C43" s="16">
        <v>2000</v>
      </c>
      <c r="D43" s="16">
        <v>161</v>
      </c>
      <c r="E43" s="17" t="s">
        <v>5</v>
      </c>
      <c r="F43">
        <f ca="1">IFERROR(IF(A43="","",OFFSET(Results!$AJ$1,MATCH(A43,Results!$A:$A,0)-1,0)),"")</f>
        <v>23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45</v>
      </c>
      <c r="B44" s="15" t="s">
        <v>109</v>
      </c>
      <c r="C44" s="16">
        <v>23</v>
      </c>
      <c r="D44" s="16">
        <v>17</v>
      </c>
      <c r="E44" s="17" t="s">
        <v>5</v>
      </c>
      <c r="F44">
        <f ca="1">IFERROR(IF(A44="","",OFFSET(Results!$AJ$1,MATCH(A44,Results!$A:$A,0)-1,0)),"")</f>
        <v>5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46</v>
      </c>
      <c r="B45" s="15" t="s">
        <v>27</v>
      </c>
      <c r="C45" s="16">
        <v>909</v>
      </c>
      <c r="D45" s="16">
        <v>151</v>
      </c>
      <c r="E45" s="17" t="s">
        <v>5</v>
      </c>
      <c r="F45">
        <f ca="1">IFERROR(IF(A45="","",OFFSET(Results!$AJ$1,MATCH(A45,Results!$A:$A,0)-1,0)),"")</f>
        <v>23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110</v>
      </c>
      <c r="B46" s="15" t="s">
        <v>25</v>
      </c>
      <c r="C46" s="16">
        <v>1000</v>
      </c>
      <c r="D46" s="16">
        <v>201</v>
      </c>
      <c r="E46" s="17" t="s">
        <v>5</v>
      </c>
      <c r="F46">
        <f ca="1">IFERROR(IF(A46="","",OFFSET(Results!$AJ$1,MATCH(A46,Results!$A:$A,0)-1,0)),"")</f>
        <v>42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111</v>
      </c>
      <c r="B47" s="15" t="s">
        <v>112</v>
      </c>
      <c r="C47" s="16">
        <v>357</v>
      </c>
      <c r="D47" s="16">
        <v>67</v>
      </c>
      <c r="E47" s="17" t="s">
        <v>5</v>
      </c>
      <c r="F47">
        <f ca="1">IFERROR(IF(A47="","",OFFSET(Results!$AJ$1,MATCH(A47,Results!$A:$A,0)-1,0)),"")</f>
        <v>53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113</v>
      </c>
      <c r="B48" s="15" t="s">
        <v>25</v>
      </c>
      <c r="C48" s="16">
        <v>1000</v>
      </c>
      <c r="D48" s="16">
        <v>301</v>
      </c>
      <c r="E48" s="17" t="s">
        <v>5</v>
      </c>
      <c r="F48">
        <f ca="1">IFERROR(IF(A48="","",OFFSET(Results!$AJ$1,MATCH(A48,Results!$A:$A,0)-1,0)),"")</f>
        <v>23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114</v>
      </c>
      <c r="B49" s="15" t="s">
        <v>25</v>
      </c>
      <c r="C49" s="16">
        <v>1000</v>
      </c>
      <c r="D49" s="16">
        <v>81</v>
      </c>
      <c r="E49" s="17" t="s">
        <v>5</v>
      </c>
      <c r="F49">
        <f ca="1">IFERROR(IF(A49="","",OFFSET(Results!$AJ$1,MATCH(A49,Results!$A:$A,0)-1,0)),"")</f>
        <v>35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48</v>
      </c>
      <c r="B50" s="15" t="s">
        <v>115</v>
      </c>
      <c r="C50" s="16">
        <v>25</v>
      </c>
      <c r="D50" s="16">
        <v>17</v>
      </c>
      <c r="E50" s="17" t="s">
        <v>5</v>
      </c>
      <c r="F50">
        <f ca="1">IFERROR(IF(A50="","",OFFSET(Results!$AJ$1,MATCH(A50,Results!$A:$A,0)-1,0)),"")</f>
        <v>18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49</v>
      </c>
      <c r="B51" s="15" t="s">
        <v>28</v>
      </c>
      <c r="C51" s="16">
        <v>10000</v>
      </c>
      <c r="D51" s="16">
        <v>401</v>
      </c>
      <c r="E51" s="17" t="s">
        <v>5</v>
      </c>
      <c r="F51">
        <f ca="1">IFERROR(IF(A51="","",OFFSET(Results!$AJ$1,MATCH(A51,Results!$A:$A,0)-1,0)),"")</f>
        <v>72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35">
      <c r="A52" t="s">
        <v>116</v>
      </c>
      <c r="B52" s="15" t="s">
        <v>30</v>
      </c>
      <c r="C52" s="16">
        <v>10000</v>
      </c>
      <c r="D52" s="16">
        <v>501</v>
      </c>
      <c r="E52" s="17" t="s">
        <v>5</v>
      </c>
      <c r="F52">
        <f ca="1">IFERROR(IF(A52="","",OFFSET(Results!$AJ$1,MATCH(A52,Results!$A:$A,0)-1,0)),"")</f>
        <v>52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35">
      <c r="A53" t="s">
        <v>117</v>
      </c>
      <c r="B53" s="15" t="s">
        <v>118</v>
      </c>
      <c r="C53" s="16">
        <v>68</v>
      </c>
      <c r="D53" s="16">
        <v>56</v>
      </c>
      <c r="E53" s="17" t="s">
        <v>5</v>
      </c>
      <c r="F53">
        <f ca="1">IFERROR(IF(A53="","",OFFSET(Results!$AJ$1,MATCH(A53,Results!$A:$A,0)-1,0)),"")</f>
        <v>5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35">
      <c r="A54" t="s">
        <v>119</v>
      </c>
      <c r="B54" s="15" t="s">
        <v>28</v>
      </c>
      <c r="C54" s="16">
        <v>10000</v>
      </c>
      <c r="D54" s="16">
        <v>1251</v>
      </c>
      <c r="E54" s="17" t="s">
        <v>5</v>
      </c>
      <c r="F54">
        <f ca="1">IFERROR(IF(A54="","",OFFSET(Results!$AJ$1,MATCH(A54,Results!$A:$A,0)-1,0)),"")</f>
        <v>65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50</v>
      </c>
      <c r="B55" s="15" t="s">
        <v>120</v>
      </c>
      <c r="C55" s="16">
        <v>17</v>
      </c>
      <c r="D55" s="16">
        <v>18</v>
      </c>
      <c r="E55" s="17" t="s">
        <v>143</v>
      </c>
      <c r="F55">
        <f ca="1">IFERROR(IF(A55="","",OFFSET(Results!$AJ$1,MATCH(A55,Results!$A:$A,0)-1,0)),"")</f>
        <v>18</v>
      </c>
      <c r="G55" s="6">
        <f t="shared" ca="1" si="0"/>
        <v>-0.4</v>
      </c>
      <c r="H55" t="str">
        <f ca="1">IF(E55="","",OFFSET([1]LPGA!$AL$1,MATCH(A55,[1]LPGA!$E$1:$E$500,0)-1,0))</f>
        <v>Unibet: 17/1, 5pl, 1/4</v>
      </c>
    </row>
    <row r="56" spans="1:8" x14ac:dyDescent="0.35">
      <c r="A56" t="s">
        <v>121</v>
      </c>
      <c r="B56" s="15" t="s">
        <v>37</v>
      </c>
      <c r="C56" s="16">
        <v>1667</v>
      </c>
      <c r="D56" s="16">
        <v>141</v>
      </c>
      <c r="E56" s="17" t="s">
        <v>5</v>
      </c>
      <c r="F56">
        <f ca="1">IFERROR(IF(A56="","",OFFSET(Results!$AJ$1,MATCH(A56,Results!$A:$A,0)-1,0)),"")</f>
        <v>50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122</v>
      </c>
      <c r="B57" s="15" t="s">
        <v>123</v>
      </c>
      <c r="C57" s="16">
        <v>278</v>
      </c>
      <c r="D57" s="16">
        <v>101</v>
      </c>
      <c r="E57" s="17" t="s">
        <v>5</v>
      </c>
      <c r="F57">
        <f ca="1">IFERROR(IF(A57="","",OFFSET(Results!$AJ$1,MATCH(A57,Results!$A:$A,0)-1,0)),"")</f>
        <v>23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124</v>
      </c>
      <c r="B58" s="15" t="s">
        <v>30</v>
      </c>
      <c r="C58" s="16">
        <v>10000</v>
      </c>
      <c r="D58" s="16">
        <v>501</v>
      </c>
      <c r="E58" s="17" t="s">
        <v>5</v>
      </c>
      <c r="F58">
        <f ca="1">IFERROR(IF(A58="","",OFFSET(Results!$AJ$1,MATCH(A58,Results!$A:$A,0)-1,0)),"")</f>
        <v>46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35">
      <c r="A59" t="s">
        <v>125</v>
      </c>
      <c r="B59" s="15" t="s">
        <v>30</v>
      </c>
      <c r="C59" s="16">
        <v>10000</v>
      </c>
      <c r="D59" s="16">
        <v>401</v>
      </c>
      <c r="E59" s="17" t="s">
        <v>5</v>
      </c>
      <c r="F59">
        <f ca="1">IFERROR(IF(A59="","",OFFSET(Results!$AJ$1,MATCH(A59,Results!$A:$A,0)-1,0)),"")</f>
        <v>42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126</v>
      </c>
      <c r="B60" s="15" t="s">
        <v>28</v>
      </c>
      <c r="C60" s="16">
        <v>10000</v>
      </c>
      <c r="D60" s="16">
        <v>301</v>
      </c>
      <c r="E60" s="17" t="s">
        <v>5</v>
      </c>
      <c r="F60">
        <f ca="1">IFERROR(IF(A60="","",OFFSET(Results!$AJ$1,MATCH(A60,Results!$A:$A,0)-1,0)),"")</f>
        <v>65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127</v>
      </c>
      <c r="B61" s="15" t="s">
        <v>28</v>
      </c>
      <c r="C61" s="16">
        <v>10000</v>
      </c>
      <c r="D61" s="16">
        <v>301</v>
      </c>
      <c r="E61" s="17" t="s">
        <v>5</v>
      </c>
      <c r="F61">
        <f ca="1">IFERROR(IF(A61="","",OFFSET(Results!$AJ$1,MATCH(A61,Results!$A:$A,0)-1,0)),"")</f>
        <v>61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51</v>
      </c>
      <c r="B62" s="15" t="s">
        <v>128</v>
      </c>
      <c r="C62" s="16">
        <v>48</v>
      </c>
      <c r="D62" s="16">
        <v>36</v>
      </c>
      <c r="E62" s="17" t="s">
        <v>5</v>
      </c>
      <c r="F62">
        <f ca="1">IFERROR(IF(A62="","",OFFSET(Results!$AJ$1,MATCH(A62,Results!$A:$A,0)-1,0)),"")</f>
        <v>31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129</v>
      </c>
      <c r="B63" s="15" t="s">
        <v>33</v>
      </c>
      <c r="C63" s="16">
        <v>5000</v>
      </c>
      <c r="D63" s="16">
        <v>251</v>
      </c>
      <c r="E63" s="17" t="s">
        <v>5</v>
      </c>
      <c r="F63">
        <f ca="1">IFERROR(IF(A63="","",OFFSET(Results!$AJ$1,MATCH(A63,Results!$A:$A,0)-1,0)),"")</f>
        <v>65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52</v>
      </c>
      <c r="B64" s="15" t="s">
        <v>130</v>
      </c>
      <c r="C64" s="16">
        <v>50</v>
      </c>
      <c r="D64" s="16">
        <v>34</v>
      </c>
      <c r="E64" s="17" t="s">
        <v>5</v>
      </c>
      <c r="F64">
        <f ca="1">IFERROR(IF(A64="","",OFFSET(Results!$AJ$1,MATCH(A64,Results!$A:$A,0)-1,0)),"")</f>
        <v>15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131</v>
      </c>
      <c r="B65" s="15" t="s">
        <v>30</v>
      </c>
      <c r="C65" s="16">
        <v>10000</v>
      </c>
      <c r="D65" s="16">
        <v>201</v>
      </c>
      <c r="E65" s="17" t="s">
        <v>5</v>
      </c>
      <c r="F65">
        <f ca="1">IFERROR(IF(A65="","",OFFSET(Results!$AJ$1,MATCH(A65,Results!$A:$A,0)-1,0)),"")</f>
        <v>53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35">
      <c r="A66" t="s">
        <v>132</v>
      </c>
      <c r="B66" s="15" t="s">
        <v>133</v>
      </c>
      <c r="C66" s="16">
        <v>19</v>
      </c>
      <c r="D66" s="16">
        <v>15</v>
      </c>
      <c r="E66" s="17" t="s">
        <v>5</v>
      </c>
      <c r="F66">
        <f ca="1">IFERROR(IF(A66="","",OFFSET(Results!$AJ$1,MATCH(A66,Results!$A:$A,0)-1,0)),"")</f>
        <v>10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53</v>
      </c>
      <c r="B67" s="15" t="s">
        <v>134</v>
      </c>
      <c r="C67" s="16">
        <v>64</v>
      </c>
      <c r="D67" s="16">
        <v>41</v>
      </c>
      <c r="E67" s="17" t="s">
        <v>5</v>
      </c>
      <c r="F67">
        <f ca="1">IFERROR(IF(A67="","",OFFSET(Results!$AJ$1,MATCH(A67,Results!$A:$A,0)-1,0)),"")</f>
        <v>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135</v>
      </c>
      <c r="B68" s="15" t="s">
        <v>136</v>
      </c>
      <c r="C68" s="16">
        <v>417</v>
      </c>
      <c r="D68" s="16">
        <v>76</v>
      </c>
      <c r="E68" s="17" t="s">
        <v>5</v>
      </c>
      <c r="F68">
        <f ca="1">IFERROR(IF(A68="","",OFFSET(Results!$AJ$1,MATCH(A68,Results!$A:$A,0)-1,0)),"")</f>
        <v>69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137</v>
      </c>
      <c r="B69" s="15" t="s">
        <v>33</v>
      </c>
      <c r="C69" s="16">
        <v>5000</v>
      </c>
      <c r="D69" s="16">
        <v>351</v>
      </c>
      <c r="E69" s="17" t="s">
        <v>5</v>
      </c>
      <c r="F69">
        <f ca="1">IFERROR(IF(A69="","",OFFSET(Results!$AJ$1,MATCH(A69,Results!$A:$A,0)-1,0)),"")</f>
        <v>69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138</v>
      </c>
      <c r="B70" s="15" t="s">
        <v>47</v>
      </c>
      <c r="C70" s="16">
        <v>526</v>
      </c>
      <c r="D70" s="16">
        <v>151</v>
      </c>
      <c r="E70" s="17" t="s">
        <v>5</v>
      </c>
      <c r="F70">
        <f ca="1">IFERROR(IF(A70="","",OFFSET(Results!$AJ$1,MATCH(A70,Results!$A:$A,0)-1,0)),"")</f>
        <v>32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54</v>
      </c>
      <c r="B71" s="15" t="s">
        <v>56</v>
      </c>
      <c r="C71" s="16">
        <v>500</v>
      </c>
      <c r="D71" s="16">
        <v>111</v>
      </c>
      <c r="E71" s="17" t="s">
        <v>5</v>
      </c>
      <c r="F71">
        <f ca="1">IFERROR(IF(A71="","",OFFSET(Results!$AJ$1,MATCH(A71,Results!$A:$A,0)-1,0)),"")</f>
        <v>38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55</v>
      </c>
      <c r="B72" s="15" t="s">
        <v>28</v>
      </c>
      <c r="C72" s="16">
        <v>10000</v>
      </c>
      <c r="D72" s="16">
        <v>1001</v>
      </c>
      <c r="E72" s="17" t="s">
        <v>5</v>
      </c>
      <c r="F72">
        <f ca="1">IFERROR(IF(A72="","",OFFSET(Results!$AJ$1,MATCH(A72,Results!$A:$A,0)-1,0)),"")</f>
        <v>63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139</v>
      </c>
      <c r="B73" s="15" t="s">
        <v>38</v>
      </c>
      <c r="C73" s="16">
        <v>3333</v>
      </c>
      <c r="D73" s="16">
        <v>301</v>
      </c>
      <c r="E73" s="17" t="s">
        <v>5</v>
      </c>
      <c r="F73">
        <f ca="1">IFERROR(IF(A73="","",OFFSET(Results!$AJ$1,MATCH(A73,Results!$A:$A,0)-1,0)),"")</f>
        <v>23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3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 Lim Kim</v>
      </c>
      <c r="B2">
        <f>IF(Win!B2="","",VALUE(Win!B2))</f>
        <v>1.9900000000000001E-2</v>
      </c>
      <c r="C2">
        <f>IF(Win!C2="","",Win!C2)</f>
        <v>50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2.24%</v>
      </c>
      <c r="O2">
        <f>IF(FRL!C2="","",FRL!C2)</f>
        <v>45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62</v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Akie Iwai</v>
      </c>
      <c r="B3">
        <f>IF(Win!B3="","",VALUE(Win!B3))</f>
        <v>5.21E-2</v>
      </c>
      <c r="C3">
        <f>IF(Win!C3="","",Win!C3)</f>
        <v>19</v>
      </c>
      <c r="D3">
        <f>IF(Win!D3="","",Win!D3)</f>
        <v>17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Akie Iwai</v>
      </c>
      <c r="N3" t="str">
        <f>IF(FRL!B3="","",FRL!B3)</f>
        <v>2.95%</v>
      </c>
      <c r="O3">
        <f>IF(FRL!C3="","",FRL!C3)</f>
        <v>34</v>
      </c>
      <c r="P3">
        <f>IF(FRL!D3="","",FRL!D3)</f>
        <v>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44</v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Allisen Corpuz</v>
      </c>
      <c r="B4">
        <f>IF(Win!B4="","",VALUE(Win!B4))</f>
        <v>4.1999999999999997E-3</v>
      </c>
      <c r="C4">
        <f>IF(Win!C4="","",Win!C4)</f>
        <v>238</v>
      </c>
      <c r="D4">
        <f>IF(Win!D4="","",Win!D4)</f>
        <v>111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Allisen Corpuz</v>
      </c>
      <c r="N4" t="str">
        <f>IF(FRL!B4="","",FRL!B4)</f>
        <v>1.40%</v>
      </c>
      <c r="O4">
        <f>IF(FRL!C4="","",FRL!C4)</f>
        <v>71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Andrea Lee</v>
      </c>
      <c r="B5">
        <f>IF(Win!B5="","",VALUE(Win!B5))</f>
        <v>6.1000000000000004E-3</v>
      </c>
      <c r="C5">
        <f>IF(Win!C5="","",Win!C5)</f>
        <v>164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Andrea Lee</v>
      </c>
      <c r="N5" t="str">
        <f>IF(FRL!B5="","",FRL!B5)</f>
        <v>1.57%</v>
      </c>
      <c r="O5">
        <f>IF(FRL!C5="","",FRL!C5)</f>
        <v>64</v>
      </c>
      <c r="P5">
        <f>IF(FRL!D5="","",FRL!D5)</f>
        <v>61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Angel Yin</v>
      </c>
      <c r="B6">
        <f>IF(Win!B6="","",VALUE(Win!B6))</f>
        <v>2.0000000000000001E-4</v>
      </c>
      <c r="C6">
        <f>IF(Win!C6="","",Win!C6)</f>
        <v>5000</v>
      </c>
      <c r="D6">
        <f>IF(Win!D6="","",Win!D6)</f>
        <v>86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Angel Yin</v>
      </c>
      <c r="N6" t="str">
        <f>IF(FRL!B6="","",FRL!B6)</f>
        <v>0.64%</v>
      </c>
      <c r="O6">
        <f>IF(FRL!C6="","",FRL!C6)</f>
        <v>156</v>
      </c>
      <c r="P6">
        <f>IF(FRL!D6="","",FRL!D6)</f>
        <v>61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April Angurasaranee</v>
      </c>
      <c r="B7">
        <f>IF(Win!B7="","",VALUE(Win!B7))</f>
        <v>0</v>
      </c>
      <c r="C7">
        <f>IF(Win!C7="","",Win!C7)</f>
        <v>10000</v>
      </c>
      <c r="D7">
        <f>IF(Win!D7="","",Win!D7)</f>
        <v>1501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April Angurasaranee</v>
      </c>
      <c r="N7" t="str">
        <f>IF(FRL!B7="","",FRL!B7)</f>
        <v>0.17%</v>
      </c>
      <c r="O7">
        <f>IF(FRL!C7="","",FRL!C7)</f>
        <v>588</v>
      </c>
      <c r="P7">
        <f>IF(FRL!D7="","",FRL!D7)</f>
        <v>301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Ariya Jutanugarn</v>
      </c>
      <c r="B8">
        <f>IF(Win!B8="","",VALUE(Win!B8))</f>
        <v>4.5999999999999999E-3</v>
      </c>
      <c r="C8">
        <f>IF(Win!C8="","",Win!C8)</f>
        <v>217</v>
      </c>
      <c r="D8">
        <f>IF(Win!D8="","",Win!D8)</f>
        <v>67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Ariya Jutanugarn</v>
      </c>
      <c r="N8" t="str">
        <f>IF(FRL!B8="","",FRL!B8)</f>
        <v>1.39%</v>
      </c>
      <c r="O8">
        <f>IF(FRL!C8="","",FRL!C8)</f>
        <v>72</v>
      </c>
      <c r="P8">
        <f>IF(FRL!D8="","",FRL!D8)</f>
        <v>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Auston Kim</v>
      </c>
      <c r="B9">
        <f>IF(Win!B9="","",VALUE(Win!B9))</f>
        <v>7.6E-3</v>
      </c>
      <c r="C9">
        <f>IF(Win!C9="","",Win!C9)</f>
        <v>132</v>
      </c>
      <c r="D9">
        <f>IF(Win!D9="","",Win!D9)</f>
        <v>67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Auston Kim</v>
      </c>
      <c r="N9" t="str">
        <f>IF(FRL!B9="","",FRL!B9)</f>
        <v>1.63%</v>
      </c>
      <c r="O9">
        <f>IF(FRL!C9="","",FRL!C9)</f>
        <v>61</v>
      </c>
      <c r="P9">
        <f>IF(FRL!D9="","",FRL!D9)</f>
        <v>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Ayaka Furue</v>
      </c>
      <c r="B10">
        <f>IF(Win!B10="","",VALUE(Win!B10))</f>
        <v>2.18E-2</v>
      </c>
      <c r="C10">
        <f>IF(Win!C10="","",Win!C10)</f>
        <v>46</v>
      </c>
      <c r="D10">
        <f>IF(Win!D10="","",Win!D10)</f>
        <v>36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Ayaka Furue</v>
      </c>
      <c r="N10" t="str">
        <f>IF(FRL!B10="","",FRL!B10)</f>
        <v>2.30%</v>
      </c>
      <c r="O10">
        <f>IF(FRL!C10="","",FRL!C10)</f>
        <v>43</v>
      </c>
      <c r="P10">
        <f>IF(FRL!D10="","",FRL!D10)</f>
        <v>41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Benedetta Moresco</v>
      </c>
      <c r="B11">
        <f>IF(Win!B11="","",VALUE(Win!B11))</f>
        <v>0</v>
      </c>
      <c r="C11">
        <f>IF(Win!C11="","",Win!C11)</f>
        <v>10000</v>
      </c>
      <c r="D11">
        <f>IF(Win!D11="","",Win!D11)</f>
        <v>801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Benedetta Moresco</v>
      </c>
      <c r="N11" t="str">
        <f>IF(FRL!B11="","",FRL!B11)</f>
        <v>0.32%</v>
      </c>
      <c r="O11">
        <f>IF(FRL!C11="","",FRL!C11)</f>
        <v>313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Brooke M. Henderson</v>
      </c>
      <c r="B12">
        <f>IF(Win!B12="","",VALUE(Win!B12))</f>
        <v>5.1299999999999998E-2</v>
      </c>
      <c r="C12">
        <f>IF(Win!C12="","",Win!C12)</f>
        <v>19</v>
      </c>
      <c r="D12">
        <f>IF(Win!D12="","",Win!D12)</f>
        <v>23</v>
      </c>
      <c r="E12" s="18">
        <f t="shared" si="0"/>
        <v>8.0000000000000002E-3</v>
      </c>
      <c r="F12">
        <f t="array" ref="F12">IF(E12="","",RANK(E12, $E$2:$E$241) + COUNTIFS($E$2:$E$241, E12, $D$2:$D$241, "&lt;"&amp;D12) + COUNTIFS($E$2:$E$241, E12, $D$2:$D$241, D12, $A$2:$A$241, "&lt;"&amp;A12))</f>
        <v>3</v>
      </c>
      <c r="G12">
        <f ca="1">IF(Win!F12="","",Win!F12)</f>
        <v>38</v>
      </c>
      <c r="H12" s="6">
        <f t="shared" ca="1" si="1"/>
        <v>-2</v>
      </c>
      <c r="I12" s="6">
        <f t="shared" ca="1" si="2"/>
        <v>-2</v>
      </c>
      <c r="J12" t="str">
        <f ca="1">IF(F12="","",Win!H12)</f>
        <v>Unibet: 22/1, 5pl, 1/4</v>
      </c>
      <c r="M12" t="str">
        <f>IF(FRL!A12="","",FRL!A12)</f>
        <v>Brooke M. Henderson</v>
      </c>
      <c r="N12" t="str">
        <f>IF(FRL!B12="","",FRL!B12)</f>
        <v>2.90%</v>
      </c>
      <c r="O12">
        <f>IF(FRL!C12="","",FRL!C12)</f>
        <v>34</v>
      </c>
      <c r="P12">
        <f>IF(FRL!D12="","",FRL!D12)</f>
        <v>31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Brooke Matthews</v>
      </c>
      <c r="B13">
        <f>IF(Win!B13="","",VALUE(Win!B13))</f>
        <v>5.9999999999999995E-4</v>
      </c>
      <c r="C13">
        <f>IF(Win!C13="","",Win!C13)</f>
        <v>1667</v>
      </c>
      <c r="D13">
        <f>IF(Win!D13="","",Win!D13)</f>
        <v>131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Brooke Matthews</v>
      </c>
      <c r="N13" t="str">
        <f>IF(FRL!B13="","",FRL!B13)</f>
        <v>0.77%</v>
      </c>
      <c r="O13">
        <f>IF(FRL!C13="","",FRL!C13)</f>
        <v>130</v>
      </c>
      <c r="P13">
        <f>IF(FRL!D13="","",FRL!D13)</f>
        <v>71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Carlota Ciganda</v>
      </c>
      <c r="B14">
        <f>IF(Win!B14="","",VALUE(Win!B14))</f>
        <v>1.0500000000000001E-2</v>
      </c>
      <c r="C14">
        <f>IF(Win!C14="","",Win!C14)</f>
        <v>95</v>
      </c>
      <c r="D14">
        <f>IF(Win!D14="","",Win!D14)</f>
        <v>81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Carlota Ciganda</v>
      </c>
      <c r="N14" t="str">
        <f>IF(FRL!B14="","",FRL!B14)</f>
        <v>1.78%</v>
      </c>
      <c r="O14">
        <f>IF(FRL!C14="","",FRL!C14)</f>
        <v>56</v>
      </c>
      <c r="P14">
        <f>IF(FRL!D14="","",FRL!D14)</f>
        <v>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Cassie Porter</v>
      </c>
      <c r="B15">
        <f>IF(Win!B15="","",VALUE(Win!B15))</f>
        <v>1E-4</v>
      </c>
      <c r="C15">
        <f>IF(Win!C15="","",Win!C15)</f>
        <v>10000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Cassie Porter</v>
      </c>
      <c r="N15" t="str">
        <f>IF(FRL!B15="","",FRL!B15)</f>
        <v>0.60%</v>
      </c>
      <c r="O15">
        <f>IF(FRL!C15="","",FRL!C15)</f>
        <v>167</v>
      </c>
      <c r="P15">
        <f>IF(FRL!D15="","",FRL!D15)</f>
        <v>141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Celine Boutier</v>
      </c>
      <c r="B16">
        <f>IF(Win!B16="","",VALUE(Win!B16))</f>
        <v>1.54E-2</v>
      </c>
      <c r="C16">
        <f>IF(Win!C16="","",Win!C16)</f>
        <v>65</v>
      </c>
      <c r="D16">
        <f>IF(Win!D16="","",Win!D16)</f>
        <v>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Celine Boutier</v>
      </c>
      <c r="N16" t="str">
        <f>IF(FRL!B16="","",FRL!B16)</f>
        <v>2.01%</v>
      </c>
      <c r="O16">
        <f>IF(FRL!C16="","",FRL!C16)</f>
        <v>50</v>
      </c>
      <c r="P16">
        <f>IF(FRL!D16="","",FRL!D16)</f>
        <v>46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Chanettee Wannasaen</v>
      </c>
      <c r="B17">
        <f>IF(Win!B17="","",VALUE(Win!B17))</f>
        <v>2.9999999999999997E-4</v>
      </c>
      <c r="C17">
        <f>IF(Win!C17="","",Win!C17)</f>
        <v>3333</v>
      </c>
      <c r="D17">
        <f>IF(Win!D17="","",Win!D17)</f>
        <v>351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Chanettee Wannasaen</v>
      </c>
      <c r="N17" t="str">
        <f>IF(FRL!B17="","",FRL!B17)</f>
        <v>0.70%</v>
      </c>
      <c r="O17">
        <f>IF(FRL!C17="","",FRL!C17)</f>
        <v>143</v>
      </c>
      <c r="P17">
        <f>IF(FRL!D17="","",FRL!D17)</f>
        <v>126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Chisato Iwai</v>
      </c>
      <c r="B18">
        <f>IF(Win!B18="","",VALUE(Win!B18))</f>
        <v>4.5400000000000003E-2</v>
      </c>
      <c r="C18">
        <f>IF(Win!C18="","",Win!C18)</f>
        <v>22</v>
      </c>
      <c r="D18">
        <f>IF(Win!D18="","",Win!D18)</f>
        <v>36</v>
      </c>
      <c r="E18" s="18">
        <f t="shared" si="0"/>
        <v>1.7999999999999999E-2</v>
      </c>
      <c r="F18">
        <f t="array" ref="F18">IF(E18="","",RANK(E18, $E$2:$E$241) + COUNTIFS($E$2:$E$241, E18, $D$2:$D$241, "&lt;"&amp;D18) + COUNTIFS($E$2:$E$241, E18, $D$2:$D$241, D18, $A$2:$A$241, "&lt;"&amp;A18))</f>
        <v>1</v>
      </c>
      <c r="G18">
        <f ca="1">IF(Win!F18="","",Win!F18)</f>
        <v>2</v>
      </c>
      <c r="H18" s="6">
        <f t="shared" ca="1" si="1"/>
        <v>7.75</v>
      </c>
      <c r="I18" s="6">
        <f t="shared" ca="1" si="2"/>
        <v>7.75</v>
      </c>
      <c r="J18" t="str">
        <f ca="1">IF(F18="","",Win!H18)</f>
        <v>Betfred: 35/1, 5pl, 1/4</v>
      </c>
      <c r="M18" t="str">
        <f>IF(FRL!A18="","",FRL!A18)</f>
        <v>Chisato Iwai</v>
      </c>
      <c r="N18" t="str">
        <f>IF(FRL!B18="","",FRL!B18)</f>
        <v>2.86%</v>
      </c>
      <c r="O18">
        <f>IF(FRL!C18="","",FRL!C18)</f>
        <v>35</v>
      </c>
      <c r="P18">
        <f>IF(FRL!D18="","",FRL!D18)</f>
        <v>31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Danielle Kang</v>
      </c>
      <c r="B19">
        <f>IF(Win!B19="","",VALUE(Win!B19))</f>
        <v>0</v>
      </c>
      <c r="C19">
        <f>IF(Win!C19="","",Win!C19)</f>
        <v>10000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Danielle Kang</v>
      </c>
      <c r="N19" t="str">
        <f>IF(FRL!B19="","",FRL!B19)</f>
        <v>0.21%</v>
      </c>
      <c r="O19">
        <f>IF(FRL!C19="","",FRL!C19)</f>
        <v>476</v>
      </c>
      <c r="P19">
        <f>IF(FRL!D19="","",FRL!D19)</f>
        <v>226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Esther Henseleit</v>
      </c>
      <c r="B20">
        <f>IF(Win!B20="","",VALUE(Win!B20))</f>
        <v>4.1000000000000003E-3</v>
      </c>
      <c r="C20">
        <f>IF(Win!C20="","",Win!C20)</f>
        <v>244</v>
      </c>
      <c r="D20">
        <f>IF(Win!D20="","",Win!D20)</f>
        <v>126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Esther Henseleit</v>
      </c>
      <c r="N20" t="str">
        <f>IF(FRL!B20="","",FRL!B20)</f>
        <v>1.29%</v>
      </c>
      <c r="O20">
        <f>IF(FRL!C20="","",FRL!C20)</f>
        <v>78</v>
      </c>
      <c r="P20">
        <f>IF(FRL!D20="","",FRL!D20)</f>
        <v>71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Gaby Lopez</v>
      </c>
      <c r="B21">
        <f>IF(Win!B21="","",VALUE(Win!B21))</f>
        <v>2.6499999999999999E-2</v>
      </c>
      <c r="C21">
        <f>IF(Win!C21="","",Win!C21)</f>
        <v>38</v>
      </c>
      <c r="D21">
        <f>IF(Win!D21="","",Win!D21)</f>
        <v>41</v>
      </c>
      <c r="E21" s="18">
        <f t="shared" si="0"/>
        <v>2E-3</v>
      </c>
      <c r="F21">
        <f t="array" ref="F21">IF(E21="","",RANK(E21, $E$2:$E$241) + COUNTIFS($E$2:$E$241, E21, $D$2:$D$241, "&lt;"&amp;D21) + COUNTIFS($E$2:$E$241, E21, $D$2:$D$241, D21, $A$2:$A$241, "&lt;"&amp;A21))</f>
        <v>7</v>
      </c>
      <c r="G21">
        <f ca="1">IF(Win!F21="","",Win!F21)</f>
        <v>38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Ladbrokes: 40/1, 5pl, 1/4</v>
      </c>
      <c r="M21" t="str">
        <f>IF(FRL!A21="","",FRL!A21)</f>
        <v>Gaby Lopez</v>
      </c>
      <c r="N21" t="str">
        <f>IF(FRL!B21="","",FRL!B21)</f>
        <v>2.36%</v>
      </c>
      <c r="O21">
        <f>IF(FRL!C21="","",FRL!C21)</f>
        <v>42</v>
      </c>
      <c r="P21">
        <f>IF(FRL!D21="","",FRL!D21)</f>
        <v>41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Gemma Dryburgh</v>
      </c>
      <c r="B22">
        <f>IF(Win!B22="","",VALUE(Win!B22))</f>
        <v>5.9999999999999995E-4</v>
      </c>
      <c r="C22">
        <f>IF(Win!C22="","",Win!C22)</f>
        <v>1667</v>
      </c>
      <c r="D22">
        <f>IF(Win!D22="","",Win!D22)</f>
        <v>181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Gemma Dryburgh</v>
      </c>
      <c r="N22" t="str">
        <f>IF(FRL!B22="","",FRL!B22)</f>
        <v>0.80%</v>
      </c>
      <c r="O22">
        <f>IF(FRL!C22="","",FRL!C22)</f>
        <v>125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Gianna Clemente</v>
      </c>
      <c r="B23">
        <f>IF(Win!B23="","",VALUE(Win!B23))</f>
        <v>2.9999999999999997E-4</v>
      </c>
      <c r="C23">
        <f>IF(Win!C23="","",Win!C23)</f>
        <v>3333</v>
      </c>
      <c r="D23">
        <f>IF(Win!D23="","",Win!D23)</f>
        <v>301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Gianna Clemente</v>
      </c>
      <c r="N23" t="str">
        <f>IF(FRL!B23="","",FRL!B23)</f>
        <v>0.63%</v>
      </c>
      <c r="O23">
        <f>IF(FRL!C23="","",FRL!C23)</f>
        <v>159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Grace Kim</v>
      </c>
      <c r="B24">
        <f>IF(Win!B24="","",VALUE(Win!B24))</f>
        <v>4.3E-3</v>
      </c>
      <c r="C24">
        <f>IF(Win!C24="","",Win!C24)</f>
        <v>233</v>
      </c>
      <c r="D24">
        <f>IF(Win!D24="","",Win!D24)</f>
        <v>91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Grace Kim</v>
      </c>
      <c r="N24" t="str">
        <f>IF(FRL!B24="","",FRL!B24)</f>
        <v>1.33%</v>
      </c>
      <c r="O24">
        <f>IF(FRL!C24="","",FRL!C24)</f>
        <v>75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Gurleen Kaur</v>
      </c>
      <c r="B25">
        <f>IF(Win!B25="","",VALUE(Win!B25))</f>
        <v>1E-4</v>
      </c>
      <c r="C25">
        <f>IF(Win!C25="","",Win!C25)</f>
        <v>10000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Gurleen Kaur</v>
      </c>
      <c r="N25" t="str">
        <f>IF(FRL!B25="","",FRL!B25)</f>
        <v>0.49%</v>
      </c>
      <c r="O25">
        <f>IF(FRL!C25="","",FRL!C25)</f>
        <v>204</v>
      </c>
      <c r="P25">
        <f>IF(FRL!D25="","",FRL!D25)</f>
        <v>151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Haeran Ryu</v>
      </c>
      <c r="B26">
        <f>IF(Win!B26="","",VALUE(Win!B26))</f>
        <v>5.1200000000000002E-2</v>
      </c>
      <c r="C26">
        <f>IF(Win!C26="","",Win!C26)</f>
        <v>20</v>
      </c>
      <c r="D26">
        <f>IF(Win!D26="","",Win!D26)</f>
        <v>23</v>
      </c>
      <c r="E26" s="18">
        <f t="shared" si="0"/>
        <v>8.0000000000000002E-3</v>
      </c>
      <c r="F26">
        <f t="array" ref="F26">IF(E26="","",RANK(E26, $E$2:$E$241) + COUNTIFS($E$2:$E$241, E26, $D$2:$D$241, "&lt;"&amp;D26) + COUNTIFS($E$2:$E$241, E26, $D$2:$D$241, D26, $A$2:$A$241, "&lt;"&amp;A26))</f>
        <v>4</v>
      </c>
      <c r="G26">
        <f ca="1">IF(Win!F26="","",Win!F26)</f>
        <v>10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22/1, 5pl, 1/4</v>
      </c>
      <c r="M26" t="str">
        <f>IF(FRL!A26="","",FRL!A26)</f>
        <v>Haeran Ryu</v>
      </c>
      <c r="N26" t="str">
        <f>IF(FRL!B26="","",FRL!B26)</f>
        <v>2.98%</v>
      </c>
      <c r="O26">
        <f>IF(FRL!C26="","",FRL!C26)</f>
        <v>34</v>
      </c>
      <c r="P26">
        <f>IF(FRL!D26="","",FRL!D26)</f>
        <v>29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Hannah Green</v>
      </c>
      <c r="B27">
        <f>IF(Win!B27="","",VALUE(Win!B27))</f>
        <v>4.7999999999999996E-3</v>
      </c>
      <c r="C27">
        <f>IF(Win!C27="","",Win!C27)</f>
        <v>208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Hannah Green</v>
      </c>
      <c r="N27" t="str">
        <f>IF(FRL!B27="","",FRL!B27)</f>
        <v>1.39%</v>
      </c>
      <c r="O27">
        <f>IF(FRL!C27="","",FRL!C27)</f>
        <v>72</v>
      </c>
      <c r="P27">
        <f>IF(FRL!D27="","",FRL!D27)</f>
        <v>56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Hye-Jin Choi</v>
      </c>
      <c r="B28">
        <f>IF(Win!B28="","",VALUE(Win!B28))</f>
        <v>5.9900000000000002E-2</v>
      </c>
      <c r="C28">
        <f>IF(Win!C28="","",Win!C28)</f>
        <v>17</v>
      </c>
      <c r="D28">
        <f>IF(Win!D28="","",Win!D28)</f>
        <v>19</v>
      </c>
      <c r="E28" s="18">
        <f t="shared" si="0"/>
        <v>8.0000000000000002E-3</v>
      </c>
      <c r="F28">
        <f t="array" ref="F28">IF(E28="","",RANK(E28, $E$2:$E$241) + COUNTIFS($E$2:$E$241, E28, $D$2:$D$241, "&lt;"&amp;D28) + COUNTIFS($E$2:$E$241, E28, $D$2:$D$241, D28, $A$2:$A$241, "&lt;"&amp;A28))</f>
        <v>2</v>
      </c>
      <c r="G28">
        <f ca="1">IF(Win!F28="","",Win!F28)</f>
        <v>8</v>
      </c>
      <c r="H28" s="6">
        <f t="shared" ca="1" si="1"/>
        <v>-2</v>
      </c>
      <c r="I28" s="6">
        <f t="shared" ca="1" si="2"/>
        <v>-2</v>
      </c>
      <c r="J28" t="str">
        <f ca="1">IF(F28="","",Win!H28)</f>
        <v>Unibet: 18/1, 5pl, 1/4</v>
      </c>
      <c r="M28" t="str">
        <f>IF(FRL!A28="","",FRL!A28)</f>
        <v>Hye-Jin Choi</v>
      </c>
      <c r="N28" t="str">
        <f>IF(FRL!B28="","",FRL!B28)</f>
        <v>3.15%</v>
      </c>
      <c r="O28">
        <f>IF(FRL!C28="","",FRL!C28)</f>
        <v>32</v>
      </c>
      <c r="P28">
        <f>IF(FRL!D28="","",FRL!D28)</f>
        <v>29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Hyo Joo Kim</v>
      </c>
      <c r="B29">
        <f>IF(Win!B29="","",VALUE(Win!B29))</f>
        <v>1.7899999999999999E-2</v>
      </c>
      <c r="C29">
        <f>IF(Win!C29="","",Win!C29)</f>
        <v>56</v>
      </c>
      <c r="D29">
        <f>IF(Win!D29="","",Win!D29)</f>
        <v>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Hyo Joo Kim</v>
      </c>
      <c r="N29" t="str">
        <f>IF(FRL!B29="","",FRL!B29)</f>
        <v>2.09%</v>
      </c>
      <c r="O29">
        <f>IF(FRL!C29="","",FRL!C29)</f>
        <v>48</v>
      </c>
      <c r="P29">
        <f>IF(FRL!D29="","",FRL!D29)</f>
        <v>34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Ina Yoon</v>
      </c>
      <c r="B30">
        <f>IF(Win!B30="","",VALUE(Win!B30))</f>
        <v>1.06E-2</v>
      </c>
      <c r="C30">
        <f>IF(Win!C30="","",Win!C30)</f>
        <v>94</v>
      </c>
      <c r="D30">
        <f>IF(Win!D30="","",Win!D30)</f>
        <v>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Ina Yoon</v>
      </c>
      <c r="N30" t="str">
        <f>IF(FRL!B30="","",FRL!B30)</f>
        <v>1.73%</v>
      </c>
      <c r="O30">
        <f>IF(FRL!C30="","",FRL!C30)</f>
        <v>58</v>
      </c>
      <c r="P30">
        <f>IF(FRL!D30="","",FRL!D30)</f>
        <v>46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Ingrid Lindblad</v>
      </c>
      <c r="B31">
        <f>IF(Win!B31="","",VALUE(Win!B31))</f>
        <v>2.0000000000000001E-4</v>
      </c>
      <c r="C31">
        <f>IF(Win!C31="","",Win!C31)</f>
        <v>5000</v>
      </c>
      <c r="D31">
        <f>IF(Win!D31="","",Win!D31)</f>
        <v>276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Ingrid Lindblad</v>
      </c>
      <c r="N31" t="str">
        <f>IF(FRL!B31="","",FRL!B31)</f>
        <v>0.67%</v>
      </c>
      <c r="O31">
        <f>IF(FRL!C31="","",FRL!C31)</f>
        <v>149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Jeeno Thitikul</v>
      </c>
      <c r="B32">
        <f>IF(Win!B32="","",VALUE(Win!B32))</f>
        <v>0.22470000000000001</v>
      </c>
      <c r="C32">
        <f>IF(Win!C32="","",Win!C32)</f>
        <v>4.5</v>
      </c>
      <c r="D32">
        <f>IF(Win!D32="","",Win!D32)</f>
        <v>4.5</v>
      </c>
      <c r="E32" s="18">
        <f t="shared" si="0"/>
        <v>3.0000000000000001E-3</v>
      </c>
      <c r="F32">
        <f t="array" ref="F32">IF(E32="","",RANK(E32, $E$2:$E$241) + COUNTIFS($E$2:$E$241, E32, $D$2:$D$241, "&lt;"&amp;D32) + COUNTIFS($E$2:$E$241, E32, $D$2:$D$241, D32, $A$2:$A$241, "&lt;"&amp;A32))</f>
        <v>6</v>
      </c>
      <c r="G32">
        <f ca="1">IF(Win!F32="","",Win!F32)</f>
        <v>1</v>
      </c>
      <c r="H32" s="6" t="str">
        <f t="shared" ca="1" si="1"/>
        <v/>
      </c>
      <c r="I32" s="6">
        <f t="shared" ca="1" si="2"/>
        <v>4.375</v>
      </c>
      <c r="J32" t="str">
        <f ca="1">IF(F32="","",Win!H32)</f>
        <v>Bet365: 3.5/1, 5pl, 1/4</v>
      </c>
      <c r="M32" t="str">
        <f>IF(FRL!A32="","",FRL!A32)</f>
        <v>Jeeno Thitikul</v>
      </c>
      <c r="N32" t="str">
        <f>IF(FRL!B32="","",FRL!B32)</f>
        <v>5.08%</v>
      </c>
      <c r="O32">
        <f>IF(FRL!C32="","",FRL!C32)</f>
        <v>20</v>
      </c>
      <c r="P32">
        <f>IF(FRL!D32="","",FRL!D32)</f>
        <v>13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Jennifer Kupcho</v>
      </c>
      <c r="B33">
        <f>IF(Win!B33="","",VALUE(Win!B33))</f>
        <v>4.7999999999999996E-3</v>
      </c>
      <c r="C33">
        <f>IF(Win!C33="","",Win!C33)</f>
        <v>208</v>
      </c>
      <c r="D33">
        <f>IF(Win!D33="","",Win!D33)</f>
        <v>67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Jennifer Kupcho</v>
      </c>
      <c r="N33" t="str">
        <f>IF(FRL!B33="","",FRL!B33)</f>
        <v>1.41%</v>
      </c>
      <c r="O33">
        <f>IF(FRL!C33="","",FRL!C33)</f>
        <v>71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Jenny Bae</v>
      </c>
      <c r="B34">
        <f>IF(Win!B34="","",VALUE(Win!B34))</f>
        <v>1.1000000000000001E-3</v>
      </c>
      <c r="C34">
        <f>IF(Win!C34="","",Win!C34)</f>
        <v>909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Jenny Bae</v>
      </c>
      <c r="N34" t="str">
        <f>IF(FRL!B34="","",FRL!B34)</f>
        <v>1.00%</v>
      </c>
      <c r="O34">
        <f>IF(FRL!C34="","",FRL!C34)</f>
        <v>100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Jin Hee Im</v>
      </c>
      <c r="B35">
        <f>IF(Win!B35="","",VALUE(Win!B35))</f>
        <v>5.7999999999999996E-3</v>
      </c>
      <c r="C35">
        <f>IF(Win!C35="","",Win!C35)</f>
        <v>172</v>
      </c>
      <c r="D35">
        <f>IF(Win!D35="","",Win!D35)</f>
        <v>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Jin Hee Im</v>
      </c>
      <c r="N35" t="str">
        <f>IF(FRL!B35="","",FRL!B35)</f>
        <v>1.44%</v>
      </c>
      <c r="O35">
        <f>IF(FRL!C35="","",FRL!C35)</f>
        <v>69</v>
      </c>
      <c r="P35">
        <f>IF(FRL!D35="","",FRL!D35)</f>
        <v>61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Jin Young Ko</v>
      </c>
      <c r="B36">
        <f>IF(Win!B36="","",VALUE(Win!B36))</f>
        <v>3.3E-3</v>
      </c>
      <c r="C36">
        <f>IF(Win!C36="","",Win!C36)</f>
        <v>303</v>
      </c>
      <c r="D36">
        <f>IF(Win!D36="","",Win!D36)</f>
        <v>71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Jin Young Ko</v>
      </c>
      <c r="N36" t="str">
        <f>IF(FRL!B36="","",FRL!B36)</f>
        <v>1.31%</v>
      </c>
      <c r="O36">
        <f>IF(FRL!C36="","",FRL!C36)</f>
        <v>76</v>
      </c>
      <c r="P36">
        <f>IF(FRL!D36="","",FRL!D36)</f>
        <v>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Julia Lopez Ramirez</v>
      </c>
      <c r="B37">
        <f>IF(Win!B37="","",VALUE(Win!B37))</f>
        <v>1E-4</v>
      </c>
      <c r="C37">
        <f>IF(Win!C37="","",Win!C37)</f>
        <v>10000</v>
      </c>
      <c r="D37">
        <f>IF(Win!D37="","",Win!D37)</f>
        <v>351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Julia Lopez Ramirez</v>
      </c>
      <c r="N37" t="str">
        <f>IF(FRL!B37="","",FRL!B37)</f>
        <v>0.56%</v>
      </c>
      <c r="O37">
        <f>IF(FRL!C37="","",FRL!C37)</f>
        <v>179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Karis Davidson</v>
      </c>
      <c r="B38">
        <f>IF(Win!B38="","",VALUE(Win!B38))</f>
        <v>2.0000000000000001E-4</v>
      </c>
      <c r="C38">
        <f>IF(Win!C38="","",Win!C38)</f>
        <v>5000</v>
      </c>
      <c r="D38">
        <f>IF(Win!D38="","",Win!D38)</f>
        <v>401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Karis Davidson</v>
      </c>
      <c r="N38" t="str">
        <f>IF(FRL!B38="","",FRL!B38)</f>
        <v>0.69%</v>
      </c>
      <c r="O38">
        <f>IF(FRL!C38="","",FRL!C38)</f>
        <v>145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Leona Maguire</v>
      </c>
      <c r="B39">
        <f>IF(Win!B39="","",VALUE(Win!B39))</f>
        <v>2.0000000000000001E-4</v>
      </c>
      <c r="C39">
        <f>IF(Win!C39="","",Win!C39)</f>
        <v>5000</v>
      </c>
      <c r="D39">
        <f>IF(Win!D39="","",Win!D39)</f>
        <v>351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Leona Maguire</v>
      </c>
      <c r="N39" t="str">
        <f>IF(FRL!B39="","",FRL!B39)</f>
        <v>0.66%</v>
      </c>
      <c r="O39">
        <f>IF(FRL!C39="","",FRL!C39)</f>
        <v>152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Lindy Duncan</v>
      </c>
      <c r="B40">
        <f>IF(Win!B40="","",VALUE(Win!B40))</f>
        <v>4.3E-3</v>
      </c>
      <c r="C40">
        <f>IF(Win!C40="","",Win!C40)</f>
        <v>233</v>
      </c>
      <c r="D40">
        <f>IF(Win!D40="","",Win!D40)</f>
        <v>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Lindy Duncan</v>
      </c>
      <c r="N40" t="str">
        <f>IF(FRL!B40="","",FRL!B40)</f>
        <v>1.38%</v>
      </c>
      <c r="O40">
        <f>IF(FRL!C40="","",FRL!C40)</f>
        <v>72</v>
      </c>
      <c r="P40">
        <f>IF(FRL!D40="","",FRL!D40)</f>
        <v>61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Linn Grant</v>
      </c>
      <c r="B41">
        <f>IF(Win!B41="","",VALUE(Win!B41))</f>
        <v>1.3899999999999999E-2</v>
      </c>
      <c r="C41">
        <f>IF(Win!C41="","",Win!C41)</f>
        <v>72</v>
      </c>
      <c r="D41">
        <f>IF(Win!D41="","",Win!D41)</f>
        <v>41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Linn Grant</v>
      </c>
      <c r="N41" t="str">
        <f>IF(FRL!B41="","",FRL!B41)</f>
        <v>1.95%</v>
      </c>
      <c r="O41">
        <f>IF(FRL!C41="","",FRL!C41)</f>
        <v>51</v>
      </c>
      <c r="P41">
        <f>IF(FRL!D41="","",FRL!D41)</f>
        <v>41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Lottie Woad</v>
      </c>
      <c r="B42">
        <f>IF(Win!B42="","",VALUE(Win!B42))</f>
        <v>3.6900000000000002E-2</v>
      </c>
      <c r="C42">
        <f>IF(Win!C42="","",Win!C42)</f>
        <v>27</v>
      </c>
      <c r="D42">
        <f>IF(Win!D42="","",Win!D42)</f>
        <v>23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Lottie Woad</v>
      </c>
      <c r="N42" t="str">
        <f>IF(FRL!B42="","",FRL!B42)</f>
        <v>2.57%</v>
      </c>
      <c r="O42">
        <f>IF(FRL!C42="","",FRL!C42)</f>
        <v>39</v>
      </c>
      <c r="P42">
        <f>IF(FRL!D42="","",FRL!D42)</f>
        <v>29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Lucy Li</v>
      </c>
      <c r="B43">
        <f>IF(Win!B43="","",VALUE(Win!B43))</f>
        <v>5.0000000000000001E-4</v>
      </c>
      <c r="C43">
        <f>IF(Win!C43="","",Win!C43)</f>
        <v>2000</v>
      </c>
      <c r="D43">
        <f>IF(Win!D43="","",Win!D43)</f>
        <v>161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Lucy Li</v>
      </c>
      <c r="N43" t="str">
        <f>IF(FRL!B43="","",FRL!B43)</f>
        <v>0.85%</v>
      </c>
      <c r="O43">
        <f>IF(FRL!C43="","",FRL!C43)</f>
        <v>118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Lydia Ko</v>
      </c>
      <c r="B44">
        <f>IF(Win!B44="","",VALUE(Win!B44))</f>
        <v>4.3200000000000002E-2</v>
      </c>
      <c r="C44">
        <f>IF(Win!C44="","",Win!C44)</f>
        <v>23</v>
      </c>
      <c r="D44">
        <f>IF(Win!D44="","",Win!D44)</f>
        <v>17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Lydia Ko</v>
      </c>
      <c r="N44" t="str">
        <f>IF(FRL!B44="","",FRL!B44)</f>
        <v>2.72%</v>
      </c>
      <c r="O44">
        <f>IF(FRL!C44="","",FRL!C44)</f>
        <v>37</v>
      </c>
      <c r="P44">
        <f>IF(FRL!D44="","",FRL!D44)</f>
        <v>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Maja Stark</v>
      </c>
      <c r="B45">
        <f>IF(Win!B45="","",VALUE(Win!B45))</f>
        <v>1.1000000000000001E-3</v>
      </c>
      <c r="C45">
        <f>IF(Win!C45="","",Win!C45)</f>
        <v>909</v>
      </c>
      <c r="D45">
        <f>IF(Win!D45="","",Win!D45)</f>
        <v>151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Maja Stark</v>
      </c>
      <c r="N45" t="str">
        <f>IF(FRL!B45="","",FRL!B45)</f>
        <v>0.91%</v>
      </c>
      <c r="O45">
        <f>IF(FRL!C45="","",FRL!C45)</f>
        <v>110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Manon De Roey</v>
      </c>
      <c r="B46">
        <f>IF(Win!B46="","",VALUE(Win!B46))</f>
        <v>1E-3</v>
      </c>
      <c r="C46">
        <f>IF(Win!C46="","",Win!C46)</f>
        <v>1000</v>
      </c>
      <c r="D46">
        <f>IF(Win!D46="","",Win!D46)</f>
        <v>201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Manon De Roey</v>
      </c>
      <c r="N46" t="str">
        <f>IF(FRL!B46="","",FRL!B46)</f>
        <v>0.91%</v>
      </c>
      <c r="O46">
        <f>IF(FRL!C46="","",FRL!C46)</f>
        <v>110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Megan Khang</v>
      </c>
      <c r="B47">
        <f>IF(Win!B47="","",VALUE(Win!B47))</f>
        <v>2.8E-3</v>
      </c>
      <c r="C47">
        <f>IF(Win!C47="","",Win!C47)</f>
        <v>357</v>
      </c>
      <c r="D47">
        <f>IF(Win!D47="","",Win!D47)</f>
        <v>67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Megan Khang</v>
      </c>
      <c r="N47" t="str">
        <f>IF(FRL!B47="","",FRL!B47)</f>
        <v>1.15%</v>
      </c>
      <c r="O47">
        <f>IF(FRL!C47="","",FRL!C47)</f>
        <v>87</v>
      </c>
      <c r="P47">
        <f>IF(FRL!D47="","",FRL!D47)</f>
        <v>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Mi Hyang Lee</v>
      </c>
      <c r="B48">
        <f>IF(Win!B48="","",VALUE(Win!B48))</f>
        <v>1E-3</v>
      </c>
      <c r="C48">
        <f>IF(Win!C48="","",Win!C48)</f>
        <v>1000</v>
      </c>
      <c r="D48">
        <f>IF(Win!D48="","",Win!D48)</f>
        <v>301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 Hyang Lee</v>
      </c>
      <c r="N48" t="str">
        <f>IF(FRL!B48="","",FRL!B48)</f>
        <v>0.94%</v>
      </c>
      <c r="O48">
        <f>IF(FRL!C48="","",FRL!C48)</f>
        <v>106</v>
      </c>
      <c r="P48">
        <f>IF(FRL!D48="","",FRL!D48)</f>
        <v>111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Minami Katsu</v>
      </c>
      <c r="B49">
        <f>IF(Win!B49="","",VALUE(Win!B49))</f>
        <v>1E-3</v>
      </c>
      <c r="C49">
        <f>IF(Win!C49="","",Win!C49)</f>
        <v>1000</v>
      </c>
      <c r="D49">
        <f>IF(Win!D49="","",Win!D49)</f>
        <v>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Minami Katsu</v>
      </c>
      <c r="N49" t="str">
        <f>IF(FRL!B49="","",FRL!B49)</f>
        <v>0.96%</v>
      </c>
      <c r="O49">
        <f>IF(FRL!C49="","",FRL!C49)</f>
        <v>104</v>
      </c>
      <c r="P49">
        <f>IF(FRL!D49="","",FRL!D49)</f>
        <v>61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Miyu Yamashita</v>
      </c>
      <c r="B50">
        <f>IF(Win!B50="","",VALUE(Win!B50))</f>
        <v>4.0300000000000002E-2</v>
      </c>
      <c r="C50">
        <f>IF(Win!C50="","",Win!C50)</f>
        <v>25</v>
      </c>
      <c r="D50">
        <f>IF(Win!D50="","",Win!D50)</f>
        <v>17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Miyu Yamashita</v>
      </c>
      <c r="N50" t="str">
        <f>IF(FRL!B50="","",FRL!B50)</f>
        <v>2.63%</v>
      </c>
      <c r="O50">
        <f>IF(FRL!C50="","",FRL!C50)</f>
        <v>38</v>
      </c>
      <c r="P50">
        <f>IF(FRL!D50="","",FRL!D50)</f>
        <v>29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Moriya Jutanugarn</v>
      </c>
      <c r="B51">
        <f>IF(Win!B51="","",VALUE(Win!B51))</f>
        <v>0</v>
      </c>
      <c r="C51">
        <f>IF(Win!C51="","",Win!C51)</f>
        <v>10000</v>
      </c>
      <c r="D51">
        <f>IF(Win!D51="","",Win!D51)</f>
        <v>401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Moriya Jutanugarn</v>
      </c>
      <c r="N51" t="str">
        <f>IF(FRL!B51="","",FRL!B51)</f>
        <v>0.19%</v>
      </c>
      <c r="O51">
        <f>IF(FRL!C51="","",FRL!C51)</f>
        <v>526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Muni He</v>
      </c>
      <c r="B52">
        <f>IF(Win!B52="","",VALUE(Win!B52))</f>
        <v>1E-4</v>
      </c>
      <c r="C52">
        <f>IF(Win!C52="","",Win!C52)</f>
        <v>10000</v>
      </c>
      <c r="D52">
        <f>IF(Win!D52="","",Win!D52)</f>
        <v>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Muni He</v>
      </c>
      <c r="N52" t="str">
        <f>IF(FRL!B52="","",FRL!B52)</f>
        <v>0.57%</v>
      </c>
      <c r="O52">
        <f>IF(FRL!C52="","",FRL!C52)</f>
        <v>175</v>
      </c>
      <c r="P52">
        <f>IF(FRL!D52="","",FRL!D52)</f>
        <v>151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Nanna Koerstz Madsen</v>
      </c>
      <c r="B53">
        <f>IF(Win!B53="","",VALUE(Win!B53))</f>
        <v>1.46E-2</v>
      </c>
      <c r="C53">
        <f>IF(Win!C53="","",Win!C53)</f>
        <v>68</v>
      </c>
      <c r="D53">
        <f>IF(Win!D53="","",Win!D53)</f>
        <v>56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Nanna Koerstz Madsen</v>
      </c>
      <c r="N53" t="str">
        <f>IF(FRL!B53="","",FRL!B53)</f>
        <v>1.86%</v>
      </c>
      <c r="O53">
        <f>IF(FRL!C53="","",FRL!C53)</f>
        <v>54</v>
      </c>
      <c r="P53">
        <f>IF(FRL!D53="","",FRL!D53)</f>
        <v>46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Naruha Miyata</v>
      </c>
      <c r="B54">
        <f>IF(Win!B54="","",VALUE(Win!B54))</f>
        <v>0</v>
      </c>
      <c r="C54">
        <f>IF(Win!C54="","",Win!C54)</f>
        <v>10000</v>
      </c>
      <c r="D54">
        <f>IF(Win!D54="","",Win!D54)</f>
        <v>1251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Naruha Miyata</v>
      </c>
      <c r="N54" t="str">
        <f>IF(FRL!B54="","",FRL!B54)</f>
        <v>0.22%</v>
      </c>
      <c r="O54">
        <f>IF(FRL!C54="","",FRL!C54)</f>
        <v>455</v>
      </c>
      <c r="P54">
        <f>IF(FRL!D54="","",FRL!D54)</f>
        <v>251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Nasa Hataoka</v>
      </c>
      <c r="B55">
        <f>IF(Win!B55="","",VALUE(Win!B55))</f>
        <v>5.91E-2</v>
      </c>
      <c r="C55">
        <f>IF(Win!C55="","",Win!C55)</f>
        <v>17</v>
      </c>
      <c r="D55">
        <f>IF(Win!D55="","",Win!D55)</f>
        <v>18</v>
      </c>
      <c r="E55" s="18">
        <f t="shared" si="0"/>
        <v>4.0000000000000001E-3</v>
      </c>
      <c r="F55">
        <f t="array" ref="F55">IF(E55="","",RANK(E55, $E$2:$E$241) + COUNTIFS($E$2:$E$241, E55, $D$2:$D$241, "&lt;"&amp;D55) + COUNTIFS($E$2:$E$241, E55, $D$2:$D$241, D55, $A$2:$A$241, "&lt;"&amp;A55))</f>
        <v>5</v>
      </c>
      <c r="G55">
        <f ca="1">IF(Win!F55="","",Win!F55)</f>
        <v>18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Unibet: 17/1, 5pl, 1/4</v>
      </c>
      <c r="M55" t="str">
        <f>IF(FRL!A55="","",FRL!A55)</f>
        <v>Nasa Hataoka</v>
      </c>
      <c r="N55" t="str">
        <f>IF(FRL!B55="","",FRL!B55)</f>
        <v>3.13%</v>
      </c>
      <c r="O55">
        <f>IF(FRL!C55="","",FRL!C55)</f>
        <v>32</v>
      </c>
      <c r="P55">
        <f>IF(FRL!D55="","",FRL!D55)</f>
        <v>29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Nataliya Guseva</v>
      </c>
      <c r="B56">
        <f>IF(Win!B56="","",VALUE(Win!B56))</f>
        <v>5.9999999999999995E-4</v>
      </c>
      <c r="C56">
        <f>IF(Win!C56="","",Win!C56)</f>
        <v>1667</v>
      </c>
      <c r="D56">
        <f>IF(Win!D56="","",Win!D56)</f>
        <v>141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Nataliya Guseva</v>
      </c>
      <c r="N56" t="str">
        <f>IF(FRL!B56="","",FRL!B56)</f>
        <v>0.85%</v>
      </c>
      <c r="O56">
        <f>IF(FRL!C56="","",FRL!C56)</f>
        <v>118</v>
      </c>
      <c r="P56">
        <f>IF(FRL!D56="","",FRL!D56)</f>
        <v>67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Pajaree Anannarukarn</v>
      </c>
      <c r="B57">
        <f>IF(Win!B57="","",VALUE(Win!B57))</f>
        <v>3.5999999999999999E-3</v>
      </c>
      <c r="C57">
        <f>IF(Win!C57="","",Win!C57)</f>
        <v>278</v>
      </c>
      <c r="D57">
        <f>IF(Win!D57="","",Win!D57)</f>
        <v>101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Pajaree Anannarukarn</v>
      </c>
      <c r="N57" t="str">
        <f>IF(FRL!B57="","",FRL!B57)</f>
        <v>1.30%</v>
      </c>
      <c r="O57">
        <f>IF(FRL!C57="","",FRL!C57)</f>
        <v>77</v>
      </c>
      <c r="P57">
        <f>IF(FRL!D57="","",FRL!D57)</f>
        <v>61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Pauline Roussin-Bouchard</v>
      </c>
      <c r="B58">
        <f>IF(Win!B58="","",VALUE(Win!B58))</f>
        <v>1E-4</v>
      </c>
      <c r="C58">
        <f>IF(Win!C58="","",Win!C58)</f>
        <v>10000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Pauline Roussin-Bouchard</v>
      </c>
      <c r="N58" t="str">
        <f>IF(FRL!B58="","",FRL!B58)</f>
        <v>0.65%</v>
      </c>
      <c r="O58">
        <f>IF(FRL!C58="","",FRL!C58)</f>
        <v>154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Pornanong Phatlum</v>
      </c>
      <c r="B59">
        <f>IF(Win!B59="","",VALUE(Win!B59))</f>
        <v>1E-4</v>
      </c>
      <c r="C59">
        <f>IF(Win!C59="","",Win!C59)</f>
        <v>10000</v>
      </c>
      <c r="D59">
        <f>IF(Win!D59="","",Win!D59)</f>
        <v>401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Pornanong Phatlum</v>
      </c>
      <c r="N59" t="str">
        <f>IF(FRL!B59="","",FRL!B59)</f>
        <v>0.58%</v>
      </c>
      <c r="O59">
        <f>IF(FRL!C59="","",FRL!C59)</f>
        <v>172</v>
      </c>
      <c r="P59">
        <f>IF(FRL!D59="","",FRL!D59)</f>
        <v>126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Prim Prachnakorn</v>
      </c>
      <c r="B60">
        <f>IF(Win!B60="","",VALUE(Win!B60))</f>
        <v>0</v>
      </c>
      <c r="C60">
        <f>IF(Win!C60="","",Win!C60)</f>
        <v>10000</v>
      </c>
      <c r="D60">
        <f>IF(Win!D60="","",Win!D60)</f>
        <v>301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Prim Prachnakorn</v>
      </c>
      <c r="N60" t="str">
        <f>IF(FRL!B60="","",FRL!B60)</f>
        <v>0.15%</v>
      </c>
      <c r="O60">
        <f>IF(FRL!C60="","",FRL!C60)</f>
        <v>667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Rin Yoshida</v>
      </c>
      <c r="B61">
        <f>IF(Win!B61="","",VALUE(Win!B61))</f>
        <v>0</v>
      </c>
      <c r="C61">
        <f>IF(Win!C61="","",Win!C61)</f>
        <v>10000</v>
      </c>
      <c r="D61">
        <f>IF(Win!D61="","",Win!D61)</f>
        <v>301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Rin Yoshida</v>
      </c>
      <c r="N61" t="str">
        <f>IF(FRL!B61="","",FRL!B61)</f>
        <v>0.43%</v>
      </c>
      <c r="O61">
        <f>IF(FRL!C61="","",FRL!C61)</f>
        <v>233</v>
      </c>
      <c r="P61">
        <f>IF(FRL!D61="","",FRL!D61)</f>
        <v>111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Rio Takeda</v>
      </c>
      <c r="B62">
        <f>IF(Win!B62="","",VALUE(Win!B62))</f>
        <v>2.0799999999999999E-2</v>
      </c>
      <c r="C62">
        <f>IF(Win!C62="","",Win!C62)</f>
        <v>48</v>
      </c>
      <c r="D62">
        <f>IF(Win!D62="","",Win!D62)</f>
        <v>36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Rio Takeda</v>
      </c>
      <c r="N62" t="str">
        <f>IF(FRL!B62="","",FRL!B62)</f>
        <v>2.25%</v>
      </c>
      <c r="O62">
        <f>IF(FRL!C62="","",FRL!C62)</f>
        <v>44</v>
      </c>
      <c r="P62">
        <f>IF(FRL!D62="","",FRL!D62)</f>
        <v>34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Robyn Choi</v>
      </c>
      <c r="B63">
        <f>IF(Win!B63="","",VALUE(Win!B63))</f>
        <v>2.0000000000000001E-4</v>
      </c>
      <c r="C63">
        <f>IF(Win!C63="","",Win!C63)</f>
        <v>5000</v>
      </c>
      <c r="D63">
        <f>IF(Win!D63="","",Win!D63)</f>
        <v>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Robyn Choi</v>
      </c>
      <c r="N63" t="str">
        <f>IF(FRL!B63="","",FRL!B63)</f>
        <v>0.74%</v>
      </c>
      <c r="O63">
        <f>IF(FRL!C63="","",FRL!C63)</f>
        <v>135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Ruoning Yin</v>
      </c>
      <c r="B64">
        <f>IF(Win!B64="","",VALUE(Win!B64))</f>
        <v>0.02</v>
      </c>
      <c r="C64">
        <f>IF(Win!C64="","",Win!C64)</f>
        <v>50</v>
      </c>
      <c r="D64">
        <f>IF(Win!D64="","",Win!D64)</f>
        <v>34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Ruoning Yin</v>
      </c>
      <c r="N64" t="str">
        <f>IF(FRL!B64="","",FRL!B64)</f>
        <v>2.02%</v>
      </c>
      <c r="O64">
        <f>IF(FRL!C64="","",FRL!C64)</f>
        <v>50</v>
      </c>
      <c r="P64">
        <f>IF(FRL!D64="","",FRL!D64)</f>
        <v>41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Saki Baba</v>
      </c>
      <c r="B65">
        <f>IF(Win!B65="","",VALUE(Win!B65))</f>
        <v>1E-4</v>
      </c>
      <c r="C65">
        <f>IF(Win!C65="","",Win!C65)</f>
        <v>10000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Saki Baba</v>
      </c>
      <c r="N65" t="str">
        <f>IF(FRL!B65="","",FRL!B65)</f>
        <v>0.62%</v>
      </c>
      <c r="O65">
        <f>IF(FRL!C65="","",FRL!C65)</f>
        <v>161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Sei Young Kim</v>
      </c>
      <c r="B66">
        <f>IF(Win!B66="","",VALUE(Win!B66))</f>
        <v>5.16E-2</v>
      </c>
      <c r="C66">
        <f>IF(Win!C66="","",Win!C66)</f>
        <v>19</v>
      </c>
      <c r="D66">
        <f>IF(Win!D66="","",Win!D66)</f>
        <v>15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Sei Young Kim</v>
      </c>
      <c r="N66" t="str">
        <f>IF(FRL!B66="","",FRL!B66)</f>
        <v>2.93%</v>
      </c>
      <c r="O66">
        <f>IF(FRL!C66="","",FRL!C66)</f>
        <v>34</v>
      </c>
      <c r="P66">
        <f>IF(FRL!D66="","",FRL!D66)</f>
        <v>23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Somi Lee</v>
      </c>
      <c r="B67">
        <f>IF(Win!B67="","",VALUE(Win!B67))</f>
        <v>1.5699999999999999E-2</v>
      </c>
      <c r="C67">
        <f>IF(Win!C67="","",Win!C67)</f>
        <v>64</v>
      </c>
      <c r="D67">
        <f>IF(Win!D67="","",Win!D67)</f>
        <v>41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Somi Lee</v>
      </c>
      <c r="N67" t="str">
        <f>IF(FRL!B67="","",FRL!B67)</f>
        <v>1.93%</v>
      </c>
      <c r="O67">
        <f>IF(FRL!C67="","",FRL!C67)</f>
        <v>52</v>
      </c>
      <c r="P67">
        <f>IF(FRL!D67="","",FRL!D67)</f>
        <v>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</v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Stephanie Kyriacou</v>
      </c>
      <c r="B68">
        <f>IF(Win!B68="","",VALUE(Win!B68))</f>
        <v>2.3999999999999998E-3</v>
      </c>
      <c r="C68">
        <f>IF(Win!C68="","",Win!C68)</f>
        <v>417</v>
      </c>
      <c r="D68">
        <f>IF(Win!D68="","",Win!D68)</f>
        <v>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Stephanie Kyriacou</v>
      </c>
      <c r="N68" t="str">
        <f>IF(FRL!B68="","",FRL!B68)</f>
        <v>1.20%</v>
      </c>
      <c r="O68">
        <f>IF(FRL!C68="","",FRL!C68)</f>
        <v>83</v>
      </c>
      <c r="P68">
        <f>IF(FRL!D68="","",FRL!D68)</f>
        <v>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Wei-Ling Hsu</v>
      </c>
      <c r="B69">
        <f>IF(Win!B69="","",VALUE(Win!B69))</f>
        <v>2.0000000000000001E-4</v>
      </c>
      <c r="C69">
        <f>IF(Win!C69="","",Win!C69)</f>
        <v>5000</v>
      </c>
      <c r="D69">
        <f>IF(Win!D69="","",Win!D69)</f>
        <v>351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Wei-Ling Hsu</v>
      </c>
      <c r="N69" t="str">
        <f>IF(FRL!B69="","",FRL!B69)</f>
        <v>0.59%</v>
      </c>
      <c r="O69">
        <f>IF(FRL!C69="","",FRL!C69)</f>
        <v>169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Yan Liu</v>
      </c>
      <c r="B70">
        <f>IF(Win!B70="","",VALUE(Win!B70))</f>
        <v>1.9E-3</v>
      </c>
      <c r="C70">
        <f>IF(Win!C70="","",Win!C70)</f>
        <v>526</v>
      </c>
      <c r="D70">
        <f>IF(Win!D70="","",Win!D70)</f>
        <v>151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Yan Liu</v>
      </c>
      <c r="N70" t="str">
        <f>IF(FRL!B70="","",FRL!B70)</f>
        <v>1.06%</v>
      </c>
      <c r="O70">
        <f>IF(FRL!C70="","",FRL!C70)</f>
        <v>94</v>
      </c>
      <c r="P70">
        <f>IF(FRL!D70="","",FRL!D70)</f>
        <v>81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Yealimi Noh</v>
      </c>
      <c r="B71">
        <f>IF(Win!B71="","",VALUE(Win!B71))</f>
        <v>2E-3</v>
      </c>
      <c r="C71">
        <f>IF(Win!C71="","",Win!C71)</f>
        <v>500</v>
      </c>
      <c r="D71">
        <f>IF(Win!D71="","",Win!D71)</f>
        <v>111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Yealimi Noh</v>
      </c>
      <c r="N71" t="str">
        <f>IF(FRL!B71="","",FRL!B71)</f>
        <v>1.17%</v>
      </c>
      <c r="O71">
        <f>IF(FRL!C71="","",FRL!C71)</f>
        <v>85</v>
      </c>
      <c r="P71">
        <f>IF(FRL!D71="","",FRL!D71)</f>
        <v>71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Yuka Saso</v>
      </c>
      <c r="B72">
        <f>IF(Win!B72="","",VALUE(Win!B72))</f>
        <v>0</v>
      </c>
      <c r="C72">
        <f>IF(Win!C72="","",Win!C72)</f>
        <v>10000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Yuka Saso</v>
      </c>
      <c r="N72" t="str">
        <f>IF(FRL!B72="","",FRL!B72)</f>
        <v>0.31%</v>
      </c>
      <c r="O72">
        <f>IF(FRL!C72="","",FRL!C72)</f>
        <v>323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Yuri Yoshida</v>
      </c>
      <c r="B73">
        <f>IF(Win!B73="","",VALUE(Win!B73))</f>
        <v>2.9999999999999997E-4</v>
      </c>
      <c r="C73">
        <f>IF(Win!C73="","",Win!C73)</f>
        <v>3333</v>
      </c>
      <c r="D73">
        <f>IF(Win!D73="","",Win!D73)</f>
        <v>301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Yuri Yoshida</v>
      </c>
      <c r="N73" t="str">
        <f>IF(FRL!B73="","",FRL!B73)</f>
        <v>0.77%</v>
      </c>
      <c r="O73">
        <f>IF(FRL!C73="","",FRL!C73)</f>
        <v>130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144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145</v>
      </c>
      <c r="C2">
        <v>45</v>
      </c>
      <c r="D2">
        <v>34</v>
      </c>
      <c r="E2" s="17" t="s">
        <v>5</v>
      </c>
      <c r="F2">
        <f ca="1">IFERROR(IF(A2="","",OFFSET(Results!$Z$1,MATCH(A2,Results!$A:$A,0)-1,0)),"")</f>
        <v>62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24</v>
      </c>
      <c r="B3" s="15" t="s">
        <v>146</v>
      </c>
      <c r="C3">
        <v>34</v>
      </c>
      <c r="D3">
        <v>26</v>
      </c>
      <c r="E3" s="17" t="s">
        <v>5</v>
      </c>
      <c r="F3">
        <f ca="1">IFERROR(IF(A3="","",OFFSET(Results!$Z$1,MATCH(A3,Results!$A:$A,0)-1,0)),"")</f>
        <v>44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35">
      <c r="A4" t="s">
        <v>59</v>
      </c>
      <c r="B4" s="15" t="s">
        <v>147</v>
      </c>
      <c r="C4">
        <v>71</v>
      </c>
      <c r="D4">
        <v>61</v>
      </c>
      <c r="E4" s="17" t="s">
        <v>5</v>
      </c>
      <c r="F4">
        <f ca="1">IFERROR(IF(A4="","",OFFSET(Results!$Z$1,MATCH(A4,Results!$A:$A,0)-1,0)),"")</f>
        <v>6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61</v>
      </c>
      <c r="B5" s="15" t="s">
        <v>134</v>
      </c>
      <c r="C5">
        <v>64</v>
      </c>
      <c r="D5">
        <v>61</v>
      </c>
      <c r="E5" s="17" t="s">
        <v>5</v>
      </c>
      <c r="F5">
        <f ca="1">IFERROR(IF(A5="","",OFFSET(Results!$Z$1,MATCH(A5,Results!$A:$A,0)-1,0)),"")</f>
        <v>16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26</v>
      </c>
      <c r="B6" s="15" t="s">
        <v>148</v>
      </c>
      <c r="C6">
        <v>156</v>
      </c>
      <c r="D6">
        <v>61</v>
      </c>
      <c r="E6" s="17" t="s">
        <v>5</v>
      </c>
      <c r="F6">
        <f ca="1">IFERROR(IF(A6="","",OFFSET(Results!$Z$1,MATCH(A6,Results!$A:$A,0)-1,0)),"")</f>
        <v>25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63</v>
      </c>
      <c r="B7" s="15" t="s">
        <v>149</v>
      </c>
      <c r="C7">
        <v>588</v>
      </c>
      <c r="D7">
        <v>301</v>
      </c>
      <c r="E7" s="17" t="s">
        <v>5</v>
      </c>
      <c r="F7">
        <f ca="1">IFERROR(IF(A7="","",OFFSET(Results!$Z$1,MATCH(A7,Results!$A:$A,0)-1,0)),"")</f>
        <v>44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64</v>
      </c>
      <c r="B8" s="15" t="s">
        <v>105</v>
      </c>
      <c r="C8">
        <v>72</v>
      </c>
      <c r="D8">
        <v>51</v>
      </c>
      <c r="E8" s="17" t="s">
        <v>5</v>
      </c>
      <c r="F8">
        <f ca="1">IFERROR(IF(A8="","",OFFSET(Results!$Z$1,MATCH(A8,Results!$A:$A,0)-1,0)),"")</f>
        <v>6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35">
      <c r="A9" t="s">
        <v>66</v>
      </c>
      <c r="B9" s="15" t="s">
        <v>150</v>
      </c>
      <c r="C9">
        <v>61</v>
      </c>
      <c r="D9">
        <v>51</v>
      </c>
      <c r="E9" s="17" t="s">
        <v>5</v>
      </c>
      <c r="F9">
        <f ca="1">IFERROR(IF(A9="","",OFFSET(Results!$Z$1,MATCH(A9,Results!$A:$A,0)-1,0)),"")</f>
        <v>16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29</v>
      </c>
      <c r="B10" s="15" t="s">
        <v>151</v>
      </c>
      <c r="C10">
        <v>43</v>
      </c>
      <c r="D10">
        <v>41</v>
      </c>
      <c r="E10" s="17" t="s">
        <v>5</v>
      </c>
      <c r="F10">
        <f ca="1">IFERROR(IF(A10="","",OFFSET(Results!$Z$1,MATCH(A10,Results!$A:$A,0)-1,0)),"")</f>
        <v>25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69</v>
      </c>
      <c r="B11" s="15" t="s">
        <v>152</v>
      </c>
      <c r="C11">
        <v>313</v>
      </c>
      <c r="D11">
        <v>151</v>
      </c>
      <c r="E11" s="17" t="s">
        <v>5</v>
      </c>
      <c r="F11">
        <f ca="1">IFERROR(IF(A11="","",OFFSET(Results!$Z$1,MATCH(A11,Results!$A:$A,0)-1,0)),"")</f>
        <v>62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31</v>
      </c>
      <c r="B12" s="15" t="s">
        <v>153</v>
      </c>
      <c r="C12">
        <v>34</v>
      </c>
      <c r="D12">
        <v>31</v>
      </c>
      <c r="E12" s="17" t="s">
        <v>5</v>
      </c>
      <c r="F12">
        <f ca="1">IFERROR(IF(A12="","",OFFSET(Results!$Z$1,MATCH(A12,Results!$A:$A,0)-1,0)),"")</f>
        <v>44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71</v>
      </c>
      <c r="B13" s="15" t="s">
        <v>154</v>
      </c>
      <c r="C13">
        <v>130</v>
      </c>
      <c r="D13">
        <v>71</v>
      </c>
      <c r="E13" s="17" t="s">
        <v>5</v>
      </c>
      <c r="F13">
        <f ca="1">IFERROR(IF(A13="","",OFFSET(Results!$Z$1,MATCH(A13,Results!$A:$A,0)-1,0)),"")</f>
        <v>48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72</v>
      </c>
      <c r="B14" s="15" t="s">
        <v>155</v>
      </c>
      <c r="C14">
        <v>56</v>
      </c>
      <c r="D14">
        <v>51</v>
      </c>
      <c r="E14" s="17" t="s">
        <v>5</v>
      </c>
      <c r="F14">
        <f ca="1">IFERROR(IF(A14="","",OFFSET(Results!$Z$1,MATCH(A14,Results!$A:$A,0)-1,0)),"")</f>
        <v>69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74</v>
      </c>
      <c r="B15" s="15" t="s">
        <v>156</v>
      </c>
      <c r="C15">
        <v>167</v>
      </c>
      <c r="D15">
        <v>141</v>
      </c>
      <c r="E15" s="17" t="s">
        <v>5</v>
      </c>
      <c r="F15">
        <f ca="1">IFERROR(IF(A15="","",OFFSET(Results!$Z$1,MATCH(A15,Results!$A:$A,0)-1,0)),"")</f>
        <v>6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75</v>
      </c>
      <c r="B16" s="15" t="s">
        <v>157</v>
      </c>
      <c r="C16">
        <v>50</v>
      </c>
      <c r="D16">
        <v>46</v>
      </c>
      <c r="E16" s="17" t="s">
        <v>5</v>
      </c>
      <c r="F16">
        <f ca="1">IFERROR(IF(A16="","",OFFSET(Results!$Z$1,MATCH(A16,Results!$A:$A,0)-1,0)),"")</f>
        <v>25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32</v>
      </c>
      <c r="B17" s="15" t="s">
        <v>158</v>
      </c>
      <c r="C17">
        <v>143</v>
      </c>
      <c r="D17">
        <v>126</v>
      </c>
      <c r="E17" s="17" t="s">
        <v>5</v>
      </c>
      <c r="F17">
        <f ca="1">IFERROR(IF(A17="","",OFFSET(Results!$Z$1,MATCH(A17,Results!$A:$A,0)-1,0)),"")</f>
        <v>1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34</v>
      </c>
      <c r="B18" s="15" t="s">
        <v>159</v>
      </c>
      <c r="C18">
        <v>35</v>
      </c>
      <c r="D18">
        <v>31</v>
      </c>
      <c r="E18" s="17" t="s">
        <v>5</v>
      </c>
      <c r="F18">
        <f ca="1">IFERROR(IF(A18="","",OFFSET(Results!$Z$1,MATCH(A18,Results!$A:$A,0)-1,0)),"")</f>
        <v>25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78</v>
      </c>
      <c r="B19" s="15" t="s">
        <v>160</v>
      </c>
      <c r="C19">
        <v>476</v>
      </c>
      <c r="D19">
        <v>226</v>
      </c>
      <c r="E19" s="17" t="s">
        <v>5</v>
      </c>
      <c r="F19">
        <f ca="1">IFERROR(IF(A19="","",OFFSET(Results!$Z$1,MATCH(A19,Results!$A:$A,0)-1,0)),"")</f>
        <v>58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79</v>
      </c>
      <c r="B20" s="15" t="s">
        <v>161</v>
      </c>
      <c r="C20">
        <v>78</v>
      </c>
      <c r="D20">
        <v>71</v>
      </c>
      <c r="E20" s="17" t="s">
        <v>5</v>
      </c>
      <c r="F20">
        <f ca="1">IFERROR(IF(A20="","",OFFSET(Results!$Z$1,MATCH(A20,Results!$A:$A,0)-1,0)),"")</f>
        <v>62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81</v>
      </c>
      <c r="B21" s="15" t="s">
        <v>162</v>
      </c>
      <c r="C21">
        <v>42</v>
      </c>
      <c r="D21">
        <v>41</v>
      </c>
      <c r="E21" s="17" t="s">
        <v>5</v>
      </c>
      <c r="F21">
        <f ca="1">IFERROR(IF(A21="","",OFFSET(Results!$Z$1,MATCH(A21,Results!$A:$A,0)-1,0)),"")</f>
        <v>25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83</v>
      </c>
      <c r="B22" s="15" t="s">
        <v>140</v>
      </c>
      <c r="C22">
        <v>125</v>
      </c>
      <c r="D22">
        <v>101</v>
      </c>
      <c r="E22" s="17" t="s">
        <v>5</v>
      </c>
      <c r="F22">
        <f ca="1">IFERROR(IF(A22="","",OFFSET(Results!$Z$1,MATCH(A22,Results!$A:$A,0)-1,0)),"")</f>
        <v>3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84</v>
      </c>
      <c r="B23" s="15" t="s">
        <v>163</v>
      </c>
      <c r="C23">
        <v>159</v>
      </c>
      <c r="D23">
        <v>101</v>
      </c>
      <c r="E23" s="17" t="s">
        <v>5</v>
      </c>
      <c r="F23">
        <f ca="1">IFERROR(IF(A23="","",OFFSET(Results!$Z$1,MATCH(A23,Results!$A:$A,0)-1,0)),"")</f>
        <v>25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85</v>
      </c>
      <c r="B24" s="15" t="s">
        <v>164</v>
      </c>
      <c r="C24">
        <v>75</v>
      </c>
      <c r="D24">
        <v>67</v>
      </c>
      <c r="E24" s="17" t="s">
        <v>5</v>
      </c>
      <c r="F24">
        <f ca="1">IFERROR(IF(A24="","",OFFSET(Results!$Z$1,MATCH(A24,Results!$A:$A,0)-1,0)),"")</f>
        <v>6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87</v>
      </c>
      <c r="B25" s="15" t="s">
        <v>165</v>
      </c>
      <c r="C25">
        <v>204</v>
      </c>
      <c r="D25">
        <v>151</v>
      </c>
      <c r="E25" s="17" t="s">
        <v>5</v>
      </c>
      <c r="F25">
        <f ca="1">IFERROR(IF(A25="","",OFFSET(Results!$Z$1,MATCH(A25,Results!$A:$A,0)-1,0)),"")</f>
        <v>48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35</v>
      </c>
      <c r="B26" s="15" t="s">
        <v>166</v>
      </c>
      <c r="C26">
        <v>34</v>
      </c>
      <c r="D26">
        <v>29</v>
      </c>
      <c r="E26" s="17" t="s">
        <v>5</v>
      </c>
      <c r="F26">
        <f ca="1">IFERROR(IF(A26="","",OFFSET(Results!$Z$1,MATCH(A26,Results!$A:$A,0)-1,0)),"")</f>
        <v>48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89</v>
      </c>
      <c r="B27" s="15" t="s">
        <v>105</v>
      </c>
      <c r="C27">
        <v>72</v>
      </c>
      <c r="D27">
        <v>56</v>
      </c>
      <c r="E27" s="17" t="s">
        <v>5</v>
      </c>
      <c r="F27">
        <f ca="1">IFERROR(IF(A27="","",OFFSET(Results!$Z$1,MATCH(A27,Results!$A:$A,0)-1,0)),"")</f>
        <v>6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90</v>
      </c>
      <c r="B28" s="15" t="s">
        <v>167</v>
      </c>
      <c r="C28">
        <v>32</v>
      </c>
      <c r="D28">
        <v>29</v>
      </c>
      <c r="E28" s="17" t="s">
        <v>5</v>
      </c>
      <c r="F28">
        <f ca="1">IFERROR(IF(A28="","",OFFSET(Results!$Z$1,MATCH(A28,Results!$A:$A,0)-1,0)),"")</f>
        <v>3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92</v>
      </c>
      <c r="B29" s="15" t="s">
        <v>168</v>
      </c>
      <c r="C29">
        <v>48</v>
      </c>
      <c r="D29">
        <v>34</v>
      </c>
      <c r="E29" s="17" t="s">
        <v>5</v>
      </c>
      <c r="F29">
        <f ca="1">IFERROR(IF(A29="","",OFFSET(Results!$Z$1,MATCH(A29,Results!$A:$A,0)-1,0)),"")</f>
        <v>16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94</v>
      </c>
      <c r="B30" s="15" t="s">
        <v>169</v>
      </c>
      <c r="C30">
        <v>58</v>
      </c>
      <c r="D30">
        <v>46</v>
      </c>
      <c r="E30" s="17" t="s">
        <v>5</v>
      </c>
      <c r="F30">
        <f ca="1">IFERROR(IF(A30="","",OFFSET(Results!$Z$1,MATCH(A30,Results!$A:$A,0)-1,0)),"")</f>
        <v>6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36</v>
      </c>
      <c r="B31" s="15" t="s">
        <v>170</v>
      </c>
      <c r="C31">
        <v>149</v>
      </c>
      <c r="D31">
        <v>101</v>
      </c>
      <c r="E31" s="17" t="s">
        <v>5</v>
      </c>
      <c r="F31">
        <f ca="1">IFERROR(IF(A31="","",OFFSET(Results!$Z$1,MATCH(A31,Results!$A:$A,0)-1,0)),"")</f>
        <v>36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39</v>
      </c>
      <c r="B32" s="15" t="s">
        <v>171</v>
      </c>
      <c r="C32">
        <v>20</v>
      </c>
      <c r="D32">
        <v>13</v>
      </c>
      <c r="E32" s="17" t="s">
        <v>5</v>
      </c>
      <c r="F32">
        <f ca="1">IFERROR(IF(A32="","",OFFSET(Results!$Z$1,MATCH(A32,Results!$A:$A,0)-1,0)),"")</f>
        <v>6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40</v>
      </c>
      <c r="B33" s="15" t="s">
        <v>172</v>
      </c>
      <c r="C33">
        <v>71</v>
      </c>
      <c r="D33">
        <v>51</v>
      </c>
      <c r="E33" s="17" t="s">
        <v>5</v>
      </c>
      <c r="F33">
        <f ca="1">IFERROR(IF(A33="","",OFFSET(Results!$Z$1,MATCH(A33,Results!$A:$A,0)-1,0)),"")</f>
        <v>16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97</v>
      </c>
      <c r="B34" s="15" t="s">
        <v>173</v>
      </c>
      <c r="C34">
        <v>100</v>
      </c>
      <c r="D34">
        <v>81</v>
      </c>
      <c r="E34" s="17" t="s">
        <v>5</v>
      </c>
      <c r="F34">
        <f ca="1">IFERROR(IF(A34="","",OFFSET(Results!$Z$1,MATCH(A34,Results!$A:$A,0)-1,0)),"")</f>
        <v>36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41</v>
      </c>
      <c r="B35" s="15" t="s">
        <v>174</v>
      </c>
      <c r="C35">
        <v>69</v>
      </c>
      <c r="D35">
        <v>61</v>
      </c>
      <c r="E35" s="17" t="s">
        <v>5</v>
      </c>
      <c r="F35">
        <f ca="1">IFERROR(IF(A35="","",OFFSET(Results!$Z$1,MATCH(A35,Results!$A:$A,0)-1,0)),"")</f>
        <v>25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99</v>
      </c>
      <c r="B36" s="15" t="s">
        <v>175</v>
      </c>
      <c r="C36">
        <v>76</v>
      </c>
      <c r="D36">
        <v>51</v>
      </c>
      <c r="E36" s="17" t="s">
        <v>5</v>
      </c>
      <c r="F36">
        <f ca="1">IFERROR(IF(A36="","",OFFSET(Results!$Z$1,MATCH(A36,Results!$A:$A,0)-1,0)),"")</f>
        <v>48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101</v>
      </c>
      <c r="B37" s="15" t="s">
        <v>176</v>
      </c>
      <c r="C37">
        <v>179</v>
      </c>
      <c r="D37">
        <v>126</v>
      </c>
      <c r="E37" s="17" t="s">
        <v>5</v>
      </c>
      <c r="F37">
        <f ca="1">IFERROR(IF(A37="","",OFFSET(Results!$Z$1,MATCH(A37,Results!$A:$A,0)-1,0)),"")</f>
        <v>6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35">
      <c r="A38" t="s">
        <v>102</v>
      </c>
      <c r="B38" s="15" t="s">
        <v>177</v>
      </c>
      <c r="C38">
        <v>145</v>
      </c>
      <c r="D38">
        <v>126</v>
      </c>
      <c r="E38" s="17" t="s">
        <v>5</v>
      </c>
      <c r="F38">
        <f ca="1">IFERROR(IF(A38="","",OFFSET(Results!$Z$1,MATCH(A38,Results!$A:$A,0)-1,0)),"")</f>
        <v>62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103</v>
      </c>
      <c r="B39" s="15" t="s">
        <v>178</v>
      </c>
      <c r="C39">
        <v>152</v>
      </c>
      <c r="D39">
        <v>126</v>
      </c>
      <c r="E39" s="17" t="s">
        <v>5</v>
      </c>
      <c r="F39">
        <f ca="1">IFERROR(IF(A39="","",OFFSET(Results!$Z$1,MATCH(A39,Results!$A:$A,0)-1,0)),"")</f>
        <v>6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104</v>
      </c>
      <c r="B40" s="15" t="s">
        <v>179</v>
      </c>
      <c r="C40">
        <v>72</v>
      </c>
      <c r="D40">
        <v>61</v>
      </c>
      <c r="E40" s="17" t="s">
        <v>5</v>
      </c>
      <c r="F40">
        <f ca="1">IFERROR(IF(A40="","",OFFSET(Results!$Z$1,MATCH(A40,Results!$A:$A,0)-1,0)),"")</f>
        <v>36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43</v>
      </c>
      <c r="B41" s="15" t="s">
        <v>180</v>
      </c>
      <c r="C41">
        <v>51</v>
      </c>
      <c r="D41">
        <v>41</v>
      </c>
      <c r="E41" s="17" t="s">
        <v>5</v>
      </c>
      <c r="F41">
        <f ca="1">IFERROR(IF(A41="","",OFFSET(Results!$Z$1,MATCH(A41,Results!$A:$A,0)-1,0)),"")</f>
        <v>16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44</v>
      </c>
      <c r="B42" s="15" t="s">
        <v>181</v>
      </c>
      <c r="C42">
        <v>39</v>
      </c>
      <c r="D42">
        <v>29</v>
      </c>
      <c r="E42" s="17" t="s">
        <v>5</v>
      </c>
      <c r="F42">
        <f ca="1">IFERROR(IF(A42="","",OFFSET(Results!$Z$1,MATCH(A42,Results!$A:$A,0)-1,0)),"")</f>
        <v>44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107</v>
      </c>
      <c r="B43" s="15" t="s">
        <v>182</v>
      </c>
      <c r="C43">
        <v>118</v>
      </c>
      <c r="D43">
        <v>81</v>
      </c>
      <c r="E43" s="17" t="s">
        <v>5</v>
      </c>
      <c r="F43">
        <f ca="1">IFERROR(IF(A43="","",OFFSET(Results!$Z$1,MATCH(A43,Results!$A:$A,0)-1,0)),"")</f>
        <v>48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35">
      <c r="A44" t="s">
        <v>45</v>
      </c>
      <c r="B44" s="15" t="s">
        <v>183</v>
      </c>
      <c r="C44">
        <v>37</v>
      </c>
      <c r="D44">
        <v>26</v>
      </c>
      <c r="E44" s="17" t="s">
        <v>5</v>
      </c>
      <c r="F44">
        <f ca="1">IFERROR(IF(A44="","",OFFSET(Results!$Z$1,MATCH(A44,Results!$A:$A,0)-1,0)),"")</f>
        <v>6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46</v>
      </c>
      <c r="B45" s="15" t="s">
        <v>184</v>
      </c>
      <c r="C45">
        <v>110</v>
      </c>
      <c r="D45">
        <v>101</v>
      </c>
      <c r="E45" s="17" t="s">
        <v>5</v>
      </c>
      <c r="F45">
        <f ca="1">IFERROR(IF(A45="","",OFFSET(Results!$Z$1,MATCH(A45,Results!$A:$A,0)-1,0)),"")</f>
        <v>16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110</v>
      </c>
      <c r="B46" s="15" t="s">
        <v>184</v>
      </c>
      <c r="C46">
        <v>110</v>
      </c>
      <c r="D46">
        <v>81</v>
      </c>
      <c r="E46" s="17" t="s">
        <v>5</v>
      </c>
      <c r="F46">
        <f ca="1">IFERROR(IF(A46="","",OFFSET(Results!$Z$1,MATCH(A46,Results!$A:$A,0)-1,0)),"")</f>
        <v>48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111</v>
      </c>
      <c r="B47" s="15" t="s">
        <v>185</v>
      </c>
      <c r="C47">
        <v>87</v>
      </c>
      <c r="D47">
        <v>51</v>
      </c>
      <c r="E47" s="17" t="s">
        <v>5</v>
      </c>
      <c r="F47">
        <f ca="1">IFERROR(IF(A47="","",OFFSET(Results!$Z$1,MATCH(A47,Results!$A:$A,0)-1,0)),"")</f>
        <v>69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113</v>
      </c>
      <c r="B48" s="15" t="s">
        <v>186</v>
      </c>
      <c r="C48">
        <v>106</v>
      </c>
      <c r="D48">
        <v>111</v>
      </c>
      <c r="E48" s="17" t="s">
        <v>5</v>
      </c>
      <c r="F48">
        <f ca="1">IFERROR(IF(A48="","",OFFSET(Results!$Z$1,MATCH(A48,Results!$A:$A,0)-1,0)),"")</f>
        <v>36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114</v>
      </c>
      <c r="B49" s="15" t="s">
        <v>187</v>
      </c>
      <c r="C49">
        <v>104</v>
      </c>
      <c r="D49">
        <v>61</v>
      </c>
      <c r="E49" s="17" t="s">
        <v>5</v>
      </c>
      <c r="F49">
        <f ca="1">IFERROR(IF(A49="","",OFFSET(Results!$Z$1,MATCH(A49,Results!$A:$A,0)-1,0)),"")</f>
        <v>36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48</v>
      </c>
      <c r="B50" s="15" t="s">
        <v>188</v>
      </c>
      <c r="C50">
        <v>38</v>
      </c>
      <c r="D50">
        <v>29</v>
      </c>
      <c r="E50" s="17" t="s">
        <v>5</v>
      </c>
      <c r="F50">
        <f ca="1">IFERROR(IF(A50="","",OFFSET(Results!$Z$1,MATCH(A50,Results!$A:$A,0)-1,0)),"")</f>
        <v>16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49</v>
      </c>
      <c r="B51" s="15" t="s">
        <v>47</v>
      </c>
      <c r="C51">
        <v>526</v>
      </c>
      <c r="D51">
        <v>126</v>
      </c>
      <c r="E51" s="17" t="s">
        <v>5</v>
      </c>
      <c r="F51">
        <f ca="1">IFERROR(IF(A51="","",OFFSET(Results!$Z$1,MATCH(A51,Results!$A:$A,0)-1,0)),"")</f>
        <v>58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116</v>
      </c>
      <c r="B52" s="15" t="s">
        <v>189</v>
      </c>
      <c r="C52">
        <v>175</v>
      </c>
      <c r="D52">
        <v>151</v>
      </c>
      <c r="E52" s="17" t="s">
        <v>5</v>
      </c>
      <c r="F52">
        <f ca="1">IFERROR(IF(A52="","",OFFSET(Results!$Z$1,MATCH(A52,Results!$A:$A,0)-1,0)),"")</f>
        <v>48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117</v>
      </c>
      <c r="B53" s="15" t="s">
        <v>190</v>
      </c>
      <c r="C53">
        <v>54</v>
      </c>
      <c r="D53">
        <v>46</v>
      </c>
      <c r="E53" s="17" t="s">
        <v>5</v>
      </c>
      <c r="F53">
        <f ca="1">IFERROR(IF(A53="","",OFFSET(Results!$Z$1,MATCH(A53,Results!$A:$A,0)-1,0)),"")</f>
        <v>25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119</v>
      </c>
      <c r="B54" s="15" t="s">
        <v>191</v>
      </c>
      <c r="C54">
        <v>455</v>
      </c>
      <c r="D54">
        <v>251</v>
      </c>
      <c r="E54" s="17" t="s">
        <v>5</v>
      </c>
      <c r="F54">
        <f ca="1">IFERROR(IF(A54="","",OFFSET(Results!$Z$1,MATCH(A54,Results!$A:$A,0)-1,0)),"")</f>
        <v>48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50</v>
      </c>
      <c r="B55" s="15" t="s">
        <v>192</v>
      </c>
      <c r="C55">
        <v>32</v>
      </c>
      <c r="D55">
        <v>29</v>
      </c>
      <c r="E55" s="17" t="s">
        <v>5</v>
      </c>
      <c r="F55">
        <f ca="1">IFERROR(IF(A55="","",OFFSET(Results!$Z$1,MATCH(A55,Results!$A:$A,0)-1,0)),"")</f>
        <v>1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121</v>
      </c>
      <c r="B56" s="15" t="s">
        <v>182</v>
      </c>
      <c r="C56">
        <v>118</v>
      </c>
      <c r="D56">
        <v>67</v>
      </c>
      <c r="E56" s="17" t="s">
        <v>5</v>
      </c>
      <c r="F56">
        <f ca="1">IFERROR(IF(A56="","",OFFSET(Results!$Z$1,MATCH(A56,Results!$A:$A,0)-1,0)),"")</f>
        <v>16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122</v>
      </c>
      <c r="B57" s="15" t="s">
        <v>193</v>
      </c>
      <c r="C57">
        <v>77</v>
      </c>
      <c r="D57">
        <v>61</v>
      </c>
      <c r="E57" s="17" t="s">
        <v>5</v>
      </c>
      <c r="F57">
        <f ca="1">IFERROR(IF(A57="","",OFFSET(Results!$Z$1,MATCH(A57,Results!$A:$A,0)-1,0)),"")</f>
        <v>25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124</v>
      </c>
      <c r="B58" s="15" t="s">
        <v>194</v>
      </c>
      <c r="C58">
        <v>154</v>
      </c>
      <c r="D58">
        <v>151</v>
      </c>
      <c r="E58" s="17" t="s">
        <v>5</v>
      </c>
      <c r="F58">
        <f ca="1">IFERROR(IF(A58="","",OFFSET(Results!$Z$1,MATCH(A58,Results!$A:$A,0)-1,0)),"")</f>
        <v>16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35">
      <c r="A59" t="s">
        <v>125</v>
      </c>
      <c r="B59" s="15" t="s">
        <v>98</v>
      </c>
      <c r="C59">
        <v>172</v>
      </c>
      <c r="D59">
        <v>126</v>
      </c>
      <c r="E59" s="17" t="s">
        <v>5</v>
      </c>
      <c r="F59">
        <f ca="1">IFERROR(IF(A59="","",OFFSET(Results!$Z$1,MATCH(A59,Results!$A:$A,0)-1,0)),"")</f>
        <v>36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126</v>
      </c>
      <c r="B60" s="15" t="s">
        <v>195</v>
      </c>
      <c r="C60">
        <v>667</v>
      </c>
      <c r="D60">
        <v>126</v>
      </c>
      <c r="E60" s="17" t="s">
        <v>5</v>
      </c>
      <c r="F60">
        <f ca="1">IFERROR(IF(A60="","",OFFSET(Results!$Z$1,MATCH(A60,Results!$A:$A,0)-1,0)),"")</f>
        <v>62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127</v>
      </c>
      <c r="B61" s="15" t="s">
        <v>86</v>
      </c>
      <c r="C61">
        <v>233</v>
      </c>
      <c r="D61">
        <v>111</v>
      </c>
      <c r="E61" s="17" t="s">
        <v>5</v>
      </c>
      <c r="F61">
        <f ca="1">IFERROR(IF(A61="","",OFFSET(Results!$Z$1,MATCH(A61,Results!$A:$A,0)-1,0)),"")</f>
        <v>48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51</v>
      </c>
      <c r="B62" s="15" t="s">
        <v>196</v>
      </c>
      <c r="C62">
        <v>44</v>
      </c>
      <c r="D62">
        <v>34</v>
      </c>
      <c r="E62" s="17" t="s">
        <v>5</v>
      </c>
      <c r="F62">
        <f ca="1">IFERROR(IF(A62="","",OFFSET(Results!$Z$1,MATCH(A62,Results!$A:$A,0)-1,0)),"")</f>
        <v>48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129</v>
      </c>
      <c r="B63" s="15" t="s">
        <v>197</v>
      </c>
      <c r="C63">
        <v>135</v>
      </c>
      <c r="D63">
        <v>101</v>
      </c>
      <c r="E63" s="17" t="s">
        <v>5</v>
      </c>
      <c r="F63">
        <f ca="1">IFERROR(IF(A63="","",OFFSET(Results!$Z$1,MATCH(A63,Results!$A:$A,0)-1,0)),"")</f>
        <v>62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52</v>
      </c>
      <c r="B64" s="15" t="s">
        <v>198</v>
      </c>
      <c r="C64">
        <v>50</v>
      </c>
      <c r="D64">
        <v>41</v>
      </c>
      <c r="E64" s="17" t="s">
        <v>5</v>
      </c>
      <c r="F64">
        <f ca="1">IFERROR(IF(A64="","",OFFSET(Results!$Z$1,MATCH(A64,Results!$A:$A,0)-1,0)),"")</f>
        <v>36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131</v>
      </c>
      <c r="B65" s="15" t="s">
        <v>199</v>
      </c>
      <c r="C65">
        <v>161</v>
      </c>
      <c r="D65">
        <v>101</v>
      </c>
      <c r="E65" s="17" t="s">
        <v>5</v>
      </c>
      <c r="F65">
        <f ca="1">IFERROR(IF(A65="","",OFFSET(Results!$Z$1,MATCH(A65,Results!$A:$A,0)-1,0)),"")</f>
        <v>36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132</v>
      </c>
      <c r="B66" s="15" t="s">
        <v>200</v>
      </c>
      <c r="C66">
        <v>34</v>
      </c>
      <c r="D66">
        <v>23</v>
      </c>
      <c r="E66" s="17" t="s">
        <v>5</v>
      </c>
      <c r="F66">
        <f ca="1">IFERROR(IF(A66="","",OFFSET(Results!$Z$1,MATCH(A66,Results!$A:$A,0)-1,0)),"")</f>
        <v>58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53</v>
      </c>
      <c r="B67" s="15" t="s">
        <v>201</v>
      </c>
      <c r="C67">
        <v>52</v>
      </c>
      <c r="D67">
        <v>41</v>
      </c>
      <c r="E67" s="17" t="s">
        <v>5</v>
      </c>
      <c r="F67">
        <f ca="1">IFERROR(IF(A67="","",OFFSET(Results!$Z$1,MATCH(A67,Results!$A:$A,0)-1,0)),"")</f>
        <v>3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135</v>
      </c>
      <c r="B68" s="15" t="s">
        <v>202</v>
      </c>
      <c r="C68">
        <v>83</v>
      </c>
      <c r="D68">
        <v>51</v>
      </c>
      <c r="E68" s="17" t="s">
        <v>5</v>
      </c>
      <c r="F68">
        <f ca="1">IFERROR(IF(A68="","",OFFSET(Results!$Z$1,MATCH(A68,Results!$A:$A,0)-1,0)),"")</f>
        <v>25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35">
      <c r="A69" t="s">
        <v>137</v>
      </c>
      <c r="B69" s="15" t="s">
        <v>203</v>
      </c>
      <c r="C69">
        <v>169</v>
      </c>
      <c r="D69">
        <v>126</v>
      </c>
      <c r="E69" s="17" t="s">
        <v>5</v>
      </c>
      <c r="F69">
        <f ca="1">IFERROR(IF(A69="","",OFFSET(Results!$Z$1,MATCH(A69,Results!$A:$A,0)-1,0)),"")</f>
        <v>58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138</v>
      </c>
      <c r="B70" s="15" t="s">
        <v>95</v>
      </c>
      <c r="C70">
        <v>94</v>
      </c>
      <c r="D70">
        <v>81</v>
      </c>
      <c r="E70" s="17" t="s">
        <v>5</v>
      </c>
      <c r="F70">
        <f ca="1">IFERROR(IF(A70="","",OFFSET(Results!$Z$1,MATCH(A70,Results!$A:$A,0)-1,0)),"")</f>
        <v>69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54</v>
      </c>
      <c r="B71" s="15" t="s">
        <v>204</v>
      </c>
      <c r="C71">
        <v>85</v>
      </c>
      <c r="D71">
        <v>71</v>
      </c>
      <c r="E71" s="17" t="s">
        <v>5</v>
      </c>
      <c r="F71">
        <f ca="1">IFERROR(IF(A71="","",OFFSET(Results!$Z$1,MATCH(A71,Results!$A:$A,0)-1,0)),"")</f>
        <v>69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55</v>
      </c>
      <c r="B72" s="15" t="s">
        <v>205</v>
      </c>
      <c r="C72">
        <v>323</v>
      </c>
      <c r="D72">
        <v>201</v>
      </c>
      <c r="E72" s="17" t="s">
        <v>5</v>
      </c>
      <c r="F72">
        <f ca="1">IFERROR(IF(A72="","",OFFSET(Results!$Z$1,MATCH(A72,Results!$A:$A,0)-1,0)),"")</f>
        <v>62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139</v>
      </c>
      <c r="B73" s="15" t="s">
        <v>154</v>
      </c>
      <c r="C73">
        <v>130</v>
      </c>
      <c r="D73">
        <v>126</v>
      </c>
      <c r="E73" s="17" t="s">
        <v>5</v>
      </c>
      <c r="F73">
        <f ca="1">IFERROR(IF(A73="","",OFFSET(Results!$Z$1,MATCH(A73,Results!$A:$A,0)-1,0)),"")</f>
        <v>25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5</v>
      </c>
      <c r="B74" s="15" t="s">
        <v>5</v>
      </c>
      <c r="C74" t="s">
        <v>5</v>
      </c>
      <c r="D74" t="s">
        <v>5</v>
      </c>
      <c r="E74" s="17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3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Chisato Iwai</v>
      </c>
      <c r="B2" s="15" t="str">
        <f ca="1">IFERROR(OFFSET(Win!B$1,MATCH(1,Picks!F:F,0)-1,0),"")</f>
        <v>4.54%</v>
      </c>
      <c r="C2" s="16">
        <f ca="1">IFERROR(OFFSET(Win!C$1,MATCH(1,Picks!F:F,0)-1,0),"")</f>
        <v>22</v>
      </c>
      <c r="D2" s="16">
        <f ca="1">IFERROR(OFFSET(Win!D$1,MATCH(1,Picks!F:F,0)-1,0),"")</f>
        <v>36</v>
      </c>
      <c r="E2" s="17" t="str">
        <f ca="1">IFERROR(OFFSET(Win!E$1,MATCH(1,Picks!F:F,0)-1,0),"")</f>
        <v>1.80%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7.75</v>
      </c>
      <c r="H2" t="str">
        <f ca="1">IFERROR(OFFSET(Win!H$1,MATCH(1,Picks!F:F,0)-1,0),"")</f>
        <v>Betfred: 35/1, 5pl, 1/4</v>
      </c>
    </row>
    <row r="3" spans="1:8" x14ac:dyDescent="0.35">
      <c r="A3" t="str">
        <f ca="1">CONCATENATE("WIN: ",IFERROR(OFFSET(Picks!A$1,MATCH(2,Picks!F:F,0)-1,0),""))</f>
        <v>WIN: Hye-Jin Choi</v>
      </c>
      <c r="B3" s="15" t="str">
        <f ca="1">IFERROR(OFFSET(Win!B$1,MATCH(2,Picks!F:F,0)-1,0),"")</f>
        <v>5.99%</v>
      </c>
      <c r="C3" s="16">
        <f ca="1">IFERROR(OFFSET(Win!C$1,MATCH(2,Picks!F:F,0)-1,0),"")</f>
        <v>17</v>
      </c>
      <c r="D3" s="16">
        <f ca="1">IFERROR(OFFSET(Win!D$1,MATCH(2,Picks!F:F,0)-1,0),"")</f>
        <v>19</v>
      </c>
      <c r="E3" s="17" t="str">
        <f ca="1">IFERROR(OFFSET(Win!E$1,MATCH(2,Picks!F:F,0)-1,0),"")</f>
        <v>0.80%</v>
      </c>
      <c r="F3">
        <f ca="1">IFERROR(OFFSET(Picks!G$1,MATCH(2,Picks!F:F,0)-1,0),"")</f>
        <v>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18/1, 5pl, 1/4</v>
      </c>
    </row>
    <row r="4" spans="1:8" x14ac:dyDescent="0.35">
      <c r="A4" t="str">
        <f ca="1">CONCATENATE("WIN: ",IFERROR(OFFSET(Picks!A$1,MATCH(3,Picks!F:F,0)-1,0),""))</f>
        <v>WIN: Brooke M. Henderson</v>
      </c>
      <c r="B4" s="15" t="str">
        <f ca="1">IFERROR(OFFSET(Win!B$1,MATCH(3,Picks!F:F,0)-1,0),"")</f>
        <v>5.13%</v>
      </c>
      <c r="C4" s="16">
        <f ca="1">IFERROR(OFFSET(Win!C$1,MATCH(3,Picks!F:F,0)-1,0),"")</f>
        <v>19</v>
      </c>
      <c r="D4" s="16">
        <f ca="1">IFERROR(OFFSET(Win!D$1,MATCH(3,Picks!F:F,0)-1,0),"")</f>
        <v>23</v>
      </c>
      <c r="E4" s="17" t="str">
        <f ca="1">IFERROR(OFFSET(Win!E$1,MATCH(3,Picks!F:F,0)-1,0),"")</f>
        <v>0.80%</v>
      </c>
      <c r="F4">
        <f ca="1">IFERROR(OFFSET(Picks!G$1,MATCH(3,Picks!F:F,0)-1,0),"")</f>
        <v>38</v>
      </c>
      <c r="G4" s="6">
        <f ca="1">IFERROR(OFFSET(Picks!H$1,MATCH(3,Picks!F:F,0)-1,0),"")</f>
        <v>-2</v>
      </c>
      <c r="H4" t="str">
        <f ca="1">IFERROR(OFFSET(Win!H$1,MATCH(3,Picks!F:F,0)-1,0),"")</f>
        <v>Unibet: 22/1,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2026-02-23T00:14:46Z</dcterms:modified>
</cp:coreProperties>
</file>