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58C1E02-ACFB-4CB8-8245-C6F84881002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6" i="48"/>
  <c r="H104" i="48"/>
  <c r="H103" i="48"/>
  <c r="H101" i="48"/>
  <c r="H99" i="48"/>
  <c r="H98" i="48"/>
  <c r="H97" i="48"/>
  <c r="H96" i="48"/>
  <c r="H93" i="48"/>
  <c r="H92" i="48"/>
  <c r="H90" i="48"/>
  <c r="H88" i="48"/>
  <c r="H87" i="48"/>
  <c r="H86" i="48"/>
  <c r="H85" i="48"/>
  <c r="H83" i="48"/>
  <c r="H82" i="48"/>
  <c r="H80" i="48"/>
  <c r="H78" i="48"/>
  <c r="H76" i="48"/>
  <c r="H74" i="48"/>
  <c r="H73" i="48"/>
  <c r="H72" i="48"/>
  <c r="H70" i="48"/>
  <c r="H66" i="48"/>
  <c r="H65" i="48"/>
  <c r="H62" i="48"/>
  <c r="H60" i="48"/>
  <c r="H59" i="48"/>
  <c r="H58" i="48"/>
  <c r="H56" i="48"/>
  <c r="H55" i="48"/>
  <c r="H52" i="48"/>
  <c r="H50" i="48"/>
  <c r="H49" i="48"/>
  <c r="H46" i="48"/>
  <c r="H45" i="48"/>
  <c r="H44" i="48"/>
  <c r="H41" i="48"/>
  <c r="H40" i="48"/>
  <c r="H39" i="48"/>
  <c r="H38" i="48"/>
  <c r="H36" i="48"/>
  <c r="H30" i="48"/>
  <c r="H29" i="48"/>
  <c r="H26" i="48"/>
  <c r="H24" i="48"/>
  <c r="H23" i="48"/>
  <c r="H22" i="48"/>
  <c r="H21" i="48"/>
  <c r="H20" i="48"/>
  <c r="H17" i="48"/>
  <c r="H16" i="48"/>
  <c r="H15" i="48"/>
  <c r="H12" i="48"/>
  <c r="H11" i="48"/>
  <c r="H7" i="48"/>
  <c r="H6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6" i="1"/>
  <c r="H104" i="1"/>
  <c r="H103" i="1"/>
  <c r="H102" i="1"/>
  <c r="H101" i="1"/>
  <c r="H99" i="1"/>
  <c r="H98" i="1"/>
  <c r="H97" i="1"/>
  <c r="H96" i="1"/>
  <c r="H93" i="1"/>
  <c r="H92" i="1"/>
  <c r="H91" i="1"/>
  <c r="H89" i="1"/>
  <c r="H88" i="1"/>
  <c r="H87" i="1"/>
  <c r="H86" i="1"/>
  <c r="H85" i="1"/>
  <c r="H83" i="1"/>
  <c r="H82" i="1"/>
  <c r="H80" i="1"/>
  <c r="H78" i="1"/>
  <c r="H76" i="1"/>
  <c r="H72" i="1"/>
  <c r="H70" i="1"/>
  <c r="H68" i="1"/>
  <c r="H67" i="1"/>
  <c r="H66" i="1"/>
  <c r="H64" i="1"/>
  <c r="H61" i="1"/>
  <c r="H60" i="1"/>
  <c r="H59" i="1"/>
  <c r="H57" i="1"/>
  <c r="H54" i="1"/>
  <c r="H50" i="1"/>
  <c r="H49" i="1"/>
  <c r="H46" i="1"/>
  <c r="H44" i="1"/>
  <c r="H43" i="1"/>
  <c r="H41" i="1"/>
  <c r="H39" i="1"/>
  <c r="H36" i="1"/>
  <c r="H33" i="1"/>
  <c r="H23" i="1"/>
  <c r="H20" i="1"/>
  <c r="H17" i="1"/>
  <c r="H14" i="1"/>
  <c r="H7" i="1"/>
  <c r="H6" i="1"/>
  <c r="H5" i="1"/>
  <c r="H4" i="1"/>
  <c r="H18" i="48" l="1"/>
  <c r="H67" i="48"/>
  <c r="H43" i="48"/>
  <c r="H51" i="48"/>
  <c r="H69" i="48"/>
  <c r="H19" i="48"/>
  <c r="H79" i="48"/>
  <c r="H42" i="48"/>
  <c r="H64" i="48"/>
  <c r="H77" i="48"/>
  <c r="H79" i="1" l="1"/>
  <c r="H48" i="1"/>
  <c r="H42" i="1"/>
  <c r="H22" i="1"/>
  <c r="H2" i="1"/>
  <c r="H65" i="1"/>
  <c r="H52" i="1"/>
  <c r="H40" i="1"/>
  <c r="H56" i="1"/>
  <c r="H62" i="1"/>
  <c r="H58" i="1"/>
  <c r="H19" i="1"/>
  <c r="H63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F208" i="39" a="1"/>
  <c r="F208" i="39" s="1"/>
  <c r="J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E170" i="39"/>
  <c r="F170" i="39" s="1" a="1"/>
  <c r="F170" i="39" s="1"/>
  <c r="Q166" i="39"/>
  <c r="R166" i="39" s="1" a="1"/>
  <c r="R166" i="39" s="1"/>
  <c r="V166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40" i="39"/>
  <c r="Q143" i="39"/>
  <c r="Q97" i="39"/>
  <c r="R216" i="39" a="1"/>
  <c r="R216" i="39" s="1"/>
  <c r="R170" i="39" a="1"/>
  <c r="R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F182" i="39" a="1"/>
  <c r="F182" i="39" s="1"/>
  <c r="J182" i="39" s="1"/>
  <c r="R202" i="39" a="1"/>
  <c r="R202" i="39" s="1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R221" i="39" a="1"/>
  <c r="R221" i="39" s="1"/>
  <c r="R179" i="39" a="1"/>
  <c r="R179" i="39" s="1"/>
  <c r="R195" i="39" a="1"/>
  <c r="R195" i="39" s="1"/>
  <c r="R237" i="39" a="1"/>
  <c r="R237" i="39" s="1"/>
  <c r="R181" i="39" a="1"/>
  <c r="R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F227" i="39" a="1"/>
  <c r="F227" i="39" s="1"/>
  <c r="H227" i="39" s="1"/>
  <c r="I227" i="39"/>
  <c r="F239" i="39" a="1"/>
  <c r="F239" i="39" s="1"/>
  <c r="I23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J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R207" i="39" a="1"/>
  <c r="R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H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T158" i="39" s="1"/>
  <c r="F159" i="48"/>
  <c r="G159" i="48" s="1"/>
  <c r="F160" i="48"/>
  <c r="S160" i="39" s="1"/>
  <c r="T160" i="39" s="1"/>
  <c r="F161" i="48"/>
  <c r="S161" i="39" s="1"/>
  <c r="T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T166" i="39" s="1"/>
  <c r="F167" i="48"/>
  <c r="S167" i="39" s="1"/>
  <c r="T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V222" i="39" l="1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R96" i="39" s="1" a="1"/>
  <c r="R96" i="39" s="1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J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R87" i="39" s="1" a="1"/>
  <c r="R87" i="39" s="1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Q23" i="39"/>
  <c r="Q26" i="39"/>
  <c r="R26" i="39" s="1" a="1"/>
  <c r="R26" i="39" s="1"/>
  <c r="Q29" i="39"/>
  <c r="R29" i="39" s="1" a="1"/>
  <c r="R29" i="39" s="1"/>
  <c r="V29" i="39" s="1"/>
  <c r="Q32" i="39"/>
  <c r="Q38" i="39"/>
  <c r="R38" i="39" s="1" a="1"/>
  <c r="R38" i="39" s="1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V239" i="39"/>
  <c r="V170" i="39"/>
  <c r="V182" i="39"/>
  <c r="V230" i="39"/>
  <c r="V208" i="39"/>
  <c r="V214" i="39"/>
  <c r="V190" i="39"/>
  <c r="R143" i="39" a="1"/>
  <c r="R143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57" i="39" l="1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T151" i="39" s="1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T2" i="39" s="1"/>
  <c r="S135" i="39"/>
  <c r="T135" i="39" s="1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T62" i="39" s="1"/>
  <c r="S17" i="39"/>
  <c r="T17" i="39" s="1"/>
  <c r="G80" i="48"/>
  <c r="S40" i="39"/>
  <c r="T40" i="39" s="1"/>
  <c r="S150" i="39"/>
  <c r="T150" i="39" s="1"/>
  <c r="S138" i="39"/>
  <c r="T138" i="39" s="1"/>
  <c r="S143" i="39"/>
  <c r="T143" i="39" s="1"/>
  <c r="S130" i="39"/>
  <c r="T130" i="39" s="1"/>
  <c r="S107" i="39"/>
  <c r="T107" i="39" s="1"/>
  <c r="S39" i="39"/>
  <c r="T39" i="39" s="1"/>
  <c r="S73" i="39"/>
  <c r="T73" i="39" s="1"/>
  <c r="S101" i="39"/>
  <c r="T101" i="39" s="1"/>
  <c r="G74" i="48"/>
  <c r="S88" i="39"/>
  <c r="T88" i="39" s="1"/>
  <c r="S4" i="39"/>
  <c r="T4" i="39" s="1"/>
  <c r="S34" i="39"/>
  <c r="T34" i="39" s="1"/>
  <c r="S41" i="39"/>
  <c r="T41" i="39" s="1"/>
  <c r="S63" i="39"/>
  <c r="T63" i="39" s="1"/>
  <c r="S157" i="39"/>
  <c r="T157" i="39" s="1"/>
  <c r="G42" i="48"/>
  <c r="G151" i="48"/>
  <c r="S124" i="39"/>
  <c r="T124" i="39" s="1"/>
  <c r="S49" i="39"/>
  <c r="T49" i="39" s="1"/>
  <c r="S56" i="39"/>
  <c r="T56" i="39" s="1"/>
  <c r="S44" i="39"/>
  <c r="T44" i="39" s="1"/>
  <c r="S137" i="39"/>
  <c r="T137" i="39" s="1"/>
  <c r="G139" i="48"/>
  <c r="S32" i="39"/>
  <c r="T32" i="39" s="1"/>
  <c r="S87" i="39"/>
  <c r="T87" i="39" s="1"/>
  <c r="G149" i="48"/>
  <c r="S125" i="39"/>
  <c r="T125" i="39" s="1"/>
  <c r="G59" i="48"/>
  <c r="S47" i="39"/>
  <c r="T47" i="39" s="1"/>
  <c r="G55" i="48"/>
  <c r="S126" i="39"/>
  <c r="T126" i="39" s="1"/>
  <c r="S20" i="39"/>
  <c r="T20" i="39" s="1"/>
  <c r="S112" i="39"/>
  <c r="T112" i="39" s="1"/>
  <c r="S127" i="39"/>
  <c r="T127" i="39" s="1"/>
  <c r="S6" i="39"/>
  <c r="T6" i="39" s="1"/>
  <c r="S43" i="39"/>
  <c r="T43" i="39" s="1"/>
  <c r="S50" i="39"/>
  <c r="T50" i="39" s="1"/>
  <c r="G136" i="48"/>
  <c r="S57" i="39"/>
  <c r="G64" i="48"/>
  <c r="S84" i="39"/>
  <c r="T84" i="39" s="1"/>
  <c r="S97" i="39"/>
  <c r="T97" i="39" s="1"/>
  <c r="S113" i="39"/>
  <c r="T113" i="39" s="1"/>
  <c r="S98" i="39"/>
  <c r="T98" i="39" s="1"/>
  <c r="S7" i="39"/>
  <c r="T7" i="39" s="1"/>
  <c r="S14" i="39"/>
  <c r="S29" i="39"/>
  <c r="T29" i="39" s="1"/>
  <c r="S36" i="39"/>
  <c r="T36" i="39" s="1"/>
  <c r="S54" i="39"/>
  <c r="T54" i="39" s="1"/>
  <c r="S152" i="39"/>
  <c r="T152" i="39" s="1"/>
  <c r="G142" i="48"/>
  <c r="G134" i="48"/>
  <c r="S46" i="39"/>
  <c r="T46" i="39" s="1"/>
  <c r="S25" i="39"/>
  <c r="T25" i="39" s="1"/>
  <c r="S94" i="39"/>
  <c r="T94" i="39" s="1"/>
  <c r="S33" i="39"/>
  <c r="T33" i="39" s="1"/>
  <c r="G60" i="48"/>
  <c r="S26" i="39"/>
  <c r="T26" i="39" s="1"/>
  <c r="S117" i="39"/>
  <c r="T117" i="39" s="1"/>
  <c r="G69" i="48"/>
  <c r="S102" i="39"/>
  <c r="T102" i="39" s="1"/>
  <c r="S132" i="39"/>
  <c r="T132" i="39" s="1"/>
  <c r="S5" i="39"/>
  <c r="T5" i="39" s="1"/>
  <c r="S12" i="39"/>
  <c r="T12" i="39" s="1"/>
  <c r="S103" i="39"/>
  <c r="T103" i="39" s="1"/>
  <c r="S83" i="39"/>
  <c r="T83" i="39" s="1"/>
  <c r="S96" i="39"/>
  <c r="T96" i="39" s="1"/>
  <c r="S111" i="39"/>
  <c r="T111" i="39" s="1"/>
  <c r="S120" i="39"/>
  <c r="T120" i="39" s="1"/>
  <c r="S128" i="39"/>
  <c r="T128" i="39" s="1"/>
  <c r="S35" i="39"/>
  <c r="T35" i="39" s="1"/>
  <c r="S119" i="39"/>
  <c r="T119" i="39" s="1"/>
  <c r="G133" i="48"/>
  <c r="S118" i="39"/>
  <c r="T118" i="39" s="1"/>
  <c r="S13" i="39"/>
  <c r="T13" i="39" s="1"/>
  <c r="S21" i="39"/>
  <c r="T21" i="39" s="1"/>
  <c r="S131" i="39"/>
  <c r="T131" i="39" s="1"/>
  <c r="S8" i="39"/>
  <c r="T8" i="39" s="1"/>
  <c r="S105" i="39"/>
  <c r="T105" i="39" s="1"/>
  <c r="S37" i="39"/>
  <c r="T37" i="39" s="1"/>
  <c r="S104" i="39"/>
  <c r="T104" i="39" s="1"/>
  <c r="S77" i="39"/>
  <c r="T77" i="39" s="1"/>
  <c r="S85" i="39"/>
  <c r="T85" i="39" s="1"/>
  <c r="S92" i="39"/>
  <c r="T92" i="39" s="1"/>
  <c r="S114" i="39"/>
  <c r="T114" i="39" s="1"/>
  <c r="G147" i="48"/>
  <c r="S121" i="39"/>
  <c r="T121" i="39" s="1"/>
  <c r="S141" i="39"/>
  <c r="T141" i="39" s="1"/>
  <c r="G145" i="48"/>
  <c r="S24" i="39"/>
  <c r="T24" i="39" s="1"/>
  <c r="S108" i="39"/>
  <c r="T108" i="39" s="1"/>
  <c r="S3" i="39"/>
  <c r="T3" i="39" s="1"/>
  <c r="S81" i="39"/>
  <c r="T81" i="39" s="1"/>
  <c r="S18" i="39"/>
  <c r="T18" i="39" s="1"/>
  <c r="S82" i="39"/>
  <c r="T82" i="39" s="1"/>
  <c r="S122" i="39"/>
  <c r="T122" i="39" s="1"/>
  <c r="S129" i="39"/>
  <c r="T129" i="39" s="1"/>
  <c r="S15" i="39"/>
  <c r="T15" i="39" s="1"/>
  <c r="G23" i="48"/>
  <c r="S30" i="39"/>
  <c r="T30" i="39" s="1"/>
  <c r="S65" i="39"/>
  <c r="T65" i="39" s="1"/>
  <c r="S78" i="39"/>
  <c r="T78" i="39" s="1"/>
  <c r="S99" i="39"/>
  <c r="T99" i="39" s="1"/>
  <c r="G153" i="48"/>
  <c r="G115" i="48"/>
  <c r="S123" i="39"/>
  <c r="T123" i="39" s="1"/>
  <c r="S9" i="39"/>
  <c r="T9" i="39" s="1"/>
  <c r="S16" i="39"/>
  <c r="T16" i="39" s="1"/>
  <c r="S31" i="39"/>
  <c r="T31" i="39" s="1"/>
  <c r="S38" i="39"/>
  <c r="T38" i="39" s="1"/>
  <c r="S52" i="39"/>
  <c r="T52" i="39" s="1"/>
  <c r="S66" i="39"/>
  <c r="T66" i="39" s="1"/>
  <c r="S79" i="39"/>
  <c r="T79" i="39" s="1"/>
  <c r="G93" i="48"/>
  <c r="G148" i="48"/>
  <c r="S106" i="39"/>
  <c r="T106" i="39" s="1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T136" i="39" s="1"/>
  <c r="S147" i="39"/>
  <c r="T147" i="39" s="1"/>
  <c r="S154" i="39"/>
  <c r="T154" i="39" s="1"/>
  <c r="G62" i="48"/>
  <c r="G107" i="48"/>
  <c r="S153" i="39"/>
  <c r="T153" i="39" s="1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77" i="1"/>
  <c r="G30" i="39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1"/>
  <c r="G65" i="39"/>
  <c r="G35" i="39"/>
  <c r="G68" i="39"/>
  <c r="G69" i="1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T110" i="39" s="1"/>
  <c r="S58" i="39"/>
  <c r="T58" i="39" s="1"/>
  <c r="G99" i="48"/>
  <c r="S72" i="39"/>
  <c r="T72" i="39" s="1"/>
  <c r="G114" i="48"/>
  <c r="S19" i="39"/>
  <c r="T19" i="39" s="1"/>
  <c r="G78" i="48"/>
  <c r="S93" i="39"/>
  <c r="T93" i="39" s="1"/>
  <c r="G20" i="48"/>
  <c r="G117" i="48"/>
  <c r="S86" i="39"/>
  <c r="T86" i="39" s="1"/>
  <c r="S28" i="39"/>
  <c r="T28" i="39" s="1"/>
  <c r="S80" i="39"/>
  <c r="T80" i="39" s="1"/>
  <c r="S42" i="39"/>
  <c r="T42" i="39" s="1"/>
  <c r="G43" i="48"/>
  <c r="S27" i="39"/>
  <c r="T27" i="39" s="1"/>
  <c r="S11" i="39"/>
  <c r="T11" i="39" s="1"/>
  <c r="S60" i="39"/>
  <c r="T60" i="39" s="1"/>
  <c r="G92" i="48"/>
  <c r="G46" i="48"/>
  <c r="G129" i="48"/>
  <c r="S23" i="39"/>
  <c r="T23" i="39" s="1"/>
  <c r="S45" i="39"/>
  <c r="T45" i="39" s="1"/>
  <c r="G16" i="48"/>
  <c r="S59" i="39"/>
  <c r="T59" i="39" s="1"/>
  <c r="S53" i="39"/>
  <c r="T53" i="39" s="1"/>
  <c r="S109" i="39"/>
  <c r="T109" i="39" s="1"/>
  <c r="S67" i="39"/>
  <c r="T67" i="39" s="1"/>
  <c r="G39" i="48"/>
  <c r="S68" i="39"/>
  <c r="S69" i="39"/>
  <c r="T69" i="39" s="1"/>
  <c r="G132" i="48"/>
  <c r="G126" i="48"/>
  <c r="S116" i="39"/>
  <c r="T116" i="39" s="1"/>
  <c r="S51" i="39"/>
  <c r="T51" i="39" s="1"/>
  <c r="S139" i="39"/>
  <c r="T139" i="39" s="1"/>
  <c r="S142" i="39"/>
  <c r="T142" i="39" s="1"/>
  <c r="S134" i="39"/>
  <c r="T134" i="39" s="1"/>
  <c r="G24" i="48"/>
  <c r="S145" i="39"/>
  <c r="T145" i="39" s="1"/>
  <c r="G113" i="48"/>
  <c r="G131" i="48"/>
  <c r="S71" i="39"/>
  <c r="T71" i="39" s="1"/>
  <c r="S75" i="39"/>
  <c r="T75" i="39" s="1"/>
  <c r="S61" i="39"/>
  <c r="T61" i="39" s="1"/>
  <c r="S22" i="39"/>
  <c r="T22" i="39" s="1"/>
  <c r="S76" i="39"/>
  <c r="T76" i="39" s="1"/>
  <c r="S133" i="39"/>
  <c r="T133" i="39" s="1"/>
  <c r="G122" i="48"/>
  <c r="S64" i="39"/>
  <c r="T64" i="39" s="1"/>
  <c r="S91" i="39"/>
  <c r="T91" i="39" s="1"/>
  <c r="G4" i="48"/>
  <c r="D3" i="36" a="1"/>
  <c r="D3" i="36" s="1"/>
  <c r="S70" i="39"/>
  <c r="T70" i="39" s="1"/>
  <c r="S89" i="39"/>
  <c r="T89" i="39" s="1"/>
  <c r="S55" i="39"/>
  <c r="T55" i="39" s="1"/>
  <c r="S10" i="39"/>
  <c r="T10" i="39" s="1"/>
  <c r="S74" i="39"/>
  <c r="T74" i="39" s="1"/>
  <c r="G141" i="48"/>
  <c r="S95" i="39"/>
  <c r="T95" i="39" s="1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F10" i="40" l="1"/>
  <c r="G10" i="40" s="1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H9" i="40"/>
  <c r="H10" i="40"/>
  <c r="F9" i="40"/>
  <c r="G9" i="40" s="1"/>
  <c r="A9" i="40"/>
  <c r="E9" i="40"/>
  <c r="U69" i="39"/>
  <c r="U93" i="39"/>
  <c r="U122" i="39"/>
  <c r="U118" i="39"/>
  <c r="U142" i="39"/>
  <c r="U157" i="39"/>
  <c r="U139" i="39"/>
  <c r="U33" i="39"/>
  <c r="U89" i="39"/>
  <c r="U94" i="39"/>
  <c r="U15" i="39"/>
  <c r="U20" i="39"/>
  <c r="U88" i="39"/>
  <c r="U13" i="39"/>
  <c r="U46" i="39"/>
  <c r="U126" i="39"/>
  <c r="U91" i="39"/>
  <c r="U47" i="39"/>
  <c r="U73" i="39"/>
  <c r="U106" i="39"/>
  <c r="U18" i="39"/>
  <c r="U119" i="39"/>
  <c r="U39" i="39"/>
  <c r="U77" i="39"/>
  <c r="U27" i="39"/>
  <c r="U42" i="39"/>
  <c r="U10" i="39"/>
  <c r="U65" i="39"/>
  <c r="U55" i="39"/>
  <c r="U30" i="39"/>
  <c r="U34" i="39"/>
  <c r="U86" i="39"/>
  <c r="U19" i="39"/>
  <c r="U128" i="39"/>
  <c r="U59" i="39"/>
  <c r="U79" i="39"/>
  <c r="U90" i="39"/>
  <c r="U51" i="39"/>
  <c r="U109" i="39"/>
  <c r="U133" i="39"/>
  <c r="U36" i="39"/>
  <c r="U75" i="39"/>
  <c r="U23" i="39"/>
  <c r="U100" i="39"/>
  <c r="U141" i="39"/>
  <c r="U83" i="39"/>
  <c r="U151" i="39"/>
  <c r="U50" i="39"/>
  <c r="U37" i="39"/>
  <c r="U116" i="39"/>
  <c r="U70" i="39"/>
  <c r="U67" i="39"/>
  <c r="U35" i="39"/>
  <c r="U153" i="39"/>
  <c r="U130" i="39"/>
  <c r="U108" i="39"/>
  <c r="U111" i="39"/>
  <c r="U52" i="39"/>
  <c r="U31" i="39"/>
  <c r="U121" i="39"/>
  <c r="U113" i="39"/>
  <c r="U44" i="39"/>
  <c r="U43" i="39"/>
  <c r="U80" i="39"/>
  <c r="U53" i="39"/>
  <c r="U120" i="39"/>
  <c r="U58" i="39"/>
  <c r="U66" i="39"/>
  <c r="U32" i="39"/>
  <c r="U45" i="39"/>
  <c r="U12" i="39"/>
  <c r="U97" i="39"/>
  <c r="U56" i="39"/>
  <c r="U17" i="39"/>
  <c r="U135" i="39"/>
  <c r="U78" i="39"/>
  <c r="U63" i="39"/>
  <c r="U131" i="39"/>
  <c r="U81" i="39"/>
  <c r="U72" i="39"/>
  <c r="U22" i="39"/>
  <c r="U138" i="39"/>
  <c r="U150" i="39"/>
  <c r="U136" i="39"/>
  <c r="U114" i="39"/>
  <c r="U5" i="39"/>
  <c r="U84" i="39"/>
  <c r="U62" i="39"/>
  <c r="U105" i="39"/>
  <c r="U61" i="39"/>
  <c r="U145" i="39"/>
  <c r="U148" i="39"/>
  <c r="U123" i="39"/>
  <c r="U92" i="39"/>
  <c r="U124" i="39"/>
  <c r="U99" i="39"/>
  <c r="U74" i="39"/>
  <c r="U8" i="39"/>
  <c r="U64" i="39"/>
  <c r="U54" i="39"/>
  <c r="U3" i="39"/>
  <c r="U76" i="39"/>
  <c r="U110" i="39"/>
  <c r="U60" i="39"/>
  <c r="U95" i="39"/>
  <c r="U11" i="39"/>
  <c r="U85" i="39"/>
  <c r="U102" i="39"/>
  <c r="U2" i="39"/>
  <c r="U49" i="39"/>
  <c r="U117" i="39"/>
  <c r="U127" i="39"/>
  <c r="U115" i="39"/>
  <c r="U149" i="39"/>
  <c r="U26" i="39"/>
  <c r="U6" i="39"/>
  <c r="U112" i="39"/>
  <c r="U4" i="39"/>
  <c r="U144" i="39"/>
  <c r="U21" i="39"/>
  <c r="U101" i="39"/>
  <c r="U82" i="39"/>
  <c r="U152" i="39"/>
  <c r="U134" i="39"/>
  <c r="U41" i="39"/>
  <c r="U125" i="39"/>
  <c r="U107" i="39"/>
  <c r="U16" i="39"/>
  <c r="U132" i="39"/>
  <c r="U156" i="39"/>
  <c r="U129" i="39"/>
  <c r="U140" i="39"/>
  <c r="U155" i="39"/>
  <c r="U104" i="39"/>
  <c r="U29" i="39"/>
  <c r="U143" i="39"/>
  <c r="U24" i="39"/>
  <c r="U87" i="39"/>
  <c r="U154" i="39"/>
  <c r="U96" i="39"/>
  <c r="U7" i="39"/>
  <c r="U146" i="39"/>
  <c r="U147" i="39"/>
  <c r="U38" i="39"/>
  <c r="U98" i="39"/>
  <c r="U137" i="39"/>
  <c r="U40" i="39"/>
  <c r="U71" i="39"/>
  <c r="U103" i="39"/>
  <c r="F8" i="40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4" i="39"/>
  <c r="H53" i="39"/>
  <c r="H123" i="39"/>
  <c r="H106" i="39"/>
  <c r="H110" i="39"/>
  <c r="I147" i="39"/>
  <c r="H43" i="39"/>
  <c r="H59" i="39"/>
  <c r="H40" i="39"/>
  <c r="H107" i="39"/>
  <c r="H122" i="39"/>
  <c r="H135" i="39"/>
  <c r="H52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I70" i="39"/>
  <c r="H70" i="39"/>
  <c r="H69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83" i="39"/>
  <c r="I143" i="39"/>
  <c r="H143" i="39"/>
  <c r="H73" i="39"/>
  <c r="H67" i="39"/>
  <c r="H55" i="39"/>
  <c r="I98" i="39"/>
  <c r="H98" i="39"/>
  <c r="H108" i="39"/>
  <c r="H22" i="39"/>
  <c r="F6" i="40"/>
  <c r="W10" i="36"/>
  <c r="W7" i="36"/>
  <c r="F7" i="40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G119" i="48"/>
  <c r="V87" i="39"/>
  <c r="G87" i="48"/>
  <c r="G138" i="48"/>
  <c r="V144" i="39"/>
  <c r="G144" i="48"/>
  <c r="V26" i="39"/>
  <c r="G26" i="48"/>
  <c r="V38" i="39"/>
  <c r="G38" i="48"/>
  <c r="V127" i="39"/>
  <c r="G127" i="48"/>
  <c r="V82" i="39"/>
  <c r="G82" i="48"/>
  <c r="V15" i="39"/>
  <c r="G15" i="48"/>
  <c r="V123" i="39"/>
  <c r="G123" i="48"/>
  <c r="V49" i="39"/>
  <c r="G49" i="48"/>
  <c r="V98" i="39"/>
  <c r="G98" i="48"/>
  <c r="V103" i="39"/>
  <c r="G103" i="48"/>
  <c r="V6" i="39"/>
  <c r="G6" i="48"/>
  <c r="V143" i="39"/>
  <c r="G143" i="48"/>
  <c r="V125" i="39"/>
  <c r="G125" i="48"/>
  <c r="V128" i="39"/>
  <c r="V85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06" i="39"/>
  <c r="I106" i="39" s="1"/>
  <c r="G106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G87" i="1" l="1"/>
  <c r="J57" i="39" l="1"/>
  <c r="G57" i="1"/>
  <c r="J87" i="39"/>
  <c r="H87" i="39" l="1"/>
  <c r="I87" i="39"/>
  <c r="I57" i="39"/>
  <c r="H63" i="39"/>
  <c r="G86" i="48" l="1"/>
  <c r="V86" i="39"/>
  <c r="G97" i="48"/>
  <c r="V97" i="39"/>
  <c r="G110" i="48"/>
  <c r="V110" i="39"/>
  <c r="G51" i="48"/>
  <c r="G56" i="1" l="1"/>
  <c r="G103" i="1"/>
  <c r="G64" i="1"/>
  <c r="J64" i="39"/>
  <c r="J33" i="39"/>
  <c r="G33" i="1"/>
  <c r="G86" i="1"/>
  <c r="G125" i="1"/>
  <c r="I33" i="39" l="1"/>
  <c r="I103" i="39"/>
  <c r="H103" i="39"/>
  <c r="I64" i="39"/>
  <c r="H64" i="39"/>
  <c r="I125" i="39"/>
  <c r="I86" i="39"/>
  <c r="H86" i="39"/>
  <c r="J83" i="39" l="1"/>
  <c r="J103" i="39"/>
  <c r="J125" i="39" l="1"/>
  <c r="J86" i="39"/>
  <c r="V99" i="39" l="1"/>
  <c r="V138" i="39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36" i="39"/>
  <c r="G135" i="48"/>
  <c r="V135" i="39"/>
  <c r="G72" i="48" l="1"/>
  <c r="G58" i="48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G19" i="48"/>
  <c r="V11" i="39"/>
  <c r="G11" i="48"/>
  <c r="G79" i="48"/>
  <c r="V104" i="39"/>
  <c r="G104" i="48"/>
  <c r="V45" i="39"/>
  <c r="G45" i="48"/>
  <c r="V66" i="39"/>
  <c r="G66" i="48"/>
  <c r="V50" i="39"/>
  <c r="G50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V58" i="39"/>
  <c r="G106" i="48"/>
  <c r="V106" i="39"/>
  <c r="V72" i="39"/>
  <c r="G117" i="1" l="1"/>
  <c r="J54" i="39" l="1"/>
  <c r="I54" i="39" s="1"/>
  <c r="G54" i="1"/>
  <c r="J117" i="39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H117" i="39"/>
  <c r="I117" i="39"/>
  <c r="J115" i="39"/>
  <c r="I115" i="39" s="1"/>
  <c r="G115" i="1"/>
  <c r="J108" i="39"/>
  <c r="I108" i="39" s="1"/>
  <c r="G108" i="1"/>
  <c r="J72" i="39"/>
  <c r="H72" i="39" s="1"/>
  <c r="I93" i="39" l="1"/>
  <c r="I59" i="39"/>
  <c r="I110" i="39"/>
  <c r="H10" i="39"/>
  <c r="I116" i="39"/>
  <c r="I72" i="39"/>
  <c r="G39" i="1" l="1"/>
  <c r="G40" i="1" l="1"/>
  <c r="G73" i="1"/>
  <c r="G63" i="1"/>
  <c r="G62" i="1"/>
  <c r="G22" i="1"/>
  <c r="J67" i="39"/>
  <c r="I67" i="39" s="1"/>
  <c r="G67" i="1"/>
  <c r="J36" i="39"/>
  <c r="G36" i="1"/>
  <c r="J39" i="39"/>
  <c r="I39" i="39" l="1"/>
  <c r="H39" i="39"/>
  <c r="H5" i="39"/>
  <c r="I36" i="39"/>
  <c r="G50" i="1" l="1"/>
  <c r="G5" i="1" l="1"/>
  <c r="J5" i="39"/>
  <c r="J50" i="39"/>
  <c r="H50" i="39" s="1"/>
  <c r="H58" i="39" l="1"/>
  <c r="H60" i="39"/>
  <c r="I5" i="39"/>
  <c r="I50" i="39"/>
  <c r="G2" i="48" l="1"/>
  <c r="G56" i="48"/>
  <c r="V12" i="39" l="1"/>
  <c r="G12" i="48"/>
  <c r="V70" i="39"/>
  <c r="G70" i="48"/>
  <c r="V56" i="39"/>
  <c r="V2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64" i="39"/>
  <c r="V77" i="39"/>
  <c r="V19" i="39" l="1"/>
  <c r="J79" i="39" l="1"/>
  <c r="J48" i="39"/>
  <c r="I48" i="39" s="1"/>
  <c r="J42" i="39"/>
  <c r="I42" i="39" s="1"/>
  <c r="J22" i="39"/>
  <c r="I22" i="39" s="1"/>
  <c r="J52" i="39"/>
  <c r="I52" i="39" s="1"/>
  <c r="J40" i="39"/>
  <c r="J62" i="39"/>
  <c r="J63" i="39"/>
  <c r="I63" i="39" s="1"/>
  <c r="J69" i="39"/>
  <c r="J73" i="39"/>
  <c r="I73" i="39" s="1"/>
  <c r="J74" i="39"/>
  <c r="I74" i="39" s="1"/>
  <c r="J77" i="39"/>
  <c r="I77" i="39" s="1"/>
  <c r="I69" i="39" l="1"/>
  <c r="I79" i="39"/>
  <c r="J65" i="39"/>
  <c r="I62" i="39"/>
  <c r="J56" i="39"/>
  <c r="J19" i="39"/>
  <c r="I40" i="39"/>
  <c r="G2" i="1"/>
  <c r="J2" i="39"/>
  <c r="G58" i="1"/>
  <c r="J58" i="39"/>
  <c r="I58" i="39" s="1"/>
  <c r="H56" i="39" l="1"/>
  <c r="I56" i="39"/>
  <c r="I2" i="39"/>
  <c r="H65" i="39"/>
  <c r="I65" i="39"/>
  <c r="H19" i="39"/>
  <c r="I19" i="39"/>
  <c r="H54" i="48" l="1"/>
  <c r="H37" i="48"/>
  <c r="H47" i="48"/>
  <c r="H35" i="48"/>
  <c r="H81" i="48"/>
  <c r="H3" i="48"/>
  <c r="H105" i="48"/>
  <c r="H71" i="48"/>
  <c r="H13" i="48"/>
  <c r="H84" i="48"/>
  <c r="H32" i="48"/>
  <c r="H63" i="48"/>
  <c r="H5" i="48"/>
  <c r="H27" i="48"/>
  <c r="H53" i="48"/>
  <c r="H61" i="48"/>
  <c r="H91" i="48"/>
  <c r="H94" i="48"/>
  <c r="H10" i="48"/>
  <c r="H33" i="48"/>
  <c r="H102" i="48"/>
  <c r="H109" i="48"/>
  <c r="H8" i="48"/>
  <c r="H75" i="48"/>
  <c r="H95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V37" i="39"/>
  <c r="G37" i="48"/>
  <c r="G89" i="48"/>
  <c r="V89" i="39"/>
  <c r="V33" i="39"/>
  <c r="G33" i="48"/>
  <c r="V84" i="39"/>
  <c r="G84" i="48"/>
  <c r="G71" i="48"/>
  <c r="V71" i="39"/>
  <c r="G10" i="48"/>
  <c r="V10" i="39"/>
  <c r="G81" i="48"/>
  <c r="V81" i="39"/>
  <c r="G35" i="48"/>
  <c r="V35" i="39"/>
  <c r="G100" i="48"/>
  <c r="V100" i="39"/>
  <c r="V91" i="39"/>
  <c r="G91" i="48"/>
  <c r="G34" i="48"/>
  <c r="V34" i="39"/>
  <c r="V61" i="39"/>
  <c r="G61" i="48"/>
  <c r="V95" i="39"/>
  <c r="G95" i="48"/>
  <c r="G47" i="48"/>
  <c r="V47" i="39"/>
  <c r="G54" i="48"/>
  <c r="V54" i="39"/>
  <c r="G102" i="48"/>
  <c r="V102" i="39"/>
  <c r="V8" i="39"/>
  <c r="G8" i="48"/>
  <c r="V53" i="39"/>
  <c r="G53" i="48"/>
  <c r="G63" i="48"/>
  <c r="V63" i="39"/>
  <c r="G32" i="48"/>
  <c r="V32" i="39"/>
  <c r="G105" i="48"/>
  <c r="V105" i="39"/>
  <c r="G3" i="48"/>
  <c r="V3" i="39"/>
  <c r="V13" i="39"/>
  <c r="G13" i="48"/>
  <c r="G75" i="48"/>
  <c r="V75" i="39"/>
  <c r="G27" i="48"/>
  <c r="V27" i="39"/>
  <c r="X9" i="36" l="1"/>
  <c r="Y9" i="36"/>
  <c r="Y6" i="36"/>
  <c r="X13" i="36"/>
  <c r="Y13" i="36"/>
  <c r="X8" i="36"/>
  <c r="Y8" i="36"/>
  <c r="X10" i="36"/>
  <c r="Y10" i="36"/>
  <c r="X7" i="36"/>
  <c r="Y7" i="36"/>
  <c r="X11" i="36"/>
  <c r="Y11" i="36"/>
  <c r="X12" i="36"/>
  <c r="Y12" i="36"/>
  <c r="X6" i="36" l="1"/>
  <c r="H84" i="1" l="1"/>
  <c r="J84" i="39" l="1"/>
  <c r="I84" i="39" s="1"/>
  <c r="G84" i="1"/>
  <c r="H38" i="1"/>
  <c r="H109" i="1"/>
  <c r="H81" i="1"/>
  <c r="H94" i="1"/>
  <c r="H37" i="1"/>
  <c r="H100" i="1"/>
  <c r="H90" i="1"/>
  <c r="H3" i="1"/>
  <c r="H34" i="1"/>
  <c r="H35" i="1"/>
  <c r="H71" i="1"/>
  <c r="H8" i="1"/>
  <c r="H95" i="1"/>
  <c r="H53" i="1"/>
  <c r="H29" i="1"/>
  <c r="H47" i="1"/>
  <c r="H105" i="1"/>
  <c r="H24" i="1"/>
  <c r="H75" i="1"/>
  <c r="J94" i="39" l="1"/>
  <c r="I94" i="39" s="1"/>
  <c r="G94" i="1"/>
  <c r="J24" i="39"/>
  <c r="I24" i="39" s="1"/>
  <c r="G2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34" i="1"/>
  <c r="J34" i="39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34" i="39"/>
  <c r="Q11" i="36" s="1"/>
  <c r="R11" i="36"/>
  <c r="I47" i="39"/>
  <c r="Q9" i="36" s="1"/>
  <c r="R9" i="36"/>
  <c r="H81" i="39"/>
  <c r="I81" i="39"/>
  <c r="H100" i="39"/>
  <c r="I100" i="39"/>
  <c r="R13" i="36"/>
  <c r="R12" i="36"/>
  <c r="I105" i="39"/>
  <c r="Q12" i="36" s="1"/>
  <c r="R10" i="36"/>
  <c r="I71" i="39"/>
  <c r="I53" i="39"/>
  <c r="Q10" i="36" l="1"/>
  <c r="Q13" i="36"/>
  <c r="H31" i="48" l="1"/>
  <c r="G31" i="48" l="1"/>
  <c r="V31" i="39"/>
  <c r="H15" i="1" l="1"/>
  <c r="H51" i="1"/>
  <c r="H10" i="1"/>
  <c r="H45" i="1"/>
  <c r="H13" i="1"/>
  <c r="H25" i="1"/>
  <c r="J45" i="39" l="1"/>
  <c r="G45" i="1"/>
  <c r="G25" i="1"/>
  <c r="J25" i="39"/>
  <c r="J10" i="39"/>
  <c r="G10" i="1"/>
  <c r="G51" i="1"/>
  <c r="J51" i="39"/>
  <c r="G13" i="1"/>
  <c r="J13" i="39"/>
  <c r="G15" i="1"/>
  <c r="J15" i="39"/>
  <c r="I15" i="39" l="1"/>
  <c r="H15" i="39"/>
  <c r="H51" i="39"/>
  <c r="I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55" i="1"/>
  <c r="H12" i="1"/>
  <c r="G12" i="1" s="1"/>
  <c r="H18" i="1"/>
  <c r="G18" i="1" s="1"/>
  <c r="H32" i="1"/>
  <c r="H21" i="1"/>
  <c r="J55" i="39" l="1"/>
  <c r="G55" i="1"/>
  <c r="J32" i="39"/>
  <c r="G32" i="1"/>
  <c r="J21" i="39"/>
  <c r="G21" i="1"/>
  <c r="J12" i="39"/>
  <c r="J18" i="39"/>
  <c r="J28" i="39"/>
  <c r="H12" i="39" l="1"/>
  <c r="I12" i="39"/>
  <c r="R8" i="36"/>
  <c r="I21" i="39"/>
  <c r="Q8" i="36" s="1"/>
  <c r="R7" i="36"/>
  <c r="I32" i="39"/>
  <c r="Q7" i="36" s="1"/>
  <c r="H28" i="39"/>
  <c r="I28" i="39"/>
  <c r="R5" i="36"/>
  <c r="H18" i="39"/>
  <c r="I18" i="39"/>
  <c r="R6" i="36"/>
  <c r="I55" i="39"/>
  <c r="Q6" i="36" s="1"/>
  <c r="Q5" i="36" l="1"/>
  <c r="H48" i="48" l="1"/>
  <c r="H14" i="48"/>
  <c r="H57" i="48"/>
  <c r="H68" i="48"/>
  <c r="G68" i="48" l="1"/>
  <c r="V68" i="39"/>
  <c r="T68" i="39" s="1"/>
  <c r="H7" i="40"/>
  <c r="G57" i="48"/>
  <c r="V57" i="39"/>
  <c r="T57" i="39" s="1"/>
  <c r="G8" i="40" s="1"/>
  <c r="H8" i="40"/>
  <c r="G14" i="48"/>
  <c r="V14" i="39"/>
  <c r="T14" i="39" s="1"/>
  <c r="H6" i="40"/>
  <c r="G48" i="48"/>
  <c r="H5" i="40"/>
  <c r="V48" i="39"/>
  <c r="T48" i="39" s="1"/>
  <c r="Y2" i="36" l="1"/>
  <c r="U48" i="39"/>
  <c r="X2" i="36" s="1"/>
  <c r="G5" i="40"/>
  <c r="Y3" i="36"/>
  <c r="G6" i="40"/>
  <c r="U14" i="39"/>
  <c r="X3" i="36" s="1"/>
  <c r="E3" i="36"/>
  <c r="U57" i="39"/>
  <c r="X5" i="36" s="1"/>
  <c r="Y5" i="36"/>
  <c r="G7" i="40"/>
  <c r="U68" i="39"/>
  <c r="X4" i="36" s="1"/>
  <c r="Y4" i="36"/>
  <c r="K3" i="36" l="1"/>
  <c r="O28" i="36"/>
  <c r="T28" i="36"/>
  <c r="R28" i="36"/>
  <c r="Y28" i="36"/>
  <c r="V28" i="36"/>
  <c r="W28" i="36"/>
  <c r="P28" i="36"/>
  <c r="Z28" i="36"/>
  <c r="X28" i="36"/>
  <c r="S28" i="36"/>
  <c r="Q28" i="36"/>
  <c r="U28" i="36"/>
  <c r="H26" i="1" l="1"/>
  <c r="H27" i="1"/>
  <c r="H30" i="1"/>
  <c r="G30" i="1" l="1"/>
  <c r="J30" i="39"/>
  <c r="H3" i="40"/>
  <c r="G26" i="1"/>
  <c r="H4" i="40"/>
  <c r="J26" i="39"/>
  <c r="G27" i="1"/>
  <c r="J27" i="39"/>
  <c r="H2" i="40"/>
  <c r="R2" i="36" l="1"/>
  <c r="H27" i="39"/>
  <c r="G2" i="40" s="1"/>
  <c r="I27" i="39"/>
  <c r="Q2" i="36" s="1"/>
  <c r="R4" i="36"/>
  <c r="H26" i="39"/>
  <c r="G4" i="40" s="1"/>
  <c r="I26" i="39"/>
  <c r="Q4" i="36" s="1"/>
  <c r="B3" i="36"/>
  <c r="R3" i="36"/>
  <c r="I30" i="39"/>
  <c r="Q3" i="36" s="1"/>
  <c r="H30" i="39"/>
  <c r="G3" i="40" s="1"/>
  <c r="F28" i="36" l="1"/>
  <c r="B28" i="36"/>
  <c r="C28" i="36"/>
  <c r="J28" i="36"/>
  <c r="L28" i="36"/>
  <c r="D28" i="36"/>
  <c r="M28" i="36"/>
  <c r="E28" i="36"/>
  <c r="I28" i="36"/>
  <c r="G28" i="36"/>
  <c r="H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<sst xmlns="http://schemas.openxmlformats.org/spreadsheetml/2006/main" count="2739" uniqueCount="611">
  <si>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</si>
  <si>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</si>
  <si>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</si>
  <si>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</si>
  <si>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</si>
  <si>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</si>
  <si>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</si>
  <si>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</si>
  <si>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</si>
  <si>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</si>
  <si>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</si>
  <si>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</si>
  <si>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</si>
  <si>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</si>
  <si>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</si>
  <si>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</si>
  <si>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</si>
  <si>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</si>
  <si>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</si>
  <si>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</si>
  <si>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</si>
  <si>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</si>
  <si>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</si>
  <si>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/>
  </si>
  <si>
    <t>Akie Iwai</t>
  </si>
  <si>
    <t>1.31%</t>
  </si>
  <si>
    <t>Allisen Corpuz</t>
  </si>
  <si>
    <t>Andrea Lee</t>
  </si>
  <si>
    <t>Angel Yin</t>
  </si>
  <si>
    <t>0.01%</t>
  </si>
  <si>
    <t>Ariya Jutanugarn</t>
  </si>
  <si>
    <t>Auston Kim</t>
  </si>
  <si>
    <t>Ayaka Furue</t>
  </si>
  <si>
    <t>Brooke M. Henderson</t>
  </si>
  <si>
    <t>Brooke Matthews</t>
  </si>
  <si>
    <t>Carlota Ciganda</t>
  </si>
  <si>
    <t>0.19%</t>
  </si>
  <si>
    <t>Cassie Porter</t>
  </si>
  <si>
    <t>0.03%</t>
  </si>
  <si>
    <t>Celine Boutier</t>
  </si>
  <si>
    <t>Chanettee Wannasaen</t>
  </si>
  <si>
    <t>Charley Hull</t>
  </si>
  <si>
    <t>Chisato Iwai</t>
  </si>
  <si>
    <t>Esther Henseleit</t>
  </si>
  <si>
    <t>0.05%</t>
  </si>
  <si>
    <t>Gaby Lopez</t>
  </si>
  <si>
    <t>Gemma Dryburgh</t>
  </si>
  <si>
    <t>Grace Kim</t>
  </si>
  <si>
    <t>Gurleen Kaur</t>
  </si>
  <si>
    <t>0.00%</t>
  </si>
  <si>
    <t>Haeran Ryu</t>
  </si>
  <si>
    <t>Hannah Green</t>
  </si>
  <si>
    <t>Hye-Jin Choi</t>
  </si>
  <si>
    <t>Hyo Joo Kim</t>
  </si>
  <si>
    <t>Ina Yoon</t>
  </si>
  <si>
    <t>Ingrid Lindblad</t>
  </si>
  <si>
    <t>Jeeno Thitikul</t>
  </si>
  <si>
    <t>Jennifer Kupcho</t>
  </si>
  <si>
    <t>0.15%</t>
  </si>
  <si>
    <t>Jenny Bae</t>
  </si>
  <si>
    <t>0.14%</t>
  </si>
  <si>
    <t>Jenny Shin</t>
  </si>
  <si>
    <t>Jin Hee Im</t>
  </si>
  <si>
    <t>0.23%</t>
  </si>
  <si>
    <t>Jin Young Ko</t>
  </si>
  <si>
    <t>Julia Lopez Ramirez</t>
  </si>
  <si>
    <t>0.02%</t>
  </si>
  <si>
    <t>Karis Davidson</t>
  </si>
  <si>
    <t>Leona Maguire</t>
  </si>
  <si>
    <t>Lilia Vu</t>
  </si>
  <si>
    <t>Lindy Duncan</t>
  </si>
  <si>
    <t>Linn Grant</t>
  </si>
  <si>
    <t>Lottie Woad</t>
  </si>
  <si>
    <t>Lucy Li</t>
  </si>
  <si>
    <t>0.06%</t>
  </si>
  <si>
    <t>Lydia Ko</t>
  </si>
  <si>
    <t>Manon De Roey</t>
  </si>
  <si>
    <t>Mao Saigo</t>
  </si>
  <si>
    <t>Megan Khang</t>
  </si>
  <si>
    <t>0.16%</t>
  </si>
  <si>
    <t>Mi Hyang Lee</t>
  </si>
  <si>
    <t>0.24%</t>
  </si>
  <si>
    <t>Mimi Rhodes</t>
  </si>
  <si>
    <t>0.09%</t>
  </si>
  <si>
    <t>Minami Katsu</t>
  </si>
  <si>
    <t>Minjee Lee</t>
  </si>
  <si>
    <t>Miyu Yamashita</t>
  </si>
  <si>
    <t>3.30%</t>
  </si>
  <si>
    <t>Nanna Koerstz Madsen</t>
  </si>
  <si>
    <t>Nataliya Guseva</t>
  </si>
  <si>
    <t>Pajaree Anannarukarn</t>
  </si>
  <si>
    <t>Paula Reto</t>
  </si>
  <si>
    <t>Pauline Roussin-Bouchard</t>
  </si>
  <si>
    <t>Rio Takeda</t>
  </si>
  <si>
    <t>Robyn Choi</t>
  </si>
  <si>
    <t>Ruoning Yin</t>
  </si>
  <si>
    <t>Saki Baba</t>
  </si>
  <si>
    <t>Sei Young Kim</t>
  </si>
  <si>
    <t>Shannon Tan</t>
  </si>
  <si>
    <t>Somi Lee</t>
  </si>
  <si>
    <t>Stephanie Kyriacou</t>
  </si>
  <si>
    <t>Wei-Ling Hsu</t>
  </si>
  <si>
    <t>Xingtong Chen</t>
  </si>
  <si>
    <t>Yan Liu</t>
  </si>
  <si>
    <t>Yealimi Noh</t>
  </si>
  <si>
    <t>Youmin Hwang</t>
  </si>
  <si>
    <t>1.09%</t>
  </si>
  <si>
    <t>Yujie Liu</t>
  </si>
  <si>
    <t>Yuka Saso</t>
  </si>
  <si>
    <t>Yuri Yoshida</t>
  </si>
  <si>
    <t>2.89%</t>
  </si>
  <si>
    <t>1.21%</t>
  </si>
  <si>
    <t>0.77%</t>
  </si>
  <si>
    <t>0.39%</t>
  </si>
  <si>
    <t>2.41%</t>
  </si>
  <si>
    <t>Benedetta Moresco</t>
  </si>
  <si>
    <t>2.70%</t>
  </si>
  <si>
    <t>0.78%</t>
  </si>
  <si>
    <t>0.04%</t>
  </si>
  <si>
    <t>5.90%</t>
  </si>
  <si>
    <t>4.26%</t>
  </si>
  <si>
    <t>0.99%</t>
  </si>
  <si>
    <t>0.22%</t>
  </si>
  <si>
    <t>3.73%</t>
  </si>
  <si>
    <t>3.05%</t>
  </si>
  <si>
    <t>6.11%</t>
  </si>
  <si>
    <t>1.40%</t>
  </si>
  <si>
    <t>6.62%</t>
  </si>
  <si>
    <t>2.00%</t>
  </si>
  <si>
    <t>0.32%</t>
  </si>
  <si>
    <t>23.51%</t>
  </si>
  <si>
    <t>1.70%</t>
  </si>
  <si>
    <t>0.17%</t>
  </si>
  <si>
    <t>0.85%</t>
  </si>
  <si>
    <t>3.00%</t>
  </si>
  <si>
    <t>4.93%</t>
  </si>
  <si>
    <t>0.34%</t>
  </si>
  <si>
    <t>0.08%</t>
  </si>
  <si>
    <t>0.12%</t>
  </si>
  <si>
    <t>2.77%</t>
  </si>
  <si>
    <t>1.29%</t>
  </si>
  <si>
    <t>0.46%</t>
  </si>
  <si>
    <t>1.00%</t>
  </si>
  <si>
    <t>2.55%</t>
  </si>
  <si>
    <t>4.95%</t>
  </si>
  <si>
    <t>2.29%</t>
  </si>
  <si>
    <t>0.10%</t>
  </si>
  <si>
    <t>1.12%</t>
  </si>
  <si>
    <t>TT Win</t>
  </si>
  <si>
    <t>2.35%</t>
  </si>
  <si>
    <t>1.83%</t>
  </si>
  <si>
    <t>1.76%</t>
  </si>
  <si>
    <t>1.87%</t>
  </si>
  <si>
    <t>0.52%</t>
  </si>
  <si>
    <t>1.69%</t>
  </si>
  <si>
    <t>1.39%</t>
  </si>
  <si>
    <t>2.23%</t>
  </si>
  <si>
    <t>0.28%</t>
  </si>
  <si>
    <t>2.38%</t>
  </si>
  <si>
    <t>1.05%</t>
  </si>
  <si>
    <t>1.20%</t>
  </si>
  <si>
    <t>0.70%</t>
  </si>
  <si>
    <t>0.20%</t>
  </si>
  <si>
    <t>1.64%</t>
  </si>
  <si>
    <t>0.79%</t>
  </si>
  <si>
    <t>2.64%</t>
  </si>
  <si>
    <t>1.79%</t>
  </si>
  <si>
    <t>0.56%</t>
  </si>
  <si>
    <t>1.13%</t>
  </si>
  <si>
    <t>0.36%</t>
  </si>
  <si>
    <t>2.63%</t>
  </si>
  <si>
    <t>3.09%</t>
  </si>
  <si>
    <t>3.19%</t>
  </si>
  <si>
    <t>1.30%</t>
  </si>
  <si>
    <t>0.53%</t>
  </si>
  <si>
    <t>5.16%</t>
  </si>
  <si>
    <t>1.08%</t>
  </si>
  <si>
    <t>1.15%</t>
  </si>
  <si>
    <t>0.73%</t>
  </si>
  <si>
    <t>1.19%</t>
  </si>
  <si>
    <t>1.14%</t>
  </si>
  <si>
    <t>0.60%</t>
  </si>
  <si>
    <t>0.66%</t>
  </si>
  <si>
    <t>0.72%</t>
  </si>
  <si>
    <t>1.27%</t>
  </si>
  <si>
    <t>1.58%</t>
  </si>
  <si>
    <t>2.40%</t>
  </si>
  <si>
    <t>0.88%</t>
  </si>
  <si>
    <t>2.84%</t>
  </si>
  <si>
    <t>0.83%</t>
  </si>
  <si>
    <t>0.30%</t>
  </si>
  <si>
    <t>0.96%</t>
  </si>
  <si>
    <t>2.46%</t>
  </si>
  <si>
    <t>2.54%</t>
  </si>
  <si>
    <t>1.88%</t>
  </si>
  <si>
    <t>1.37%</t>
  </si>
  <si>
    <t>0.37%</t>
  </si>
  <si>
    <t>0.55%</t>
  </si>
  <si>
    <t>1.72%</t>
  </si>
  <si>
    <t>2.26%</t>
  </si>
  <si>
    <t>0.50%</t>
  </si>
  <si>
    <t>2.87%</t>
  </si>
  <si>
    <t>1.03%</t>
  </si>
  <si>
    <t>2.24%</t>
  </si>
  <si>
    <t>1.07%</t>
  </si>
  <si>
    <t>0.11%</t>
  </si>
  <si>
    <t>0.84%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</si>
  <si>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</si>
  <si>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</si>
  <si>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</si>
  <si>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</si>
  <si>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</si>
  <si>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</si>
  <si>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</si>
  <si>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</si>
  <si>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</si>
  <si>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</si>
  <si>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</si>
  <si>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</si>
  <si>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</si>
  <si>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</si>
  <si>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</si>
  <si>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</si>
  <si>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</si>
  <si>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</si>
  <si>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</si>
  <si>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</si>
  <si>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</si>
  <si>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</si>
  <si>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</si>
  <si>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</si>
  <si>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</si>
  <si>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</si>
  <si>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</si>
  <si>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</si>
  <si>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</si>
  <si>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</si>
  <si>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</si>
  <si>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</si>
  <si>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</si>
  <si>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</si>
  <si>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</si>
  <si>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</si>
  <si>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Womens New South Wales Open</t>
  </si>
  <si>
    <t>Wollongong</t>
  </si>
  <si>
    <t>Australia</t>
  </si>
  <si>
    <t>Ladies European</t>
  </si>
  <si>
    <t>Laisne</t>
  </si>
  <si>
    <t>Agathe</t>
  </si>
  <si>
    <t>Angurasaranee</t>
  </si>
  <si>
    <t>April</t>
  </si>
  <si>
    <t>Oh</t>
  </si>
  <si>
    <t>Soomin</t>
  </si>
  <si>
    <t>Heath</t>
  </si>
  <si>
    <t>Charlotte</t>
  </si>
  <si>
    <t>Forsterling</t>
  </si>
  <si>
    <t>Alexandra</t>
  </si>
  <si>
    <t>Kemp</t>
  </si>
  <si>
    <t>Sarah</t>
  </si>
  <si>
    <t>McGinty</t>
  </si>
  <si>
    <t>Caley</t>
  </si>
  <si>
    <t>Belac</t>
  </si>
  <si>
    <t>Ana</t>
  </si>
  <si>
    <t>Bennett</t>
  </si>
  <si>
    <t>Kelsey</t>
  </si>
  <si>
    <t>Garvey</t>
  </si>
  <si>
    <t>Amelia</t>
  </si>
  <si>
    <t>Harris</t>
  </si>
  <si>
    <t>Hayashi</t>
  </si>
  <si>
    <t>Arina</t>
  </si>
  <si>
    <t>Huang</t>
  </si>
  <si>
    <t>Anna</t>
  </si>
  <si>
    <t>Mackova</t>
  </si>
  <si>
    <t>Patricie</t>
  </si>
  <si>
    <t>Reeves</t>
  </si>
  <si>
    <t>Hannah</t>
  </si>
  <si>
    <t>Darquea</t>
  </si>
  <si>
    <t>Daniela</t>
  </si>
  <si>
    <t>Donegan</t>
  </si>
  <si>
    <t>Aine</t>
  </si>
  <si>
    <t>Fanali</t>
  </si>
  <si>
    <t>Alessandra</t>
  </si>
  <si>
    <t>Kibsgaard Nielsen</t>
  </si>
  <si>
    <t>Sofie</t>
  </si>
  <si>
    <t>Arwefjall</t>
  </si>
  <si>
    <t>Kajsa</t>
  </si>
  <si>
    <t>Bunque</t>
  </si>
  <si>
    <t>Stephanie</t>
  </si>
  <si>
    <t>Dagar</t>
  </si>
  <si>
    <t>Diksha</t>
  </si>
  <si>
    <t>Falcher</t>
  </si>
  <si>
    <t>Emma</t>
  </si>
  <si>
    <t>Peirce</t>
  </si>
  <si>
    <t>Caitlin</t>
  </si>
  <si>
    <t>Williams</t>
  </si>
  <si>
    <t>Chloe</t>
  </si>
  <si>
    <t>Babnik</t>
  </si>
  <si>
    <t>Pia</t>
  </si>
  <si>
    <t>Haddioui</t>
  </si>
  <si>
    <t>Maha</t>
  </si>
  <si>
    <t>Macnab</t>
  </si>
  <si>
    <t>Caitlyn</t>
  </si>
  <si>
    <t>Navarrosa</t>
  </si>
  <si>
    <t>Brianna</t>
  </si>
  <si>
    <t>Spitz</t>
  </si>
  <si>
    <t>Bosio</t>
  </si>
  <si>
    <t>Justice</t>
  </si>
  <si>
    <t>Metraux</t>
  </si>
  <si>
    <t>Morgane</t>
  </si>
  <si>
    <t>Lee</t>
  </si>
  <si>
    <t>Harang</t>
  </si>
  <si>
    <t>Liti</t>
  </si>
  <si>
    <t>Roberta</t>
  </si>
  <si>
    <t>Screen</t>
  </si>
  <si>
    <t>Zanusso</t>
  </si>
  <si>
    <t>Foster</t>
  </si>
  <si>
    <t>Harm</t>
  </si>
  <si>
    <t>Leonie</t>
  </si>
  <si>
    <t>Hillier</t>
  </si>
  <si>
    <t>Whitney</t>
  </si>
  <si>
    <t>Kim</t>
  </si>
  <si>
    <t>Camilla</t>
  </si>
  <si>
    <t>MacLaren</t>
  </si>
  <si>
    <t>Meghan</t>
  </si>
  <si>
    <t>Morgan</t>
  </si>
  <si>
    <t>Scaysbrook</t>
  </si>
  <si>
    <t>Ella</t>
  </si>
  <si>
    <t>Viden</t>
  </si>
  <si>
    <t>Corinne</t>
  </si>
  <si>
    <t>Gainer</t>
  </si>
  <si>
    <t>Cara</t>
  </si>
  <si>
    <t>Keh</t>
  </si>
  <si>
    <t>Wenyung</t>
  </si>
  <si>
    <t>Kobori</t>
  </si>
  <si>
    <t>Momoka</t>
  </si>
  <si>
    <t>Schmidt</t>
  </si>
  <si>
    <t>Patricia Isabel</t>
  </si>
  <si>
    <t>Fuller</t>
  </si>
  <si>
    <t>Annabell</t>
  </si>
  <si>
    <t>Hall</t>
  </si>
  <si>
    <t>Lydia</t>
  </si>
  <si>
    <t>Azizan Durisic</t>
  </si>
  <si>
    <t>Liyana</t>
  </si>
  <si>
    <t>Eum</t>
  </si>
  <si>
    <t>Nayeon</t>
  </si>
  <si>
    <t>Kouskova</t>
  </si>
  <si>
    <t>Sara</t>
  </si>
  <si>
    <t>Shin</t>
  </si>
  <si>
    <t>Claire</t>
  </si>
  <si>
    <t>Utama</t>
  </si>
  <si>
    <t>Aunchisa</t>
  </si>
  <si>
    <t>Clews</t>
  </si>
  <si>
    <t>Gemma</t>
  </si>
  <si>
    <t>O'Brien</t>
  </si>
  <si>
    <t>Jordan</t>
  </si>
  <si>
    <t>Song</t>
  </si>
  <si>
    <t>Hanee</t>
  </si>
  <si>
    <t>Swayne</t>
  </si>
  <si>
    <t>Thompson</t>
  </si>
  <si>
    <t>Luca</t>
  </si>
  <si>
    <t>Zalewska</t>
  </si>
  <si>
    <t>Dorota</t>
  </si>
  <si>
    <t>Dawson</t>
  </si>
  <si>
    <t>Ding</t>
  </si>
  <si>
    <t>Ginnie</t>
  </si>
  <si>
    <t>Somboonsup</t>
  </si>
  <si>
    <t>Sasikarn</t>
  </si>
  <si>
    <t>Sanz Barrio</t>
  </si>
  <si>
    <t>Marta</t>
  </si>
  <si>
    <t>Borrelli</t>
  </si>
  <si>
    <t>Annika</t>
  </si>
  <si>
    <t>mc</t>
  </si>
  <si>
    <t>Gregg</t>
  </si>
  <si>
    <t>Hamilton</t>
  </si>
  <si>
    <t>Esme</t>
  </si>
  <si>
    <t>Ji</t>
  </si>
  <si>
    <t>Belinda</t>
  </si>
  <si>
    <t>Macdonald</t>
  </si>
  <si>
    <t>Mehmet Grohn</t>
  </si>
  <si>
    <t>Muehlbauer</t>
  </si>
  <si>
    <t>Katharina</t>
  </si>
  <si>
    <t>Nobilio</t>
  </si>
  <si>
    <t>Alessia</t>
  </si>
  <si>
    <t>Partele</t>
  </si>
  <si>
    <t>Matilde</t>
  </si>
  <si>
    <t>Uehara</t>
  </si>
  <si>
    <t>Ayako</t>
  </si>
  <si>
    <t>Fernandez</t>
  </si>
  <si>
    <t>Blanca</t>
  </si>
  <si>
    <t>Finne-Ipsen</t>
  </si>
  <si>
    <t>Cecilie</t>
  </si>
  <si>
    <t>Grimberg Lignell</t>
  </si>
  <si>
    <t>Andrea</t>
  </si>
  <si>
    <t>Hewson</t>
  </si>
  <si>
    <t>Alice</t>
  </si>
  <si>
    <t>Godiva</t>
  </si>
  <si>
    <t>Kimura</t>
  </si>
  <si>
    <t>Hazuki</t>
  </si>
  <si>
    <t>Komulainen</t>
  </si>
  <si>
    <t>Noora</t>
  </si>
  <si>
    <t>Lau</t>
  </si>
  <si>
    <t>Ashley</t>
  </si>
  <si>
    <t>Lira</t>
  </si>
  <si>
    <t>Fernanda</t>
  </si>
  <si>
    <t>Morita</t>
  </si>
  <si>
    <t>Ayane</t>
  </si>
  <si>
    <t>Sauzon</t>
  </si>
  <si>
    <t>Vogel</t>
  </si>
  <si>
    <t>Steffi</t>
  </si>
  <si>
    <t>Bakshi</t>
  </si>
  <si>
    <t>Hitaashee</t>
  </si>
  <si>
    <t>Bang</t>
  </si>
  <si>
    <t>Jessica</t>
  </si>
  <si>
    <t>Fukaya</t>
  </si>
  <si>
    <t>Kotono</t>
  </si>
  <si>
    <t>Stefanie</t>
  </si>
  <si>
    <t>Hinson-Tolchard</t>
  </si>
  <si>
    <t>Maddison</t>
  </si>
  <si>
    <t>Amy</t>
  </si>
  <si>
    <t>Pettersson</t>
  </si>
  <si>
    <t>Lisa</t>
  </si>
  <si>
    <t>Rudgeley</t>
  </si>
  <si>
    <t>Kirsten</t>
  </si>
  <si>
    <t>Yoon</t>
  </si>
  <si>
    <t>Mina</t>
  </si>
  <si>
    <t>Cheenglab</t>
  </si>
  <si>
    <t>Trichat</t>
  </si>
  <si>
    <t>Chevalier</t>
  </si>
  <si>
    <t>Camille</t>
  </si>
  <si>
    <t>Davidson Spilkova</t>
  </si>
  <si>
    <t>Klara</t>
  </si>
  <si>
    <t>Harry</t>
  </si>
  <si>
    <t>Darcey</t>
  </si>
  <si>
    <t>Humphreys</t>
  </si>
  <si>
    <t>Lily May</t>
  </si>
  <si>
    <t>Lewis</t>
  </si>
  <si>
    <t>Rhianna</t>
  </si>
  <si>
    <t>Okumura</t>
  </si>
  <si>
    <t>Mia</t>
  </si>
  <si>
    <t>Taylor</t>
  </si>
  <si>
    <t>Teasdale</t>
  </si>
  <si>
    <t>Abbie</t>
  </si>
  <si>
    <t>Blackwell-Chin</t>
  </si>
  <si>
    <t>Rebekah</t>
  </si>
  <si>
    <t>Blum</t>
  </si>
  <si>
    <t>Kristalle</t>
  </si>
  <si>
    <t>Siyi</t>
  </si>
  <si>
    <t>Knecht</t>
  </si>
  <si>
    <t>Vanessa</t>
  </si>
  <si>
    <t>Martin</t>
  </si>
  <si>
    <t>Urs</t>
  </si>
  <si>
    <t>Pranavi</t>
  </si>
  <si>
    <t>Grechi</t>
  </si>
  <si>
    <t>Hayakawa</t>
  </si>
  <si>
    <t>Natsumi</t>
  </si>
  <si>
    <t>Sobron Galmes</t>
  </si>
  <si>
    <t>Luna</t>
  </si>
  <si>
    <t>Thomsen</t>
  </si>
  <si>
    <t>Mimi</t>
  </si>
  <si>
    <t>Hinata</t>
  </si>
  <si>
    <t>Ikeba</t>
  </si>
  <si>
    <t>Rachel</t>
  </si>
  <si>
    <t>Vasquez</t>
  </si>
  <si>
    <t>Danni</t>
  </si>
  <si>
    <t>Cowley</t>
  </si>
  <si>
    <t>Gabriella</t>
  </si>
  <si>
    <t>Darling</t>
  </si>
  <si>
    <t>Jang</t>
  </si>
  <si>
    <t>Ann</t>
  </si>
  <si>
    <t>Rathbone</t>
  </si>
  <si>
    <t>Lara</t>
  </si>
  <si>
    <t>Walsh</t>
  </si>
  <si>
    <t>Klotz</t>
  </si>
  <si>
    <t>Ariane</t>
  </si>
  <si>
    <t>Prashanth</t>
  </si>
  <si>
    <t>Avani</t>
  </si>
  <si>
    <t>Soo Jin</t>
  </si>
  <si>
    <t>Oboh</t>
  </si>
  <si>
    <t>Georgia Iziemgbe</t>
  </si>
  <si>
    <t>Su</t>
  </si>
  <si>
    <t>Viking</t>
  </si>
  <si>
    <t>Elmay</t>
  </si>
  <si>
    <t>Lim</t>
  </si>
  <si>
    <t>Chaeree</t>
  </si>
  <si>
    <t>Leth-Nissen</t>
  </si>
  <si>
    <t>Amalie</t>
  </si>
  <si>
    <t>HSBC Womens World Championship</t>
  </si>
  <si>
    <t>Sentosa</t>
  </si>
  <si>
    <t>Singapore</t>
  </si>
  <si>
    <t>LPGA</t>
  </si>
  <si>
    <t>Green</t>
  </si>
  <si>
    <t>Auston</t>
  </si>
  <si>
    <t>Minjee</t>
  </si>
  <si>
    <t>Roussin-Bouchard</t>
  </si>
  <si>
    <t>Pauline</t>
  </si>
  <si>
    <t>Yin</t>
  </si>
  <si>
    <t>Angel</t>
  </si>
  <si>
    <t>Ryu</t>
  </si>
  <si>
    <t>Haeran</t>
  </si>
  <si>
    <t>Duncan</t>
  </si>
  <si>
    <t>Lindy</t>
  </si>
  <si>
    <t>Iwai</t>
  </si>
  <si>
    <t>Akie</t>
  </si>
  <si>
    <t>Takeda</t>
  </si>
  <si>
    <t>Rio</t>
  </si>
  <si>
    <t>Grant</t>
  </si>
  <si>
    <t>Linn</t>
  </si>
  <si>
    <t>Henseleit</t>
  </si>
  <si>
    <t>Esther</t>
  </si>
  <si>
    <t>Hull</t>
  </si>
  <si>
    <t>Charley</t>
  </si>
  <si>
    <t>Lopez Ramirez</t>
  </si>
  <si>
    <t>Julia</t>
  </si>
  <si>
    <t>Rhodes</t>
  </si>
  <si>
    <t>Woad</t>
  </si>
  <si>
    <t>Lottie</t>
  </si>
  <si>
    <t>Yamashita</t>
  </si>
  <si>
    <t>Miyu</t>
  </si>
  <si>
    <t>Hwang</t>
  </si>
  <si>
    <t>Youmin</t>
  </si>
  <si>
    <t>Jutanugarn</t>
  </si>
  <si>
    <t>Ariya</t>
  </si>
  <si>
    <t>Porter</t>
  </si>
  <si>
    <t>Cassie</t>
  </si>
  <si>
    <t>Choi</t>
  </si>
  <si>
    <t>Hye-Jin</t>
  </si>
  <si>
    <t>Furue</t>
  </si>
  <si>
    <t>Ayaka</t>
  </si>
  <si>
    <t>Chisato</t>
  </si>
  <si>
    <t>Hyo Joo</t>
  </si>
  <si>
    <t>Sei Young</t>
  </si>
  <si>
    <t>Saigo</t>
  </si>
  <si>
    <t>Mao</t>
  </si>
  <si>
    <t>Corpuz</t>
  </si>
  <si>
    <t>Allisen</t>
  </si>
  <si>
    <t>Ko</t>
  </si>
  <si>
    <t>Liu</t>
  </si>
  <si>
    <t>Yan</t>
  </si>
  <si>
    <t>Lopez</t>
  </si>
  <si>
    <t>Gaby</t>
  </si>
  <si>
    <t>Katsu</t>
  </si>
  <si>
    <t>Minami</t>
  </si>
  <si>
    <t>Koerstz Madsen</t>
  </si>
  <si>
    <t>Nanna</t>
  </si>
  <si>
    <t>Thitikul</t>
  </si>
  <si>
    <t>Jeeno</t>
  </si>
  <si>
    <t>Baba</t>
  </si>
  <si>
    <t>Saki</t>
  </si>
  <si>
    <t>Henderson</t>
  </si>
  <si>
    <t>Brooke M.</t>
  </si>
  <si>
    <t>Hsu</t>
  </si>
  <si>
    <t>Wei-Ling</t>
  </si>
  <si>
    <t>Kaur</t>
  </si>
  <si>
    <t>Gurleen</t>
  </si>
  <si>
    <t>Yujie</t>
  </si>
  <si>
    <t>Matthews</t>
  </si>
  <si>
    <t>Brooke</t>
  </si>
  <si>
    <t>Jenny</t>
  </si>
  <si>
    <t>Ciganda</t>
  </si>
  <si>
    <t>Carlota</t>
  </si>
  <si>
    <t>Grace</t>
  </si>
  <si>
    <t>Maguire</t>
  </si>
  <si>
    <t>Leona</t>
  </si>
  <si>
    <t>Wannasaen</t>
  </si>
  <si>
    <t>Chanettee</t>
  </si>
  <si>
    <t>Ruoning</t>
  </si>
  <si>
    <t>Ina</t>
  </si>
  <si>
    <t>Davidson</t>
  </si>
  <si>
    <t>Karis</t>
  </si>
  <si>
    <t>Dryburgh</t>
  </si>
  <si>
    <t>Khang</t>
  </si>
  <si>
    <t>Megan</t>
  </si>
  <si>
    <t>Jin Young</t>
  </si>
  <si>
    <t>Yoshida</t>
  </si>
  <si>
    <t>Yuri</t>
  </si>
  <si>
    <t>Boutier</t>
  </si>
  <si>
    <t>Celine</t>
  </si>
  <si>
    <t>Guseva</t>
  </si>
  <si>
    <t>Nataliya</t>
  </si>
  <si>
    <t>A Lim</t>
  </si>
  <si>
    <t>De Roey</t>
  </si>
  <si>
    <t>Manon</t>
  </si>
  <si>
    <t>Li</t>
  </si>
  <si>
    <t>Lucy</t>
  </si>
  <si>
    <t>Im</t>
  </si>
  <si>
    <t>Jin Hee</t>
  </si>
  <si>
    <t>Mi Hyang</t>
  </si>
  <si>
    <t>Anannarukarn</t>
  </si>
  <si>
    <t>Pajaree</t>
  </si>
  <si>
    <t>Bae</t>
  </si>
  <si>
    <t>Chen</t>
  </si>
  <si>
    <t>Xingtong</t>
  </si>
  <si>
    <t>Robyn</t>
  </si>
  <si>
    <t>Kupcho</t>
  </si>
  <si>
    <t>Jennifer</t>
  </si>
  <si>
    <t>Moresco</t>
  </si>
  <si>
    <t>Benedetta</t>
  </si>
  <si>
    <t>Somi</t>
  </si>
  <si>
    <t>Noh</t>
  </si>
  <si>
    <t>Yealimi</t>
  </si>
  <si>
    <t>Saso</t>
  </si>
  <si>
    <t>Yuka</t>
  </si>
  <si>
    <t>Vu</t>
  </si>
  <si>
    <t>Lilia</t>
  </si>
  <si>
    <t>Tan</t>
  </si>
  <si>
    <t>Shannon</t>
  </si>
  <si>
    <t>Reto</t>
  </si>
  <si>
    <t>Paula</t>
  </si>
  <si>
    <t>Kyriacou</t>
  </si>
  <si>
    <t>Lindblad</t>
  </si>
  <si>
    <t>Ingrid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</si>
</sst>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Lydia Ko</v>
          </cell>
        </row>
        <row r="19">
          <cell r="E19" t="str">
            <v>Charley Hull</v>
          </cell>
        </row>
        <row r="20">
          <cell r="E20" t="str">
            <v>Sei Young Kim</v>
          </cell>
        </row>
        <row r="21">
          <cell r="E21" t="str">
            <v>Hyo Joo Kim</v>
          </cell>
        </row>
        <row r="22">
          <cell r="E22" t="str">
            <v>Hye-Jin Choi</v>
          </cell>
        </row>
        <row r="23">
          <cell r="E23" t="str">
            <v>Minjee Lee</v>
          </cell>
        </row>
        <row r="24">
          <cell r="E24" t="str">
            <v>Miyu Yamashita</v>
          </cell>
        </row>
        <row r="25">
          <cell r="E25" t="str">
            <v>A Lim Kim</v>
          </cell>
        </row>
        <row r="26">
          <cell r="E26" t="str">
            <v>Chisato Iwai</v>
          </cell>
        </row>
        <row r="27">
          <cell r="E27" t="str">
            <v>Haeran Ryu</v>
          </cell>
        </row>
        <row r="28">
          <cell r="E28" t="str">
            <v>Ruoning Yin</v>
          </cell>
        </row>
        <row r="29">
          <cell r="E29" t="str">
            <v>Lottie Woad</v>
          </cell>
        </row>
        <row r="30">
          <cell r="E30" t="str">
            <v>Hannah Green</v>
          </cell>
        </row>
        <row r="31">
          <cell r="E31" t="str">
            <v>Ayaka Furue</v>
          </cell>
        </row>
        <row r="32">
          <cell r="E32" t="str">
            <v>Akie Iwai</v>
          </cell>
        </row>
        <row r="33">
          <cell r="E33" t="str">
            <v>Brooke M. Henderson</v>
          </cell>
        </row>
        <row r="34">
          <cell r="E34" t="str">
            <v>Somi Lee</v>
          </cell>
        </row>
        <row r="35">
          <cell r="E35" t="str">
            <v>Youmin Hwang</v>
          </cell>
        </row>
        <row r="36">
          <cell r="E36" t="str">
            <v>Andrea Lee</v>
          </cell>
        </row>
        <row r="37">
          <cell r="E37" t="str">
            <v>Allisen Corpuz</v>
          </cell>
        </row>
        <row r="38">
          <cell r="E38" t="str">
            <v>Gaby Lopez</v>
          </cell>
        </row>
        <row r="39">
          <cell r="E39" t="str">
            <v>Linn Grant</v>
          </cell>
        </row>
        <row r="40">
          <cell r="E40" t="str">
            <v>Nanna Koerstz Madsen</v>
          </cell>
        </row>
        <row r="41">
          <cell r="E41" t="str">
            <v>Rio Takeda</v>
          </cell>
        </row>
        <row r="42">
          <cell r="E42" t="str">
            <v>Mao Saigo</v>
          </cell>
        </row>
        <row r="43">
          <cell r="E43" t="str">
            <v>Ariya Jutanugarn</v>
          </cell>
        </row>
        <row r="44">
          <cell r="E44" t="str">
            <v>Mimi Rhodes</v>
          </cell>
        </row>
        <row r="45">
          <cell r="E45" t="str">
            <v>Auston Kim</v>
          </cell>
        </row>
        <row r="46">
          <cell r="E46" t="str">
            <v>Shannon Tan</v>
          </cell>
        </row>
        <row r="47">
          <cell r="E47" t="str">
            <v>Jin Young Ko</v>
          </cell>
        </row>
        <row r="48">
          <cell r="E48" t="str">
            <v>Ina Yoon</v>
          </cell>
        </row>
        <row r="49">
          <cell r="E49" t="str">
            <v>Celine Boutier</v>
          </cell>
        </row>
        <row r="50">
          <cell r="E50" t="str">
            <v>Jennifer Kupcho</v>
          </cell>
        </row>
        <row r="51">
          <cell r="E51" t="str">
            <v>Minami Katsu</v>
          </cell>
        </row>
        <row r="52">
          <cell r="E52" t="str">
            <v>Jin Hee Im</v>
          </cell>
        </row>
        <row r="53">
          <cell r="E53" t="str">
            <v>Megan Khang</v>
          </cell>
        </row>
        <row r="54">
          <cell r="E54" t="str">
            <v>Pajaree Anannarukarn</v>
          </cell>
        </row>
        <row r="55">
          <cell r="E55" t="str">
            <v>Brooke Matthews</v>
          </cell>
        </row>
        <row r="56">
          <cell r="E56" t="str">
            <v>Lindy Duncan</v>
          </cell>
        </row>
        <row r="57">
          <cell r="E57" t="str">
            <v>Grace Kim</v>
          </cell>
        </row>
        <row r="58">
          <cell r="E58" t="str">
            <v>Yealimi Noh</v>
          </cell>
        </row>
        <row r="59">
          <cell r="E59" t="str">
            <v>Stephanie Kyriacou</v>
          </cell>
        </row>
        <row r="60">
          <cell r="E60" t="str">
            <v>Carlota Ciganda</v>
          </cell>
        </row>
        <row r="61">
          <cell r="E61" t="str">
            <v>Angel Yin</v>
          </cell>
        </row>
        <row r="62">
          <cell r="E62" t="str">
            <v>Lucy Li</v>
          </cell>
        </row>
        <row r="63">
          <cell r="E63" t="str">
            <v>Jenny Bae</v>
          </cell>
        </row>
        <row r="64">
          <cell r="E64" t="str">
            <v>Miranda Wang</v>
          </cell>
        </row>
        <row r="65">
          <cell r="E65" t="str">
            <v>Chanettee Wannasaen</v>
          </cell>
        </row>
        <row r="66">
          <cell r="E66" t="str">
            <v>Yuri Yoshida</v>
          </cell>
        </row>
        <row r="67">
          <cell r="E67" t="str">
            <v>Esther Henseleit</v>
          </cell>
        </row>
        <row r="68">
          <cell r="E68" t="str">
            <v>Nataliya Guseva</v>
          </cell>
        </row>
        <row r="69">
          <cell r="E69" t="str">
            <v>Mi Hyang Lee</v>
          </cell>
        </row>
        <row r="70">
          <cell r="E70" t="str">
            <v>Lilia Vu</v>
          </cell>
        </row>
        <row r="71">
          <cell r="E71" t="str">
            <v>Yan Liu</v>
          </cell>
        </row>
        <row r="72">
          <cell r="E72" t="str">
            <v>Jenny Shin</v>
          </cell>
        </row>
        <row r="73">
          <cell r="E73" t="str">
            <v>Manon De Roey</v>
          </cell>
        </row>
        <row r="74">
          <cell r="E74" t="str">
            <v>Gemma Dryburgh</v>
          </cell>
        </row>
        <row r="75">
          <cell r="E75" t="str">
            <v>Karis Davidson</v>
          </cell>
        </row>
        <row r="76">
          <cell r="E76" t="str">
            <v>Ingrid Lindblad</v>
          </cell>
        </row>
        <row r="77">
          <cell r="E77" t="str">
            <v>Julia Lopez Ramirez</v>
          </cell>
        </row>
        <row r="78">
          <cell r="E78" t="str">
            <v>Leona Maguire</v>
          </cell>
        </row>
        <row r="79">
          <cell r="E79" t="str">
            <v>Saki Baba</v>
          </cell>
        </row>
        <row r="80">
          <cell r="E80" t="str">
            <v>Robyn Choi</v>
          </cell>
        </row>
        <row r="81">
          <cell r="E81" t="str">
            <v>Pauline Roussin-Bouchard</v>
          </cell>
        </row>
        <row r="82">
          <cell r="E82" t="str">
            <v>Cassie Porter</v>
          </cell>
        </row>
        <row r="83">
          <cell r="E83" t="str">
            <v>Benedetta Moresco</v>
          </cell>
        </row>
        <row r="84">
          <cell r="E84" t="str">
            <v>Yujie Liu</v>
          </cell>
        </row>
        <row r="85">
          <cell r="E85" t="str">
            <v>Paula Reto</v>
          </cell>
        </row>
        <row r="86">
          <cell r="E86" t="str">
            <v>Gurleen Kaur</v>
          </cell>
        </row>
        <row r="87">
          <cell r="E87" t="str">
            <v>Wei-Ling Hsu</v>
          </cell>
        </row>
        <row r="88">
          <cell r="E88" t="str">
            <v>Yuka Saso</v>
          </cell>
        </row>
        <row r="89">
          <cell r="E89" t="str">
            <v>Xingtong Chen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Lydia Ko</v>
          </cell>
        </row>
        <row r="19">
          <cell r="E19" t="str">
            <v>Hye-Jin Choi</v>
          </cell>
        </row>
        <row r="20">
          <cell r="E20" t="str">
            <v>Minjee Lee</v>
          </cell>
        </row>
        <row r="21">
          <cell r="E21" t="str">
            <v>Miyu Yamashita</v>
          </cell>
        </row>
        <row r="22">
          <cell r="E22" t="str">
            <v>Hyo Joo Kim</v>
          </cell>
        </row>
        <row r="23">
          <cell r="E23" t="str">
            <v>Charley Hull</v>
          </cell>
        </row>
        <row r="24">
          <cell r="E24" t="str">
            <v>Sei Young Kim</v>
          </cell>
        </row>
        <row r="25">
          <cell r="E25" t="str">
            <v>A Lim Kim</v>
          </cell>
        </row>
        <row r="26">
          <cell r="E26" t="str">
            <v>Chisato Iwai</v>
          </cell>
        </row>
        <row r="27">
          <cell r="E27" t="str">
            <v>Akie Iwai</v>
          </cell>
        </row>
        <row r="28">
          <cell r="E28" t="str">
            <v>Lottie Woad</v>
          </cell>
        </row>
        <row r="29">
          <cell r="E29" t="str">
            <v>Haeran Ryu</v>
          </cell>
        </row>
        <row r="30">
          <cell r="E30" t="str">
            <v>Ayaka Furue</v>
          </cell>
        </row>
        <row r="31">
          <cell r="E31" t="str">
            <v>Brooke M. Henderson</v>
          </cell>
        </row>
        <row r="32">
          <cell r="E32" t="str">
            <v>Ruoning Yin</v>
          </cell>
        </row>
        <row r="33">
          <cell r="E33" t="str">
            <v>Youmin Hwang</v>
          </cell>
        </row>
        <row r="34">
          <cell r="E34" t="str">
            <v>Hannah Green</v>
          </cell>
        </row>
        <row r="35">
          <cell r="E35" t="str">
            <v>Somi Lee</v>
          </cell>
        </row>
        <row r="36">
          <cell r="E36" t="str">
            <v>Andrea Lee</v>
          </cell>
        </row>
        <row r="37">
          <cell r="E37" t="str">
            <v>Allisen Corpuz</v>
          </cell>
        </row>
        <row r="38">
          <cell r="E38" t="str">
            <v>Gaby Lopez</v>
          </cell>
        </row>
        <row r="39">
          <cell r="E39" t="str">
            <v>Nanna Koerstz Madsen</v>
          </cell>
        </row>
        <row r="40">
          <cell r="E40" t="str">
            <v>Auston Kim</v>
          </cell>
        </row>
        <row r="41">
          <cell r="E41" t="str">
            <v>Rio Takeda</v>
          </cell>
        </row>
        <row r="42">
          <cell r="E42" t="str">
            <v>Ariya Jutanugarn</v>
          </cell>
        </row>
        <row r="43">
          <cell r="E43" t="str">
            <v>Linn Grant</v>
          </cell>
        </row>
        <row r="44">
          <cell r="E44" t="str">
            <v>Mao Saigo</v>
          </cell>
        </row>
        <row r="45">
          <cell r="E45" t="str">
            <v>Mimi Rhodes</v>
          </cell>
        </row>
        <row r="46">
          <cell r="E46" t="str">
            <v>Ina Yoon</v>
          </cell>
        </row>
        <row r="47">
          <cell r="E47" t="str">
            <v>Celine Boutier</v>
          </cell>
        </row>
        <row r="48">
          <cell r="E48" t="str">
            <v>Jin Young Ko</v>
          </cell>
        </row>
        <row r="49">
          <cell r="E49" t="str">
            <v>Jennifer Kupcho</v>
          </cell>
        </row>
        <row r="50">
          <cell r="E50" t="str">
            <v>Shannon Tan</v>
          </cell>
        </row>
        <row r="51">
          <cell r="E51" t="str">
            <v>Brooke Matthews</v>
          </cell>
        </row>
        <row r="52">
          <cell r="E52" t="str">
            <v>Minami Katsu</v>
          </cell>
        </row>
        <row r="53">
          <cell r="E53" t="str">
            <v>Jin Hee Im</v>
          </cell>
        </row>
        <row r="54">
          <cell r="E54" t="str">
            <v>Lindy Duncan</v>
          </cell>
        </row>
        <row r="55">
          <cell r="E55" t="str">
            <v>Megan Khang</v>
          </cell>
        </row>
        <row r="56">
          <cell r="E56" t="str">
            <v>Pajaree Anannarukarn</v>
          </cell>
        </row>
        <row r="57">
          <cell r="E57" t="str">
            <v>Yealimi Noh</v>
          </cell>
        </row>
        <row r="58">
          <cell r="E58" t="str">
            <v>Jenny Bae</v>
          </cell>
        </row>
        <row r="59">
          <cell r="E59" t="str">
            <v>Grace Kim</v>
          </cell>
        </row>
        <row r="60">
          <cell r="E60" t="str">
            <v>Stephanie Kyriacou</v>
          </cell>
        </row>
        <row r="61">
          <cell r="E61" t="str">
            <v>Carlota Ciganda</v>
          </cell>
        </row>
        <row r="62">
          <cell r="E62" t="str">
            <v>Miranda Wang</v>
          </cell>
        </row>
        <row r="63">
          <cell r="E63" t="str">
            <v>Lucy Li</v>
          </cell>
        </row>
        <row r="64">
          <cell r="E64" t="str">
            <v>Yuri Yoshida</v>
          </cell>
        </row>
        <row r="65">
          <cell r="E65" t="str">
            <v>Nataliya Guseva</v>
          </cell>
        </row>
        <row r="66">
          <cell r="E66" t="str">
            <v>Chanettee Wannasaen</v>
          </cell>
        </row>
        <row r="67">
          <cell r="E67" t="str">
            <v>Angel Yin</v>
          </cell>
        </row>
        <row r="68">
          <cell r="E68" t="str">
            <v>Esther Henseleit</v>
          </cell>
        </row>
        <row r="69">
          <cell r="E69" t="str">
            <v>Gemma Dryburgh</v>
          </cell>
        </row>
        <row r="70">
          <cell r="E70" t="str">
            <v>Julia Lopez Ramirez</v>
          </cell>
        </row>
        <row r="71">
          <cell r="E71" t="str">
            <v>Lilia Vu</v>
          </cell>
        </row>
        <row r="72">
          <cell r="E72" t="str">
            <v>Yan Liu</v>
          </cell>
        </row>
        <row r="73">
          <cell r="E73" t="str">
            <v>Manon De Roey</v>
          </cell>
        </row>
        <row r="74">
          <cell r="E74" t="str">
            <v>Karis Davidson</v>
          </cell>
        </row>
        <row r="75">
          <cell r="E75" t="str">
            <v>Jenny Shin</v>
          </cell>
        </row>
        <row r="76">
          <cell r="E76" t="str">
            <v>Mi Hyang Lee</v>
          </cell>
        </row>
        <row r="77">
          <cell r="E77" t="str">
            <v>Leona Maguire</v>
          </cell>
        </row>
        <row r="78">
          <cell r="E78" t="str">
            <v>Ingrid Lindblad</v>
          </cell>
        </row>
        <row r="79">
          <cell r="E79" t="str">
            <v>Robyn Choi</v>
          </cell>
        </row>
        <row r="80">
          <cell r="E80" t="str">
            <v>Saki Baba</v>
          </cell>
        </row>
        <row r="81">
          <cell r="E81" t="str">
            <v>Pauline Roussin-Bouchard</v>
          </cell>
        </row>
        <row r="82">
          <cell r="E82" t="str">
            <v>Cassie Porter</v>
          </cell>
        </row>
        <row r="83">
          <cell r="E83" t="str">
            <v>Paula Reto</v>
          </cell>
        </row>
        <row r="84">
          <cell r="E84" t="str">
            <v>Yujie Liu</v>
          </cell>
        </row>
        <row r="85">
          <cell r="E85" t="str">
            <v>Gurleen Kaur</v>
          </cell>
        </row>
        <row r="86">
          <cell r="E86" t="str">
            <v>Wei-Ling Hsu</v>
          </cell>
        </row>
        <row r="87">
          <cell r="E87" t="str">
            <v>Benedetta Moresco</v>
          </cell>
        </row>
        <row r="88">
          <cell r="E88" t="str">
            <v>Xingtong Chen</v>
          </cell>
        </row>
        <row r="89">
          <cell r="E89" t="str">
            <v>Yuka Saso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20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207</v>
      </c>
    </row>
    <row r="2" spans="1:36" x14ac:dyDescent="0.35">
      <c r="A2" s="3" t="str">
        <f t="shared" ref="A2:A65" si="0">IF(J2="","",CONCATENATE(J2," ",I2))</f>
        <v>FirstName Surname</v>
      </c>
      <c r="B2" s="4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  <c r="Q2" t="s">
        <v>223</v>
      </c>
      <c r="R2" t="s">
        <v>224</v>
      </c>
      <c r="S2" t="s">
        <v>225</v>
      </c>
      <c r="T2" t="s">
        <v>226</v>
      </c>
      <c r="U2" t="s">
        <v>227</v>
      </c>
      <c r="V2" t="s">
        <v>228</v>
      </c>
      <c r="W2" t="s">
        <v>229</v>
      </c>
      <c r="X2" t="s">
        <v>230</v>
      </c>
      <c r="Y2" t="s">
        <v>231</v>
      </c>
      <c r="Z2" t="s">
        <v>232</v>
      </c>
      <c r="AA2" t="s">
        <v>233</v>
      </c>
      <c r="AB2" t="s">
        <v>234</v>
      </c>
      <c r="AC2" t="s">
        <v>235</v>
      </c>
      <c r="AD2" t="s">
        <v>236</v>
      </c>
      <c r="AE2" t="s">
        <v>237</v>
      </c>
      <c r="AF2" t="s">
        <v>238</v>
      </c>
      <c r="AG2" t="s">
        <v>239</v>
      </c>
      <c r="AH2" t="s">
        <v>240</v>
      </c>
      <c r="AI2" t="s">
        <v>241</v>
      </c>
      <c r="AJ2" t="s">
        <v>242</v>
      </c>
    </row>
    <row r="3" spans="1:36" x14ac:dyDescent="0.35">
      <c r="A3" s="3" t="str">
        <f t="shared" si="0"/>
        <v>Agathe Laisne</v>
      </c>
      <c r="B3" s="4">
        <v>46082</v>
      </c>
      <c r="C3" t="s">
        <v>243</v>
      </c>
      <c r="D3" t="s">
        <v>244</v>
      </c>
      <c r="E3" t="s">
        <v>245</v>
      </c>
      <c r="F3" t="s">
        <v>246</v>
      </c>
      <c r="I3" t="s">
        <v>247</v>
      </c>
      <c r="J3" t="s">
        <v>248</v>
      </c>
      <c r="K3">
        <v>1</v>
      </c>
      <c r="L3">
        <v>72</v>
      </c>
      <c r="M3">
        <v>67</v>
      </c>
      <c r="N3">
        <v>64</v>
      </c>
      <c r="O3">
        <v>65</v>
      </c>
      <c r="Q3">
        <v>268</v>
      </c>
      <c r="R3">
        <v>74.209999999999994</v>
      </c>
      <c r="S3">
        <v>73.849999999999994</v>
      </c>
      <c r="T3">
        <v>72.540000000000006</v>
      </c>
      <c r="U3">
        <v>71.040000000000006</v>
      </c>
      <c r="V3">
        <v>68.650000000000006</v>
      </c>
      <c r="W3">
        <v>69.400000000000006</v>
      </c>
      <c r="Y3">
        <v>70.41</v>
      </c>
      <c r="Z3">
        <v>36</v>
      </c>
      <c r="AA3">
        <v>16</v>
      </c>
      <c r="AB3">
        <v>3</v>
      </c>
      <c r="AC3">
        <v>1</v>
      </c>
      <c r="AE3">
        <v>7</v>
      </c>
      <c r="AF3">
        <v>8</v>
      </c>
      <c r="AG3">
        <v>2</v>
      </c>
      <c r="AH3">
        <v>-1</v>
      </c>
      <c r="AJ3">
        <v>1</v>
      </c>
    </row>
    <row r="4" spans="1:36" x14ac:dyDescent="0.35">
      <c r="A4" s="3" t="str">
        <f t="shared" si="0"/>
        <v>April Angurasaranee</v>
      </c>
      <c r="B4" s="4">
        <v>46082</v>
      </c>
      <c r="C4" t="s">
        <v>243</v>
      </c>
      <c r="D4" t="s">
        <v>244</v>
      </c>
      <c r="E4" t="s">
        <v>245</v>
      </c>
      <c r="F4" t="s">
        <v>246</v>
      </c>
      <c r="I4" t="s">
        <v>249</v>
      </c>
      <c r="J4" t="s">
        <v>250</v>
      </c>
      <c r="K4">
        <v>2</v>
      </c>
      <c r="L4">
        <v>70</v>
      </c>
      <c r="M4">
        <v>71</v>
      </c>
      <c r="N4">
        <v>62</v>
      </c>
      <c r="O4">
        <v>66</v>
      </c>
      <c r="Q4">
        <v>269</v>
      </c>
      <c r="R4">
        <v>74.209999999999994</v>
      </c>
      <c r="S4">
        <v>73.849999999999994</v>
      </c>
      <c r="T4">
        <v>70.540000000000006</v>
      </c>
      <c r="U4">
        <v>75.040000000000006</v>
      </c>
      <c r="V4">
        <v>66.650000000000006</v>
      </c>
      <c r="W4">
        <v>70.400000000000006</v>
      </c>
      <c r="Y4">
        <v>70.66</v>
      </c>
      <c r="Z4">
        <v>17</v>
      </c>
      <c r="AA4">
        <v>34</v>
      </c>
      <c r="AB4">
        <v>3</v>
      </c>
      <c r="AC4">
        <v>2</v>
      </c>
      <c r="AE4">
        <v>5</v>
      </c>
      <c r="AF4">
        <v>10</v>
      </c>
      <c r="AG4">
        <v>2</v>
      </c>
      <c r="AH4">
        <v>1</v>
      </c>
      <c r="AJ4">
        <v>2</v>
      </c>
    </row>
    <row r="5" spans="1:36" x14ac:dyDescent="0.35">
      <c r="A5" s="3" t="str">
        <f t="shared" si="0"/>
        <v>Soomin Oh</v>
      </c>
      <c r="B5" s="4">
        <v>46082</v>
      </c>
      <c r="C5" t="s">
        <v>243</v>
      </c>
      <c r="D5" t="s">
        <v>244</v>
      </c>
      <c r="E5" t="s">
        <v>245</v>
      </c>
      <c r="F5" t="s">
        <v>246</v>
      </c>
      <c r="I5" t="s">
        <v>251</v>
      </c>
      <c r="J5" t="s">
        <v>252</v>
      </c>
      <c r="K5">
        <v>2</v>
      </c>
      <c r="L5">
        <v>71</v>
      </c>
      <c r="M5">
        <v>66</v>
      </c>
      <c r="N5">
        <v>66</v>
      </c>
      <c r="O5">
        <v>66</v>
      </c>
      <c r="Q5">
        <v>269</v>
      </c>
      <c r="R5">
        <v>74.209999999999994</v>
      </c>
      <c r="S5">
        <v>73.849999999999994</v>
      </c>
      <c r="T5">
        <v>71.540000000000006</v>
      </c>
      <c r="U5">
        <v>70.040000000000006</v>
      </c>
      <c r="V5">
        <v>70.650000000000006</v>
      </c>
      <c r="W5">
        <v>70.400000000000006</v>
      </c>
      <c r="Y5">
        <v>70.66</v>
      </c>
      <c r="Z5">
        <v>23</v>
      </c>
      <c r="AA5">
        <v>8</v>
      </c>
      <c r="AB5">
        <v>3</v>
      </c>
      <c r="AC5">
        <v>2</v>
      </c>
      <c r="AE5">
        <v>6</v>
      </c>
      <c r="AF5">
        <v>6</v>
      </c>
      <c r="AG5">
        <v>2</v>
      </c>
      <c r="AH5">
        <v>1</v>
      </c>
      <c r="AJ5">
        <v>2</v>
      </c>
    </row>
    <row r="6" spans="1:36" x14ac:dyDescent="0.35">
      <c r="A6" s="3" t="str">
        <f t="shared" si="0"/>
        <v>Charlotte Heath</v>
      </c>
      <c r="B6" s="4">
        <v>46082</v>
      </c>
      <c r="C6" t="s">
        <v>243</v>
      </c>
      <c r="D6" t="s">
        <v>244</v>
      </c>
      <c r="E6" t="s">
        <v>245</v>
      </c>
      <c r="F6" t="s">
        <v>246</v>
      </c>
      <c r="I6" t="s">
        <v>253</v>
      </c>
      <c r="J6" t="s">
        <v>254</v>
      </c>
      <c r="K6">
        <v>4</v>
      </c>
      <c r="L6">
        <v>70</v>
      </c>
      <c r="M6">
        <v>67</v>
      </c>
      <c r="N6">
        <v>67</v>
      </c>
      <c r="O6">
        <v>67</v>
      </c>
      <c r="Q6">
        <v>271</v>
      </c>
      <c r="R6">
        <v>74.209999999999994</v>
      </c>
      <c r="S6">
        <v>73.849999999999994</v>
      </c>
      <c r="T6">
        <v>70.540000000000006</v>
      </c>
      <c r="U6">
        <v>71.040000000000006</v>
      </c>
      <c r="V6">
        <v>71.650000000000006</v>
      </c>
      <c r="W6">
        <v>71.400000000000006</v>
      </c>
      <c r="Y6">
        <v>71.16</v>
      </c>
      <c r="Z6">
        <v>17</v>
      </c>
      <c r="AA6">
        <v>8</v>
      </c>
      <c r="AB6">
        <v>6</v>
      </c>
      <c r="AC6">
        <v>4</v>
      </c>
      <c r="AE6">
        <v>5</v>
      </c>
      <c r="AF6">
        <v>6</v>
      </c>
      <c r="AG6">
        <v>3</v>
      </c>
      <c r="AH6">
        <v>3</v>
      </c>
      <c r="AJ6">
        <v>4</v>
      </c>
    </row>
    <row r="7" spans="1:36" x14ac:dyDescent="0.35">
      <c r="A7" s="3" t="str">
        <f t="shared" si="0"/>
        <v>Alexandra Forsterling</v>
      </c>
      <c r="B7" s="4">
        <v>46082</v>
      </c>
      <c r="C7" t="s">
        <v>243</v>
      </c>
      <c r="D7" t="s">
        <v>244</v>
      </c>
      <c r="E7" t="s">
        <v>245</v>
      </c>
      <c r="F7" t="s">
        <v>246</v>
      </c>
      <c r="I7" t="s">
        <v>255</v>
      </c>
      <c r="J7" t="s">
        <v>256</v>
      </c>
      <c r="K7">
        <v>5</v>
      </c>
      <c r="L7">
        <v>69</v>
      </c>
      <c r="M7">
        <v>68</v>
      </c>
      <c r="N7">
        <v>68</v>
      </c>
      <c r="O7">
        <v>67</v>
      </c>
      <c r="Q7">
        <v>272</v>
      </c>
      <c r="R7">
        <v>74.209999999999994</v>
      </c>
      <c r="S7">
        <v>73.849999999999994</v>
      </c>
      <c r="T7">
        <v>69.540000000000006</v>
      </c>
      <c r="U7">
        <v>72.040000000000006</v>
      </c>
      <c r="V7">
        <v>72.650000000000006</v>
      </c>
      <c r="W7">
        <v>71.400000000000006</v>
      </c>
      <c r="Y7">
        <v>71.41</v>
      </c>
      <c r="Z7">
        <v>8</v>
      </c>
      <c r="AA7">
        <v>8</v>
      </c>
      <c r="AB7">
        <v>8</v>
      </c>
      <c r="AC7">
        <v>5</v>
      </c>
      <c r="AE7">
        <v>4</v>
      </c>
      <c r="AF7">
        <v>6</v>
      </c>
      <c r="AG7">
        <v>4</v>
      </c>
      <c r="AH7">
        <v>4</v>
      </c>
      <c r="AJ7">
        <v>5</v>
      </c>
    </row>
    <row r="8" spans="1:36" x14ac:dyDescent="0.35">
      <c r="A8" s="3" t="str">
        <f t="shared" si="0"/>
        <v>Sarah Kemp</v>
      </c>
      <c r="B8" s="4">
        <v>46082</v>
      </c>
      <c r="C8" t="s">
        <v>243</v>
      </c>
      <c r="D8" t="s">
        <v>244</v>
      </c>
      <c r="E8" t="s">
        <v>245</v>
      </c>
      <c r="F8" t="s">
        <v>246</v>
      </c>
      <c r="I8" t="s">
        <v>257</v>
      </c>
      <c r="J8" t="s">
        <v>258</v>
      </c>
      <c r="K8">
        <v>5</v>
      </c>
      <c r="L8">
        <v>69</v>
      </c>
      <c r="M8">
        <v>64</v>
      </c>
      <c r="N8">
        <v>71</v>
      </c>
      <c r="O8">
        <v>68</v>
      </c>
      <c r="Q8">
        <v>272</v>
      </c>
      <c r="R8">
        <v>74.209999999999994</v>
      </c>
      <c r="S8">
        <v>73.849999999999994</v>
      </c>
      <c r="T8">
        <v>69.540000000000006</v>
      </c>
      <c r="U8">
        <v>68.040000000000006</v>
      </c>
      <c r="V8">
        <v>75.650000000000006</v>
      </c>
      <c r="W8">
        <v>72.400000000000006</v>
      </c>
      <c r="Y8">
        <v>71.41</v>
      </c>
      <c r="Z8">
        <v>8</v>
      </c>
      <c r="AA8">
        <v>2</v>
      </c>
      <c r="AB8">
        <v>6</v>
      </c>
      <c r="AC8">
        <v>5</v>
      </c>
      <c r="AE8">
        <v>4</v>
      </c>
      <c r="AF8">
        <v>2</v>
      </c>
      <c r="AG8">
        <v>3</v>
      </c>
      <c r="AH8">
        <v>4</v>
      </c>
      <c r="AJ8">
        <v>5</v>
      </c>
    </row>
    <row r="9" spans="1:36" x14ac:dyDescent="0.35">
      <c r="A9" s="3" t="str">
        <f t="shared" si="0"/>
        <v>Caley McGinty</v>
      </c>
      <c r="B9" s="4">
        <v>46082</v>
      </c>
      <c r="C9" t="s">
        <v>243</v>
      </c>
      <c r="D9" t="s">
        <v>244</v>
      </c>
      <c r="E9" t="s">
        <v>245</v>
      </c>
      <c r="F9" t="s">
        <v>246</v>
      </c>
      <c r="I9" t="s">
        <v>259</v>
      </c>
      <c r="J9" t="s">
        <v>260</v>
      </c>
      <c r="K9">
        <v>5</v>
      </c>
      <c r="L9">
        <v>74</v>
      </c>
      <c r="M9">
        <v>64</v>
      </c>
      <c r="N9">
        <v>69</v>
      </c>
      <c r="O9">
        <v>65</v>
      </c>
      <c r="Q9">
        <v>272</v>
      </c>
      <c r="R9">
        <v>74.209999999999994</v>
      </c>
      <c r="S9">
        <v>73.849999999999994</v>
      </c>
      <c r="T9">
        <v>74.540000000000006</v>
      </c>
      <c r="U9">
        <v>68.040000000000006</v>
      </c>
      <c r="V9">
        <v>73.650000000000006</v>
      </c>
      <c r="W9">
        <v>69.400000000000006</v>
      </c>
      <c r="Y9">
        <v>71.41</v>
      </c>
      <c r="Z9">
        <v>64</v>
      </c>
      <c r="AA9">
        <v>13</v>
      </c>
      <c r="AB9">
        <v>20</v>
      </c>
      <c r="AC9">
        <v>5</v>
      </c>
      <c r="AE9">
        <v>9</v>
      </c>
      <c r="AF9">
        <v>7</v>
      </c>
      <c r="AG9">
        <v>6</v>
      </c>
      <c r="AH9">
        <v>4</v>
      </c>
      <c r="AJ9">
        <v>5</v>
      </c>
    </row>
    <row r="10" spans="1:36" x14ac:dyDescent="0.35">
      <c r="A10" s="3" t="str">
        <f t="shared" si="0"/>
        <v>Ana Belac</v>
      </c>
      <c r="B10" s="4">
        <v>46082</v>
      </c>
      <c r="C10" t="s">
        <v>243</v>
      </c>
      <c r="D10" t="s">
        <v>244</v>
      </c>
      <c r="E10" t="s">
        <v>245</v>
      </c>
      <c r="F10" t="s">
        <v>246</v>
      </c>
      <c r="I10" t="s">
        <v>261</v>
      </c>
      <c r="J10" t="s">
        <v>262</v>
      </c>
      <c r="K10">
        <v>8</v>
      </c>
      <c r="L10">
        <v>73</v>
      </c>
      <c r="M10">
        <v>66</v>
      </c>
      <c r="N10">
        <v>66</v>
      </c>
      <c r="O10">
        <v>68</v>
      </c>
      <c r="Q10">
        <v>273</v>
      </c>
      <c r="R10">
        <v>74.209999999999994</v>
      </c>
      <c r="S10">
        <v>73.849999999999994</v>
      </c>
      <c r="T10">
        <v>73.540000000000006</v>
      </c>
      <c r="U10">
        <v>70.040000000000006</v>
      </c>
      <c r="V10">
        <v>70.650000000000006</v>
      </c>
      <c r="W10">
        <v>72.400000000000006</v>
      </c>
      <c r="Y10">
        <v>71.66</v>
      </c>
      <c r="Z10">
        <v>48</v>
      </c>
      <c r="AA10">
        <v>16</v>
      </c>
      <c r="AB10">
        <v>8</v>
      </c>
      <c r="AC10">
        <v>8</v>
      </c>
      <c r="AE10">
        <v>8</v>
      </c>
      <c r="AF10">
        <v>8</v>
      </c>
      <c r="AG10">
        <v>4</v>
      </c>
      <c r="AH10">
        <v>5</v>
      </c>
      <c r="AJ10">
        <v>8</v>
      </c>
    </row>
    <row r="11" spans="1:36" x14ac:dyDescent="0.35">
      <c r="A11" s="3" t="str">
        <f t="shared" si="0"/>
        <v>Kelsey Bennett</v>
      </c>
      <c r="B11" s="4">
        <v>46082</v>
      </c>
      <c r="C11" t="s">
        <v>243</v>
      </c>
      <c r="D11" t="s">
        <v>244</v>
      </c>
      <c r="E11" t="s">
        <v>245</v>
      </c>
      <c r="F11" t="s">
        <v>246</v>
      </c>
      <c r="I11" t="s">
        <v>263</v>
      </c>
      <c r="J11" t="s">
        <v>264</v>
      </c>
      <c r="K11">
        <v>8</v>
      </c>
      <c r="L11">
        <v>65</v>
      </c>
      <c r="M11">
        <v>71</v>
      </c>
      <c r="N11">
        <v>66</v>
      </c>
      <c r="O11">
        <v>71</v>
      </c>
      <c r="Q11">
        <v>273</v>
      </c>
      <c r="R11">
        <v>74.209999999999994</v>
      </c>
      <c r="S11">
        <v>73.849999999999994</v>
      </c>
      <c r="T11">
        <v>65.540000000000006</v>
      </c>
      <c r="U11">
        <v>75.040000000000006</v>
      </c>
      <c r="V11">
        <v>70.650000000000006</v>
      </c>
      <c r="W11">
        <v>75.400000000000006</v>
      </c>
      <c r="Y11">
        <v>71.66</v>
      </c>
      <c r="Z11">
        <v>1</v>
      </c>
      <c r="AA11">
        <v>5</v>
      </c>
      <c r="AB11">
        <v>2</v>
      </c>
      <c r="AC11">
        <v>8</v>
      </c>
      <c r="AE11">
        <v>0</v>
      </c>
      <c r="AF11">
        <v>5</v>
      </c>
      <c r="AG11">
        <v>1</v>
      </c>
      <c r="AH11">
        <v>5</v>
      </c>
      <c r="AJ11">
        <v>8</v>
      </c>
    </row>
    <row r="12" spans="1:36" x14ac:dyDescent="0.35">
      <c r="A12" s="3" t="str">
        <f t="shared" si="0"/>
        <v>Amelia Garvey</v>
      </c>
      <c r="B12" s="4">
        <v>46082</v>
      </c>
      <c r="C12" t="s">
        <v>243</v>
      </c>
      <c r="D12" t="s">
        <v>244</v>
      </c>
      <c r="E12" t="s">
        <v>245</v>
      </c>
      <c r="F12" t="s">
        <v>246</v>
      </c>
      <c r="I12" t="s">
        <v>265</v>
      </c>
      <c r="J12" t="s">
        <v>266</v>
      </c>
      <c r="K12">
        <v>8</v>
      </c>
      <c r="L12">
        <v>69</v>
      </c>
      <c r="M12">
        <v>67</v>
      </c>
      <c r="N12">
        <v>70</v>
      </c>
      <c r="O12">
        <v>67</v>
      </c>
      <c r="Q12">
        <v>273</v>
      </c>
      <c r="R12">
        <v>74.209999999999994</v>
      </c>
      <c r="S12">
        <v>73.849999999999994</v>
      </c>
      <c r="T12">
        <v>69.540000000000006</v>
      </c>
      <c r="U12">
        <v>71.040000000000006</v>
      </c>
      <c r="V12">
        <v>74.650000000000006</v>
      </c>
      <c r="W12">
        <v>71.400000000000006</v>
      </c>
      <c r="Y12">
        <v>71.66</v>
      </c>
      <c r="Z12">
        <v>8</v>
      </c>
      <c r="AA12">
        <v>5</v>
      </c>
      <c r="AB12">
        <v>14</v>
      </c>
      <c r="AC12">
        <v>8</v>
      </c>
      <c r="AE12">
        <v>4</v>
      </c>
      <c r="AF12">
        <v>5</v>
      </c>
      <c r="AG12">
        <v>5</v>
      </c>
      <c r="AH12">
        <v>5</v>
      </c>
      <c r="AJ12">
        <v>8</v>
      </c>
    </row>
    <row r="13" spans="1:36" x14ac:dyDescent="0.35">
      <c r="A13" s="3" t="str">
        <f t="shared" si="0"/>
        <v>Amelia Harris</v>
      </c>
      <c r="B13" s="4">
        <v>46082</v>
      </c>
      <c r="C13" t="s">
        <v>243</v>
      </c>
      <c r="D13" t="s">
        <v>244</v>
      </c>
      <c r="E13" t="s">
        <v>245</v>
      </c>
      <c r="F13" t="s">
        <v>246</v>
      </c>
      <c r="I13" t="s">
        <v>267</v>
      </c>
      <c r="J13" t="s">
        <v>266</v>
      </c>
      <c r="K13">
        <v>8</v>
      </c>
      <c r="L13">
        <v>71</v>
      </c>
      <c r="M13">
        <v>68</v>
      </c>
      <c r="N13">
        <v>66</v>
      </c>
      <c r="O13">
        <v>68</v>
      </c>
      <c r="Q13">
        <v>273</v>
      </c>
      <c r="R13">
        <v>74.209999999999994</v>
      </c>
      <c r="S13">
        <v>73.849999999999994</v>
      </c>
      <c r="T13">
        <v>71.540000000000006</v>
      </c>
      <c r="U13">
        <v>72.040000000000006</v>
      </c>
      <c r="V13">
        <v>70.650000000000006</v>
      </c>
      <c r="W13">
        <v>72.400000000000006</v>
      </c>
      <c r="Y13">
        <v>71.66</v>
      </c>
      <c r="Z13">
        <v>23</v>
      </c>
      <c r="AA13">
        <v>16</v>
      </c>
      <c r="AB13">
        <v>8</v>
      </c>
      <c r="AC13">
        <v>8</v>
      </c>
      <c r="AE13">
        <v>6</v>
      </c>
      <c r="AF13">
        <v>8</v>
      </c>
      <c r="AG13">
        <v>4</v>
      </c>
      <c r="AH13">
        <v>5</v>
      </c>
      <c r="AJ13">
        <v>8</v>
      </c>
    </row>
    <row r="14" spans="1:36" x14ac:dyDescent="0.35">
      <c r="A14" s="3" t="str">
        <f t="shared" si="0"/>
        <v>Arina Hayashi</v>
      </c>
      <c r="B14" s="4">
        <v>46082</v>
      </c>
      <c r="C14" t="s">
        <v>243</v>
      </c>
      <c r="D14" t="s">
        <v>244</v>
      </c>
      <c r="E14" t="s">
        <v>245</v>
      </c>
      <c r="F14" t="s">
        <v>246</v>
      </c>
      <c r="I14" t="s">
        <v>268</v>
      </c>
      <c r="J14" t="s">
        <v>269</v>
      </c>
      <c r="K14">
        <v>8</v>
      </c>
      <c r="L14">
        <v>69</v>
      </c>
      <c r="M14">
        <v>72</v>
      </c>
      <c r="N14">
        <v>64</v>
      </c>
      <c r="O14">
        <v>68</v>
      </c>
      <c r="Q14">
        <v>273</v>
      </c>
      <c r="R14">
        <v>74.209999999999994</v>
      </c>
      <c r="S14">
        <v>73.849999999999994</v>
      </c>
      <c r="T14">
        <v>69.540000000000006</v>
      </c>
      <c r="U14">
        <v>76.040000000000006</v>
      </c>
      <c r="V14">
        <v>68.650000000000006</v>
      </c>
      <c r="W14">
        <v>72.400000000000006</v>
      </c>
      <c r="Y14">
        <v>71.66</v>
      </c>
      <c r="Z14">
        <v>8</v>
      </c>
      <c r="AA14">
        <v>34</v>
      </c>
      <c r="AB14">
        <v>8</v>
      </c>
      <c r="AC14">
        <v>8</v>
      </c>
      <c r="AE14">
        <v>4</v>
      </c>
      <c r="AF14">
        <v>10</v>
      </c>
      <c r="AG14">
        <v>4</v>
      </c>
      <c r="AH14">
        <v>5</v>
      </c>
      <c r="AJ14">
        <v>8</v>
      </c>
    </row>
    <row r="15" spans="1:36" x14ac:dyDescent="0.35">
      <c r="A15" s="3" t="str">
        <f t="shared" si="0"/>
        <v>Anna Huang</v>
      </c>
      <c r="B15" s="4">
        <v>46082</v>
      </c>
      <c r="C15" t="s">
        <v>243</v>
      </c>
      <c r="D15" t="s">
        <v>244</v>
      </c>
      <c r="E15" t="s">
        <v>245</v>
      </c>
      <c r="F15" t="s">
        <v>246</v>
      </c>
      <c r="I15" t="s">
        <v>270</v>
      </c>
      <c r="J15" t="s">
        <v>271</v>
      </c>
      <c r="K15">
        <v>8</v>
      </c>
      <c r="L15">
        <v>73</v>
      </c>
      <c r="M15">
        <v>68</v>
      </c>
      <c r="N15">
        <v>65</v>
      </c>
      <c r="O15">
        <v>67</v>
      </c>
      <c r="Q15">
        <v>273</v>
      </c>
      <c r="R15">
        <v>74.209999999999994</v>
      </c>
      <c r="S15">
        <v>73.849999999999994</v>
      </c>
      <c r="T15">
        <v>73.540000000000006</v>
      </c>
      <c r="U15">
        <v>72.040000000000006</v>
      </c>
      <c r="V15">
        <v>69.650000000000006</v>
      </c>
      <c r="W15">
        <v>71.400000000000006</v>
      </c>
      <c r="Y15">
        <v>71.66</v>
      </c>
      <c r="Z15">
        <v>48</v>
      </c>
      <c r="AA15">
        <v>34</v>
      </c>
      <c r="AB15">
        <v>14</v>
      </c>
      <c r="AC15">
        <v>8</v>
      </c>
      <c r="AE15">
        <v>8</v>
      </c>
      <c r="AF15">
        <v>10</v>
      </c>
      <c r="AG15">
        <v>5</v>
      </c>
      <c r="AH15">
        <v>5</v>
      </c>
      <c r="AJ15">
        <v>8</v>
      </c>
    </row>
    <row r="16" spans="1:36" x14ac:dyDescent="0.35">
      <c r="A16" s="3" t="str">
        <f t="shared" si="0"/>
        <v>Patricie Mackova</v>
      </c>
      <c r="B16" s="4">
        <v>46082</v>
      </c>
      <c r="C16" t="s">
        <v>243</v>
      </c>
      <c r="D16" t="s">
        <v>244</v>
      </c>
      <c r="E16" t="s">
        <v>245</v>
      </c>
      <c r="F16" t="s">
        <v>246</v>
      </c>
      <c r="I16" t="s">
        <v>272</v>
      </c>
      <c r="J16" t="s">
        <v>273</v>
      </c>
      <c r="K16">
        <v>8</v>
      </c>
      <c r="L16">
        <v>71</v>
      </c>
      <c r="M16">
        <v>69</v>
      </c>
      <c r="N16">
        <v>67</v>
      </c>
      <c r="O16">
        <v>66</v>
      </c>
      <c r="Q16">
        <v>273</v>
      </c>
      <c r="R16">
        <v>74.209999999999994</v>
      </c>
      <c r="S16">
        <v>73.849999999999994</v>
      </c>
      <c r="T16">
        <v>71.540000000000006</v>
      </c>
      <c r="U16">
        <v>73.040000000000006</v>
      </c>
      <c r="V16">
        <v>71.650000000000006</v>
      </c>
      <c r="W16">
        <v>70.400000000000006</v>
      </c>
      <c r="Y16">
        <v>71.66</v>
      </c>
      <c r="Z16">
        <v>23</v>
      </c>
      <c r="AA16">
        <v>29</v>
      </c>
      <c r="AB16">
        <v>20</v>
      </c>
      <c r="AC16">
        <v>8</v>
      </c>
      <c r="AE16">
        <v>6</v>
      </c>
      <c r="AF16">
        <v>9</v>
      </c>
      <c r="AG16">
        <v>6</v>
      </c>
      <c r="AH16">
        <v>5</v>
      </c>
      <c r="AJ16">
        <v>8</v>
      </c>
    </row>
    <row r="17" spans="1:36" x14ac:dyDescent="0.35">
      <c r="A17" s="3" t="str">
        <f t="shared" si="0"/>
        <v>Hannah Reeves</v>
      </c>
      <c r="B17" s="4">
        <v>46082</v>
      </c>
      <c r="C17" t="s">
        <v>243</v>
      </c>
      <c r="D17" t="s">
        <v>244</v>
      </c>
      <c r="E17" t="s">
        <v>245</v>
      </c>
      <c r="F17" t="s">
        <v>246</v>
      </c>
      <c r="I17" t="s">
        <v>274</v>
      </c>
      <c r="J17" t="s">
        <v>275</v>
      </c>
      <c r="K17">
        <v>8</v>
      </c>
      <c r="L17">
        <v>65</v>
      </c>
      <c r="M17">
        <v>70</v>
      </c>
      <c r="N17">
        <v>66</v>
      </c>
      <c r="O17">
        <v>72</v>
      </c>
      <c r="Q17">
        <v>273</v>
      </c>
      <c r="R17">
        <v>74.209999999999994</v>
      </c>
      <c r="S17">
        <v>73.849999999999994</v>
      </c>
      <c r="T17">
        <v>65.540000000000006</v>
      </c>
      <c r="U17">
        <v>74.040000000000006</v>
      </c>
      <c r="V17">
        <v>70.650000000000006</v>
      </c>
      <c r="W17">
        <v>76.400000000000006</v>
      </c>
      <c r="Y17">
        <v>71.66</v>
      </c>
      <c r="Z17">
        <v>1</v>
      </c>
      <c r="AA17">
        <v>3</v>
      </c>
      <c r="AB17">
        <v>1</v>
      </c>
      <c r="AC17">
        <v>8</v>
      </c>
      <c r="AE17">
        <v>0</v>
      </c>
      <c r="AF17">
        <v>4</v>
      </c>
      <c r="AG17">
        <v>-1</v>
      </c>
      <c r="AH17">
        <v>5</v>
      </c>
      <c r="AJ17">
        <v>8</v>
      </c>
    </row>
    <row r="18" spans="1:36" x14ac:dyDescent="0.35">
      <c r="A18" s="3" t="str">
        <f t="shared" si="0"/>
        <v>Daniela Darquea</v>
      </c>
      <c r="B18" s="4">
        <v>46082</v>
      </c>
      <c r="C18" t="s">
        <v>243</v>
      </c>
      <c r="D18" t="s">
        <v>244</v>
      </c>
      <c r="E18" t="s">
        <v>245</v>
      </c>
      <c r="F18" t="s">
        <v>246</v>
      </c>
      <c r="I18" t="s">
        <v>276</v>
      </c>
      <c r="J18" t="s">
        <v>277</v>
      </c>
      <c r="K18">
        <v>16</v>
      </c>
      <c r="L18">
        <v>69</v>
      </c>
      <c r="M18">
        <v>66</v>
      </c>
      <c r="N18">
        <v>71</v>
      </c>
      <c r="O18">
        <v>69</v>
      </c>
      <c r="Q18">
        <v>275</v>
      </c>
      <c r="R18">
        <v>74.209999999999994</v>
      </c>
      <c r="S18">
        <v>73.849999999999994</v>
      </c>
      <c r="T18">
        <v>69.540000000000006</v>
      </c>
      <c r="U18">
        <v>70.040000000000006</v>
      </c>
      <c r="V18">
        <v>75.650000000000006</v>
      </c>
      <c r="W18">
        <v>73.400000000000006</v>
      </c>
      <c r="Y18">
        <v>72.16</v>
      </c>
      <c r="Z18">
        <v>8</v>
      </c>
      <c r="AA18">
        <v>3</v>
      </c>
      <c r="AB18">
        <v>14</v>
      </c>
      <c r="AC18">
        <v>16</v>
      </c>
      <c r="AE18">
        <v>4</v>
      </c>
      <c r="AF18">
        <v>4</v>
      </c>
      <c r="AG18">
        <v>5</v>
      </c>
      <c r="AH18">
        <v>7</v>
      </c>
      <c r="AJ18">
        <v>16</v>
      </c>
    </row>
    <row r="19" spans="1:36" x14ac:dyDescent="0.35">
      <c r="A19" s="3" t="str">
        <f t="shared" si="0"/>
        <v>Aine Donegan</v>
      </c>
      <c r="B19" s="4">
        <v>46082</v>
      </c>
      <c r="C19" t="s">
        <v>243</v>
      </c>
      <c r="D19" t="s">
        <v>244</v>
      </c>
      <c r="E19" t="s">
        <v>245</v>
      </c>
      <c r="F19" t="s">
        <v>246</v>
      </c>
      <c r="I19" t="s">
        <v>278</v>
      </c>
      <c r="J19" t="s">
        <v>279</v>
      </c>
      <c r="K19">
        <v>16</v>
      </c>
      <c r="L19">
        <v>68</v>
      </c>
      <c r="M19">
        <v>63</v>
      </c>
      <c r="N19">
        <v>74</v>
      </c>
      <c r="O19">
        <v>70</v>
      </c>
      <c r="Q19">
        <v>275</v>
      </c>
      <c r="R19">
        <v>74.209999999999994</v>
      </c>
      <c r="S19">
        <v>73.849999999999994</v>
      </c>
      <c r="T19">
        <v>68.540000000000006</v>
      </c>
      <c r="U19">
        <v>67.040000000000006</v>
      </c>
      <c r="V19">
        <v>78.650000000000006</v>
      </c>
      <c r="W19">
        <v>74.400000000000006</v>
      </c>
      <c r="Y19">
        <v>72.16</v>
      </c>
      <c r="Z19">
        <v>5</v>
      </c>
      <c r="AA19">
        <v>1</v>
      </c>
      <c r="AB19">
        <v>8</v>
      </c>
      <c r="AC19">
        <v>16</v>
      </c>
      <c r="AE19">
        <v>3</v>
      </c>
      <c r="AF19">
        <v>-2</v>
      </c>
      <c r="AG19">
        <v>4</v>
      </c>
      <c r="AH19">
        <v>7</v>
      </c>
      <c r="AJ19">
        <v>16</v>
      </c>
    </row>
    <row r="20" spans="1:36" x14ac:dyDescent="0.35">
      <c r="A20" s="3" t="str">
        <f t="shared" si="0"/>
        <v>Alessandra Fanali</v>
      </c>
      <c r="B20" s="4">
        <v>46082</v>
      </c>
      <c r="C20" t="s">
        <v>243</v>
      </c>
      <c r="D20" t="s">
        <v>244</v>
      </c>
      <c r="E20" t="s">
        <v>245</v>
      </c>
      <c r="F20" t="s">
        <v>246</v>
      </c>
      <c r="I20" t="s">
        <v>280</v>
      </c>
      <c r="J20" t="s">
        <v>281</v>
      </c>
      <c r="K20">
        <v>16</v>
      </c>
      <c r="L20">
        <v>72</v>
      </c>
      <c r="M20">
        <v>69</v>
      </c>
      <c r="N20">
        <v>69</v>
      </c>
      <c r="O20">
        <v>65</v>
      </c>
      <c r="Q20">
        <v>275</v>
      </c>
      <c r="R20">
        <v>74.209999999999994</v>
      </c>
      <c r="S20">
        <v>73.849999999999994</v>
      </c>
      <c r="T20">
        <v>72.540000000000006</v>
      </c>
      <c r="U20">
        <v>73.040000000000006</v>
      </c>
      <c r="V20">
        <v>73.650000000000006</v>
      </c>
      <c r="W20">
        <v>69.400000000000006</v>
      </c>
      <c r="Y20">
        <v>72.16</v>
      </c>
      <c r="Z20">
        <v>36</v>
      </c>
      <c r="AA20">
        <v>34</v>
      </c>
      <c r="AB20">
        <v>36</v>
      </c>
      <c r="AC20">
        <v>16</v>
      </c>
      <c r="AE20">
        <v>7</v>
      </c>
      <c r="AF20">
        <v>10</v>
      </c>
      <c r="AG20">
        <v>9</v>
      </c>
      <c r="AH20">
        <v>7</v>
      </c>
      <c r="AJ20">
        <v>16</v>
      </c>
    </row>
    <row r="21" spans="1:36" x14ac:dyDescent="0.35">
      <c r="A21" s="3" t="str">
        <f t="shared" si="0"/>
        <v>Sofie Kibsgaard Nielsen</v>
      </c>
      <c r="B21" s="4">
        <v>46082</v>
      </c>
      <c r="C21" t="s">
        <v>243</v>
      </c>
      <c r="D21" t="s">
        <v>244</v>
      </c>
      <c r="E21" t="s">
        <v>245</v>
      </c>
      <c r="F21" t="s">
        <v>246</v>
      </c>
      <c r="I21" t="s">
        <v>282</v>
      </c>
      <c r="J21" t="s">
        <v>283</v>
      </c>
      <c r="K21">
        <v>16</v>
      </c>
      <c r="L21">
        <v>69</v>
      </c>
      <c r="M21">
        <v>68</v>
      </c>
      <c r="N21">
        <v>68</v>
      </c>
      <c r="O21">
        <v>70</v>
      </c>
      <c r="Q21">
        <v>275</v>
      </c>
      <c r="R21">
        <v>74.209999999999994</v>
      </c>
      <c r="S21">
        <v>73.849999999999994</v>
      </c>
      <c r="T21">
        <v>69.540000000000006</v>
      </c>
      <c r="U21">
        <v>72.040000000000006</v>
      </c>
      <c r="V21">
        <v>72.650000000000006</v>
      </c>
      <c r="W21">
        <v>74.400000000000006</v>
      </c>
      <c r="Y21">
        <v>72.16</v>
      </c>
      <c r="Z21">
        <v>8</v>
      </c>
      <c r="AA21">
        <v>8</v>
      </c>
      <c r="AB21">
        <v>8</v>
      </c>
      <c r="AC21">
        <v>16</v>
      </c>
      <c r="AE21">
        <v>4</v>
      </c>
      <c r="AF21">
        <v>6</v>
      </c>
      <c r="AG21">
        <v>4</v>
      </c>
      <c r="AH21">
        <v>7</v>
      </c>
      <c r="AJ21">
        <v>16</v>
      </c>
    </row>
    <row r="22" spans="1:36" x14ac:dyDescent="0.35">
      <c r="A22" s="3" t="str">
        <f t="shared" si="0"/>
        <v>Kajsa Arwefjall</v>
      </c>
      <c r="B22" s="4">
        <v>46082</v>
      </c>
      <c r="C22" t="s">
        <v>243</v>
      </c>
      <c r="D22" t="s">
        <v>244</v>
      </c>
      <c r="E22" t="s">
        <v>245</v>
      </c>
      <c r="F22" t="s">
        <v>246</v>
      </c>
      <c r="I22" t="s">
        <v>284</v>
      </c>
      <c r="J22" t="s">
        <v>285</v>
      </c>
      <c r="K22">
        <v>20</v>
      </c>
      <c r="L22">
        <v>71</v>
      </c>
      <c r="M22">
        <v>68</v>
      </c>
      <c r="N22">
        <v>68</v>
      </c>
      <c r="O22">
        <v>69</v>
      </c>
      <c r="Q22">
        <v>276</v>
      </c>
      <c r="R22">
        <v>74.209999999999994</v>
      </c>
      <c r="S22">
        <v>73.849999999999994</v>
      </c>
      <c r="T22">
        <v>71.540000000000006</v>
      </c>
      <c r="U22">
        <v>72.040000000000006</v>
      </c>
      <c r="V22">
        <v>72.650000000000006</v>
      </c>
      <c r="W22">
        <v>73.400000000000006</v>
      </c>
      <c r="Y22">
        <v>72.41</v>
      </c>
      <c r="Z22">
        <v>23</v>
      </c>
      <c r="AA22">
        <v>16</v>
      </c>
      <c r="AB22">
        <v>20</v>
      </c>
      <c r="AC22">
        <v>20</v>
      </c>
      <c r="AE22">
        <v>6</v>
      </c>
      <c r="AF22">
        <v>8</v>
      </c>
      <c r="AG22">
        <v>6</v>
      </c>
      <c r="AH22">
        <v>8</v>
      </c>
      <c r="AJ22">
        <v>20</v>
      </c>
    </row>
    <row r="23" spans="1:36" x14ac:dyDescent="0.35">
      <c r="A23" s="3" t="str">
        <f t="shared" si="0"/>
        <v>Stephanie Bunque</v>
      </c>
      <c r="B23" s="4">
        <v>46082</v>
      </c>
      <c r="C23" t="s">
        <v>243</v>
      </c>
      <c r="D23" t="s">
        <v>244</v>
      </c>
      <c r="E23" t="s">
        <v>245</v>
      </c>
      <c r="F23" t="s">
        <v>246</v>
      </c>
      <c r="I23" t="s">
        <v>286</v>
      </c>
      <c r="J23" t="s">
        <v>287</v>
      </c>
      <c r="K23">
        <v>20</v>
      </c>
      <c r="L23">
        <v>73</v>
      </c>
      <c r="M23">
        <v>69</v>
      </c>
      <c r="N23">
        <v>64</v>
      </c>
      <c r="O23">
        <v>70</v>
      </c>
      <c r="Q23">
        <v>276</v>
      </c>
      <c r="R23">
        <v>74.209999999999994</v>
      </c>
      <c r="S23">
        <v>73.849999999999994</v>
      </c>
      <c r="T23">
        <v>73.540000000000006</v>
      </c>
      <c r="U23">
        <v>73.040000000000006</v>
      </c>
      <c r="V23">
        <v>68.650000000000006</v>
      </c>
      <c r="W23">
        <v>74.400000000000006</v>
      </c>
      <c r="Y23">
        <v>72.41</v>
      </c>
      <c r="Z23">
        <v>48</v>
      </c>
      <c r="AA23">
        <v>45</v>
      </c>
      <c r="AB23">
        <v>14</v>
      </c>
      <c r="AC23">
        <v>20</v>
      </c>
      <c r="AE23">
        <v>8</v>
      </c>
      <c r="AF23">
        <v>11</v>
      </c>
      <c r="AG23">
        <v>5</v>
      </c>
      <c r="AH23">
        <v>8</v>
      </c>
      <c r="AJ23">
        <v>20</v>
      </c>
    </row>
    <row r="24" spans="1:36" x14ac:dyDescent="0.35">
      <c r="A24" s="3" t="str">
        <f t="shared" si="0"/>
        <v>Diksha Dagar</v>
      </c>
      <c r="B24" s="4">
        <v>46082</v>
      </c>
      <c r="C24" t="s">
        <v>243</v>
      </c>
      <c r="D24" t="s">
        <v>244</v>
      </c>
      <c r="E24" t="s">
        <v>245</v>
      </c>
      <c r="F24" t="s">
        <v>246</v>
      </c>
      <c r="I24" t="s">
        <v>288</v>
      </c>
      <c r="J24" t="s">
        <v>289</v>
      </c>
      <c r="K24">
        <v>20</v>
      </c>
      <c r="L24">
        <v>77</v>
      </c>
      <c r="M24">
        <v>66</v>
      </c>
      <c r="N24">
        <v>65</v>
      </c>
      <c r="O24">
        <v>68</v>
      </c>
      <c r="Q24">
        <v>276</v>
      </c>
      <c r="R24">
        <v>74.209999999999994</v>
      </c>
      <c r="S24">
        <v>73.849999999999994</v>
      </c>
      <c r="T24">
        <v>77.540000000000006</v>
      </c>
      <c r="U24">
        <v>70.040000000000006</v>
      </c>
      <c r="V24">
        <v>69.650000000000006</v>
      </c>
      <c r="W24">
        <v>72.400000000000006</v>
      </c>
      <c r="Y24">
        <v>72.41</v>
      </c>
      <c r="Z24">
        <v>103</v>
      </c>
      <c r="AA24">
        <v>53</v>
      </c>
      <c r="AB24">
        <v>26</v>
      </c>
      <c r="AC24">
        <v>20</v>
      </c>
      <c r="AE24">
        <v>12</v>
      </c>
      <c r="AF24">
        <v>12</v>
      </c>
      <c r="AG24">
        <v>7</v>
      </c>
      <c r="AH24">
        <v>8</v>
      </c>
      <c r="AJ24">
        <v>20</v>
      </c>
    </row>
    <row r="25" spans="1:36" x14ac:dyDescent="0.35">
      <c r="A25" s="3" t="str">
        <f t="shared" si="0"/>
        <v>Emma Falcher</v>
      </c>
      <c r="B25" s="4">
        <v>46082</v>
      </c>
      <c r="C25" t="s">
        <v>243</v>
      </c>
      <c r="D25" t="s">
        <v>244</v>
      </c>
      <c r="E25" t="s">
        <v>245</v>
      </c>
      <c r="F25" t="s">
        <v>246</v>
      </c>
      <c r="I25" t="s">
        <v>290</v>
      </c>
      <c r="J25" t="s">
        <v>291</v>
      </c>
      <c r="K25">
        <v>20</v>
      </c>
      <c r="L25">
        <v>74</v>
      </c>
      <c r="M25">
        <v>65</v>
      </c>
      <c r="N25">
        <v>68</v>
      </c>
      <c r="O25">
        <v>69</v>
      </c>
      <c r="Q25">
        <v>276</v>
      </c>
      <c r="R25">
        <v>74.209999999999994</v>
      </c>
      <c r="S25">
        <v>73.849999999999994</v>
      </c>
      <c r="T25">
        <v>74.540000000000006</v>
      </c>
      <c r="U25">
        <v>69.040000000000006</v>
      </c>
      <c r="V25">
        <v>72.650000000000006</v>
      </c>
      <c r="W25">
        <v>73.400000000000006</v>
      </c>
      <c r="Y25">
        <v>72.41</v>
      </c>
      <c r="Z25">
        <v>64</v>
      </c>
      <c r="AA25">
        <v>16</v>
      </c>
      <c r="AB25">
        <v>20</v>
      </c>
      <c r="AC25">
        <v>20</v>
      </c>
      <c r="AE25">
        <v>9</v>
      </c>
      <c r="AF25">
        <v>8</v>
      </c>
      <c r="AG25">
        <v>6</v>
      </c>
      <c r="AH25">
        <v>8</v>
      </c>
      <c r="AJ25">
        <v>20</v>
      </c>
    </row>
    <row r="26" spans="1:36" x14ac:dyDescent="0.35">
      <c r="A26" s="3" t="str">
        <f t="shared" si="0"/>
        <v>Caitlin Peirce</v>
      </c>
      <c r="B26" s="4">
        <v>46082</v>
      </c>
      <c r="C26" t="s">
        <v>243</v>
      </c>
      <c r="D26" t="s">
        <v>244</v>
      </c>
      <c r="E26" t="s">
        <v>245</v>
      </c>
      <c r="F26" t="s">
        <v>246</v>
      </c>
      <c r="I26" t="s">
        <v>292</v>
      </c>
      <c r="J26" t="s">
        <v>293</v>
      </c>
      <c r="K26">
        <v>20</v>
      </c>
      <c r="L26">
        <v>71</v>
      </c>
      <c r="M26">
        <v>70</v>
      </c>
      <c r="N26">
        <v>69</v>
      </c>
      <c r="O26">
        <v>66</v>
      </c>
      <c r="Q26">
        <v>276</v>
      </c>
      <c r="R26">
        <v>74.209999999999994</v>
      </c>
      <c r="S26">
        <v>73.849999999999994</v>
      </c>
      <c r="T26">
        <v>71.540000000000006</v>
      </c>
      <c r="U26">
        <v>74.040000000000006</v>
      </c>
      <c r="V26">
        <v>73.650000000000006</v>
      </c>
      <c r="W26">
        <v>70.400000000000006</v>
      </c>
      <c r="Y26">
        <v>72.41</v>
      </c>
      <c r="Z26">
        <v>23</v>
      </c>
      <c r="AA26">
        <v>34</v>
      </c>
      <c r="AB26">
        <v>36</v>
      </c>
      <c r="AC26">
        <v>20</v>
      </c>
      <c r="AE26">
        <v>6</v>
      </c>
      <c r="AF26">
        <v>10</v>
      </c>
      <c r="AG26">
        <v>9</v>
      </c>
      <c r="AH26">
        <v>8</v>
      </c>
      <c r="AJ26">
        <v>20</v>
      </c>
    </row>
    <row r="27" spans="1:36" x14ac:dyDescent="0.35">
      <c r="A27" s="3" t="str">
        <f t="shared" si="0"/>
        <v>Chloe Williams</v>
      </c>
      <c r="B27" s="4">
        <v>46082</v>
      </c>
      <c r="C27" t="s">
        <v>243</v>
      </c>
      <c r="D27" t="s">
        <v>244</v>
      </c>
      <c r="E27" t="s">
        <v>245</v>
      </c>
      <c r="F27" t="s">
        <v>246</v>
      </c>
      <c r="I27" t="s">
        <v>294</v>
      </c>
      <c r="J27" t="s">
        <v>295</v>
      </c>
      <c r="K27">
        <v>20</v>
      </c>
      <c r="L27">
        <v>72</v>
      </c>
      <c r="M27">
        <v>67</v>
      </c>
      <c r="N27">
        <v>67</v>
      </c>
      <c r="O27">
        <v>70</v>
      </c>
      <c r="Q27">
        <v>276</v>
      </c>
      <c r="R27">
        <v>74.209999999999994</v>
      </c>
      <c r="S27">
        <v>73.849999999999994</v>
      </c>
      <c r="T27">
        <v>72.540000000000006</v>
      </c>
      <c r="U27">
        <v>71.040000000000006</v>
      </c>
      <c r="V27">
        <v>71.650000000000006</v>
      </c>
      <c r="W27">
        <v>74.400000000000006</v>
      </c>
      <c r="Y27">
        <v>72.41</v>
      </c>
      <c r="Z27">
        <v>36</v>
      </c>
      <c r="AA27">
        <v>16</v>
      </c>
      <c r="AB27">
        <v>14</v>
      </c>
      <c r="AC27">
        <v>20</v>
      </c>
      <c r="AE27">
        <v>7</v>
      </c>
      <c r="AF27">
        <v>8</v>
      </c>
      <c r="AG27">
        <v>5</v>
      </c>
      <c r="AH27">
        <v>8</v>
      </c>
      <c r="AJ27">
        <v>20</v>
      </c>
    </row>
    <row r="28" spans="1:36" x14ac:dyDescent="0.35">
      <c r="A28" s="3" t="str">
        <f t="shared" si="0"/>
        <v>Pia Babnik</v>
      </c>
      <c r="B28" s="4">
        <v>46082</v>
      </c>
      <c r="C28" t="s">
        <v>243</v>
      </c>
      <c r="D28" t="s">
        <v>244</v>
      </c>
      <c r="E28" t="s">
        <v>245</v>
      </c>
      <c r="F28" t="s">
        <v>246</v>
      </c>
      <c r="I28" t="s">
        <v>296</v>
      </c>
      <c r="J28" t="s">
        <v>297</v>
      </c>
      <c r="K28">
        <v>26</v>
      </c>
      <c r="L28">
        <v>69</v>
      </c>
      <c r="M28">
        <v>69</v>
      </c>
      <c r="N28">
        <v>68</v>
      </c>
      <c r="O28">
        <v>71</v>
      </c>
      <c r="Q28">
        <v>277</v>
      </c>
      <c r="R28">
        <v>74.209999999999994</v>
      </c>
      <c r="S28">
        <v>73.849999999999994</v>
      </c>
      <c r="T28">
        <v>69.540000000000006</v>
      </c>
      <c r="U28">
        <v>73.040000000000006</v>
      </c>
      <c r="V28">
        <v>72.650000000000006</v>
      </c>
      <c r="W28">
        <v>75.400000000000006</v>
      </c>
      <c r="Y28">
        <v>72.66</v>
      </c>
      <c r="Z28">
        <v>8</v>
      </c>
      <c r="AA28">
        <v>13</v>
      </c>
      <c r="AB28">
        <v>14</v>
      </c>
      <c r="AC28">
        <v>26</v>
      </c>
      <c r="AE28">
        <v>4</v>
      </c>
      <c r="AF28">
        <v>7</v>
      </c>
      <c r="AG28">
        <v>5</v>
      </c>
      <c r="AH28">
        <v>9</v>
      </c>
      <c r="AJ28">
        <v>26</v>
      </c>
    </row>
    <row r="29" spans="1:36" x14ac:dyDescent="0.35">
      <c r="A29" s="3" t="str">
        <f t="shared" si="0"/>
        <v>Maha Haddioui</v>
      </c>
      <c r="B29" s="4">
        <v>46082</v>
      </c>
      <c r="C29" t="s">
        <v>243</v>
      </c>
      <c r="D29" t="s">
        <v>244</v>
      </c>
      <c r="E29" t="s">
        <v>245</v>
      </c>
      <c r="F29" t="s">
        <v>246</v>
      </c>
      <c r="I29" t="s">
        <v>298</v>
      </c>
      <c r="J29" t="s">
        <v>299</v>
      </c>
      <c r="K29">
        <v>26</v>
      </c>
      <c r="L29">
        <v>73</v>
      </c>
      <c r="M29">
        <v>67</v>
      </c>
      <c r="N29">
        <v>69</v>
      </c>
      <c r="O29">
        <v>68</v>
      </c>
      <c r="Q29">
        <v>277</v>
      </c>
      <c r="R29">
        <v>74.209999999999994</v>
      </c>
      <c r="S29">
        <v>73.849999999999994</v>
      </c>
      <c r="T29">
        <v>73.540000000000006</v>
      </c>
      <c r="U29">
        <v>71.040000000000006</v>
      </c>
      <c r="V29">
        <v>73.650000000000006</v>
      </c>
      <c r="W29">
        <v>72.400000000000006</v>
      </c>
      <c r="Y29">
        <v>72.66</v>
      </c>
      <c r="Z29">
        <v>48</v>
      </c>
      <c r="AA29">
        <v>29</v>
      </c>
      <c r="AB29">
        <v>29</v>
      </c>
      <c r="AC29">
        <v>26</v>
      </c>
      <c r="AE29">
        <v>8</v>
      </c>
      <c r="AF29">
        <v>9</v>
      </c>
      <c r="AG29">
        <v>8</v>
      </c>
      <c r="AH29">
        <v>9</v>
      </c>
      <c r="AJ29">
        <v>26</v>
      </c>
    </row>
    <row r="30" spans="1:36" x14ac:dyDescent="0.35">
      <c r="A30" s="3" t="str">
        <f t="shared" si="0"/>
        <v>Caitlyn Macnab</v>
      </c>
      <c r="B30" s="4">
        <v>46082</v>
      </c>
      <c r="C30" t="s">
        <v>243</v>
      </c>
      <c r="D30" t="s">
        <v>244</v>
      </c>
      <c r="E30" t="s">
        <v>245</v>
      </c>
      <c r="F30" t="s">
        <v>246</v>
      </c>
      <c r="I30" t="s">
        <v>300</v>
      </c>
      <c r="J30" t="s">
        <v>301</v>
      </c>
      <c r="K30">
        <v>26</v>
      </c>
      <c r="L30">
        <v>68</v>
      </c>
      <c r="M30">
        <v>69</v>
      </c>
      <c r="N30">
        <v>71</v>
      </c>
      <c r="O30">
        <v>69</v>
      </c>
      <c r="Q30">
        <v>277</v>
      </c>
      <c r="R30">
        <v>74.209999999999994</v>
      </c>
      <c r="S30">
        <v>73.849999999999994</v>
      </c>
      <c r="T30">
        <v>68.540000000000006</v>
      </c>
      <c r="U30">
        <v>73.040000000000006</v>
      </c>
      <c r="V30">
        <v>75.650000000000006</v>
      </c>
      <c r="W30">
        <v>73.400000000000006</v>
      </c>
      <c r="Y30">
        <v>72.66</v>
      </c>
      <c r="Z30">
        <v>5</v>
      </c>
      <c r="AA30">
        <v>8</v>
      </c>
      <c r="AB30">
        <v>26</v>
      </c>
      <c r="AC30">
        <v>26</v>
      </c>
      <c r="AE30">
        <v>3</v>
      </c>
      <c r="AF30">
        <v>6</v>
      </c>
      <c r="AG30">
        <v>7</v>
      </c>
      <c r="AH30">
        <v>9</v>
      </c>
      <c r="AJ30">
        <v>26</v>
      </c>
    </row>
    <row r="31" spans="1:36" x14ac:dyDescent="0.35">
      <c r="A31" s="3" t="str">
        <f t="shared" si="0"/>
        <v>Brianna Navarrosa</v>
      </c>
      <c r="B31" s="4">
        <v>46082</v>
      </c>
      <c r="C31" t="s">
        <v>243</v>
      </c>
      <c r="D31" t="s">
        <v>244</v>
      </c>
      <c r="E31" t="s">
        <v>245</v>
      </c>
      <c r="F31" t="s">
        <v>246</v>
      </c>
      <c r="I31" t="s">
        <v>302</v>
      </c>
      <c r="J31" t="s">
        <v>303</v>
      </c>
      <c r="K31">
        <v>26</v>
      </c>
      <c r="L31">
        <v>69</v>
      </c>
      <c r="M31">
        <v>71</v>
      </c>
      <c r="N31">
        <v>69</v>
      </c>
      <c r="O31">
        <v>68</v>
      </c>
      <c r="Q31">
        <v>277</v>
      </c>
      <c r="R31">
        <v>74.209999999999994</v>
      </c>
      <c r="S31">
        <v>73.849999999999994</v>
      </c>
      <c r="T31">
        <v>69.540000000000006</v>
      </c>
      <c r="U31">
        <v>75.040000000000006</v>
      </c>
      <c r="V31">
        <v>73.650000000000006</v>
      </c>
      <c r="W31">
        <v>72.400000000000006</v>
      </c>
      <c r="Y31">
        <v>72.66</v>
      </c>
      <c r="Z31">
        <v>8</v>
      </c>
      <c r="AA31">
        <v>29</v>
      </c>
      <c r="AB31">
        <v>29</v>
      </c>
      <c r="AC31">
        <v>26</v>
      </c>
      <c r="AE31">
        <v>4</v>
      </c>
      <c r="AF31">
        <v>9</v>
      </c>
      <c r="AG31">
        <v>8</v>
      </c>
      <c r="AH31">
        <v>9</v>
      </c>
      <c r="AJ31">
        <v>26</v>
      </c>
    </row>
    <row r="32" spans="1:36" x14ac:dyDescent="0.35">
      <c r="A32" s="3" t="str">
        <f t="shared" si="0"/>
        <v>Emma Spitz</v>
      </c>
      <c r="B32" s="4">
        <v>46082</v>
      </c>
      <c r="C32" t="s">
        <v>243</v>
      </c>
      <c r="D32" t="s">
        <v>244</v>
      </c>
      <c r="E32" t="s">
        <v>245</v>
      </c>
      <c r="F32" t="s">
        <v>246</v>
      </c>
      <c r="I32" t="s">
        <v>304</v>
      </c>
      <c r="J32" t="s">
        <v>291</v>
      </c>
      <c r="K32">
        <v>26</v>
      </c>
      <c r="L32">
        <v>73</v>
      </c>
      <c r="M32">
        <v>66</v>
      </c>
      <c r="N32">
        <v>68</v>
      </c>
      <c r="O32">
        <v>70</v>
      </c>
      <c r="Q32">
        <v>277</v>
      </c>
      <c r="R32">
        <v>74.209999999999994</v>
      </c>
      <c r="S32">
        <v>73.849999999999994</v>
      </c>
      <c r="T32">
        <v>73.540000000000006</v>
      </c>
      <c r="U32">
        <v>70.040000000000006</v>
      </c>
      <c r="V32">
        <v>72.650000000000006</v>
      </c>
      <c r="W32">
        <v>74.400000000000006</v>
      </c>
      <c r="Y32">
        <v>72.66</v>
      </c>
      <c r="Z32">
        <v>48</v>
      </c>
      <c r="AA32">
        <v>16</v>
      </c>
      <c r="AB32">
        <v>20</v>
      </c>
      <c r="AC32">
        <v>26</v>
      </c>
      <c r="AE32">
        <v>8</v>
      </c>
      <c r="AF32">
        <v>8</v>
      </c>
      <c r="AG32">
        <v>6</v>
      </c>
      <c r="AH32">
        <v>9</v>
      </c>
      <c r="AJ32">
        <v>26</v>
      </c>
    </row>
    <row r="33" spans="1:36" x14ac:dyDescent="0.35">
      <c r="A33" s="3" t="str">
        <f t="shared" si="0"/>
        <v>Justice Bosio</v>
      </c>
      <c r="B33" s="4">
        <v>46082</v>
      </c>
      <c r="C33" t="s">
        <v>243</v>
      </c>
      <c r="D33" t="s">
        <v>244</v>
      </c>
      <c r="E33" t="s">
        <v>245</v>
      </c>
      <c r="F33" t="s">
        <v>246</v>
      </c>
      <c r="I33" t="s">
        <v>305</v>
      </c>
      <c r="J33" t="s">
        <v>306</v>
      </c>
      <c r="K33">
        <v>31</v>
      </c>
      <c r="L33">
        <v>70</v>
      </c>
      <c r="M33">
        <v>73</v>
      </c>
      <c r="N33">
        <v>66</v>
      </c>
      <c r="O33">
        <v>69</v>
      </c>
      <c r="Q33">
        <v>278</v>
      </c>
      <c r="R33">
        <v>74.209999999999994</v>
      </c>
      <c r="S33">
        <v>73.849999999999994</v>
      </c>
      <c r="T33">
        <v>70.540000000000006</v>
      </c>
      <c r="U33">
        <v>77.040000000000006</v>
      </c>
      <c r="V33">
        <v>70.650000000000006</v>
      </c>
      <c r="W33">
        <v>73.400000000000006</v>
      </c>
      <c r="Y33">
        <v>72.91</v>
      </c>
      <c r="Z33">
        <v>17</v>
      </c>
      <c r="AA33">
        <v>53</v>
      </c>
      <c r="AB33">
        <v>29</v>
      </c>
      <c r="AC33">
        <v>31</v>
      </c>
      <c r="AE33">
        <v>5</v>
      </c>
      <c r="AF33">
        <v>12</v>
      </c>
      <c r="AG33">
        <v>8</v>
      </c>
      <c r="AH33">
        <v>10</v>
      </c>
      <c r="AJ33">
        <v>31</v>
      </c>
    </row>
    <row r="34" spans="1:36" x14ac:dyDescent="0.35">
      <c r="A34" s="3" t="str">
        <f t="shared" si="0"/>
        <v>Morgane Metraux</v>
      </c>
      <c r="B34" s="4">
        <v>46082</v>
      </c>
      <c r="C34" t="s">
        <v>243</v>
      </c>
      <c r="D34" t="s">
        <v>244</v>
      </c>
      <c r="E34" t="s">
        <v>245</v>
      </c>
      <c r="F34" t="s">
        <v>246</v>
      </c>
      <c r="I34" t="s">
        <v>307</v>
      </c>
      <c r="J34" t="s">
        <v>308</v>
      </c>
      <c r="K34">
        <v>31</v>
      </c>
      <c r="L34">
        <v>67</v>
      </c>
      <c r="M34">
        <v>69</v>
      </c>
      <c r="N34">
        <v>71</v>
      </c>
      <c r="O34">
        <v>71</v>
      </c>
      <c r="Q34">
        <v>278</v>
      </c>
      <c r="R34">
        <v>74.209999999999994</v>
      </c>
      <c r="S34">
        <v>73.849999999999994</v>
      </c>
      <c r="T34">
        <v>67.540000000000006</v>
      </c>
      <c r="U34">
        <v>73.040000000000006</v>
      </c>
      <c r="V34">
        <v>75.650000000000006</v>
      </c>
      <c r="W34">
        <v>75.400000000000006</v>
      </c>
      <c r="Y34">
        <v>72.91</v>
      </c>
      <c r="Z34">
        <v>3</v>
      </c>
      <c r="AA34">
        <v>5</v>
      </c>
      <c r="AB34">
        <v>20</v>
      </c>
      <c r="AC34">
        <v>31</v>
      </c>
      <c r="AE34">
        <v>2</v>
      </c>
      <c r="AF34">
        <v>5</v>
      </c>
      <c r="AG34">
        <v>6</v>
      </c>
      <c r="AH34">
        <v>10</v>
      </c>
      <c r="AJ34">
        <v>31</v>
      </c>
    </row>
    <row r="35" spans="1:36" x14ac:dyDescent="0.35">
      <c r="A35" s="3" t="str">
        <f t="shared" si="0"/>
        <v>Harang Lee</v>
      </c>
      <c r="B35" s="4">
        <v>46082</v>
      </c>
      <c r="C35" t="s">
        <v>243</v>
      </c>
      <c r="D35" t="s">
        <v>244</v>
      </c>
      <c r="E35" t="s">
        <v>245</v>
      </c>
      <c r="F35" t="s">
        <v>246</v>
      </c>
      <c r="I35" t="s">
        <v>309</v>
      </c>
      <c r="J35" t="s">
        <v>310</v>
      </c>
      <c r="K35">
        <v>33</v>
      </c>
      <c r="L35">
        <v>72</v>
      </c>
      <c r="M35">
        <v>69</v>
      </c>
      <c r="N35">
        <v>68</v>
      </c>
      <c r="O35">
        <v>70</v>
      </c>
      <c r="Q35">
        <v>279</v>
      </c>
      <c r="R35">
        <v>74.209999999999994</v>
      </c>
      <c r="S35">
        <v>73.849999999999994</v>
      </c>
      <c r="T35">
        <v>72.540000000000006</v>
      </c>
      <c r="U35">
        <v>73.040000000000006</v>
      </c>
      <c r="V35">
        <v>72.650000000000006</v>
      </c>
      <c r="W35">
        <v>74.400000000000006</v>
      </c>
      <c r="Y35">
        <v>73.16</v>
      </c>
      <c r="Z35">
        <v>36</v>
      </c>
      <c r="AA35">
        <v>34</v>
      </c>
      <c r="AB35">
        <v>29</v>
      </c>
      <c r="AC35">
        <v>33</v>
      </c>
      <c r="AE35">
        <v>7</v>
      </c>
      <c r="AF35">
        <v>10</v>
      </c>
      <c r="AG35">
        <v>8</v>
      </c>
      <c r="AH35">
        <v>11</v>
      </c>
      <c r="AJ35">
        <v>33</v>
      </c>
    </row>
    <row r="36" spans="1:36" x14ac:dyDescent="0.35">
      <c r="A36" s="3" t="str">
        <f t="shared" si="0"/>
        <v>Roberta Liti</v>
      </c>
      <c r="B36" s="4">
        <v>46082</v>
      </c>
      <c r="C36" t="s">
        <v>243</v>
      </c>
      <c r="D36" t="s">
        <v>244</v>
      </c>
      <c r="E36" t="s">
        <v>245</v>
      </c>
      <c r="F36" t="s">
        <v>246</v>
      </c>
      <c r="I36" t="s">
        <v>311</v>
      </c>
      <c r="J36" t="s">
        <v>312</v>
      </c>
      <c r="K36">
        <v>33</v>
      </c>
      <c r="L36">
        <v>73</v>
      </c>
      <c r="M36">
        <v>66</v>
      </c>
      <c r="N36">
        <v>72</v>
      </c>
      <c r="O36">
        <v>68</v>
      </c>
      <c r="Q36">
        <v>279</v>
      </c>
      <c r="R36">
        <v>74.209999999999994</v>
      </c>
      <c r="S36">
        <v>73.849999999999994</v>
      </c>
      <c r="T36">
        <v>73.540000000000006</v>
      </c>
      <c r="U36">
        <v>70.040000000000006</v>
      </c>
      <c r="V36">
        <v>76.650000000000006</v>
      </c>
      <c r="W36">
        <v>72.400000000000006</v>
      </c>
      <c r="Y36">
        <v>73.16</v>
      </c>
      <c r="Z36">
        <v>48</v>
      </c>
      <c r="AA36">
        <v>16</v>
      </c>
      <c r="AB36">
        <v>40</v>
      </c>
      <c r="AC36">
        <v>33</v>
      </c>
      <c r="AE36">
        <v>8</v>
      </c>
      <c r="AF36">
        <v>8</v>
      </c>
      <c r="AG36">
        <v>10</v>
      </c>
      <c r="AH36">
        <v>11</v>
      </c>
      <c r="AJ36">
        <v>33</v>
      </c>
    </row>
    <row r="37" spans="1:36" x14ac:dyDescent="0.35">
      <c r="A37" s="3" t="str">
        <f t="shared" si="0"/>
        <v>Hannah Screen</v>
      </c>
      <c r="B37" s="4">
        <v>46082</v>
      </c>
      <c r="C37" t="s">
        <v>243</v>
      </c>
      <c r="D37" t="s">
        <v>244</v>
      </c>
      <c r="E37" t="s">
        <v>245</v>
      </c>
      <c r="F37" t="s">
        <v>246</v>
      </c>
      <c r="I37" t="s">
        <v>313</v>
      </c>
      <c r="J37" t="s">
        <v>275</v>
      </c>
      <c r="K37">
        <v>33</v>
      </c>
      <c r="L37">
        <v>72</v>
      </c>
      <c r="M37">
        <v>69</v>
      </c>
      <c r="N37">
        <v>70</v>
      </c>
      <c r="O37">
        <v>68</v>
      </c>
      <c r="Q37">
        <v>279</v>
      </c>
      <c r="R37">
        <v>74.209999999999994</v>
      </c>
      <c r="S37">
        <v>73.849999999999994</v>
      </c>
      <c r="T37">
        <v>72.540000000000006</v>
      </c>
      <c r="U37">
        <v>73.040000000000006</v>
      </c>
      <c r="V37">
        <v>74.650000000000006</v>
      </c>
      <c r="W37">
        <v>72.400000000000006</v>
      </c>
      <c r="Y37">
        <v>73.16</v>
      </c>
      <c r="Z37">
        <v>36</v>
      </c>
      <c r="AA37">
        <v>34</v>
      </c>
      <c r="AB37">
        <v>40</v>
      </c>
      <c r="AC37">
        <v>33</v>
      </c>
      <c r="AE37">
        <v>7</v>
      </c>
      <c r="AF37">
        <v>10</v>
      </c>
      <c r="AG37">
        <v>10</v>
      </c>
      <c r="AH37">
        <v>11</v>
      </c>
      <c r="AJ37">
        <v>33</v>
      </c>
    </row>
    <row r="38" spans="1:36" x14ac:dyDescent="0.35">
      <c r="A38" s="3" t="str">
        <f t="shared" si="0"/>
        <v>Anna Zanusso</v>
      </c>
      <c r="B38" s="4">
        <v>46082</v>
      </c>
      <c r="C38" t="s">
        <v>243</v>
      </c>
      <c r="D38" t="s">
        <v>244</v>
      </c>
      <c r="E38" t="s">
        <v>245</v>
      </c>
      <c r="F38" t="s">
        <v>246</v>
      </c>
      <c r="I38" t="s">
        <v>314</v>
      </c>
      <c r="J38" t="s">
        <v>271</v>
      </c>
      <c r="K38">
        <v>33</v>
      </c>
      <c r="L38">
        <v>73</v>
      </c>
      <c r="M38">
        <v>65</v>
      </c>
      <c r="N38">
        <v>71</v>
      </c>
      <c r="O38">
        <v>70</v>
      </c>
      <c r="Q38">
        <v>279</v>
      </c>
      <c r="R38">
        <v>74.209999999999994</v>
      </c>
      <c r="S38">
        <v>73.849999999999994</v>
      </c>
      <c r="T38">
        <v>73.540000000000006</v>
      </c>
      <c r="U38">
        <v>69.040000000000006</v>
      </c>
      <c r="V38">
        <v>75.650000000000006</v>
      </c>
      <c r="W38">
        <v>74.400000000000006</v>
      </c>
      <c r="Y38">
        <v>73.16</v>
      </c>
      <c r="Z38">
        <v>48</v>
      </c>
      <c r="AA38">
        <v>13</v>
      </c>
      <c r="AB38">
        <v>29</v>
      </c>
      <c r="AC38">
        <v>33</v>
      </c>
      <c r="AE38">
        <v>8</v>
      </c>
      <c r="AF38">
        <v>7</v>
      </c>
      <c r="AG38">
        <v>8</v>
      </c>
      <c r="AH38">
        <v>11</v>
      </c>
      <c r="AJ38">
        <v>33</v>
      </c>
    </row>
    <row r="39" spans="1:36" x14ac:dyDescent="0.35">
      <c r="A39" s="3" t="str">
        <f t="shared" si="0"/>
        <v>Anna Foster</v>
      </c>
      <c r="B39" s="4">
        <v>46082</v>
      </c>
      <c r="C39" t="s">
        <v>243</v>
      </c>
      <c r="D39" t="s">
        <v>244</v>
      </c>
      <c r="E39" t="s">
        <v>245</v>
      </c>
      <c r="F39" t="s">
        <v>246</v>
      </c>
      <c r="I39" t="s">
        <v>315</v>
      </c>
      <c r="J39" t="s">
        <v>271</v>
      </c>
      <c r="K39">
        <v>37</v>
      </c>
      <c r="L39">
        <v>72</v>
      </c>
      <c r="M39">
        <v>67</v>
      </c>
      <c r="N39">
        <v>70</v>
      </c>
      <c r="O39">
        <v>71</v>
      </c>
      <c r="Q39">
        <v>280</v>
      </c>
      <c r="R39">
        <v>74.209999999999994</v>
      </c>
      <c r="S39">
        <v>73.849999999999994</v>
      </c>
      <c r="T39">
        <v>72.540000000000006</v>
      </c>
      <c r="U39">
        <v>71.040000000000006</v>
      </c>
      <c r="V39">
        <v>74.650000000000006</v>
      </c>
      <c r="W39">
        <v>75.400000000000006</v>
      </c>
      <c r="Y39">
        <v>73.41</v>
      </c>
      <c r="Z39">
        <v>36</v>
      </c>
      <c r="AA39">
        <v>16</v>
      </c>
      <c r="AB39">
        <v>29</v>
      </c>
      <c r="AC39">
        <v>37</v>
      </c>
      <c r="AE39">
        <v>7</v>
      </c>
      <c r="AF39">
        <v>8</v>
      </c>
      <c r="AG39">
        <v>8</v>
      </c>
      <c r="AH39">
        <v>12</v>
      </c>
      <c r="AJ39">
        <v>37</v>
      </c>
    </row>
    <row r="40" spans="1:36" x14ac:dyDescent="0.35">
      <c r="A40" s="3" t="str">
        <f t="shared" si="0"/>
        <v>Leonie Harm</v>
      </c>
      <c r="B40" s="4">
        <v>46082</v>
      </c>
      <c r="C40" t="s">
        <v>243</v>
      </c>
      <c r="D40" t="s">
        <v>244</v>
      </c>
      <c r="E40" t="s">
        <v>245</v>
      </c>
      <c r="F40" t="s">
        <v>246</v>
      </c>
      <c r="I40" t="s">
        <v>316</v>
      </c>
      <c r="J40" t="s">
        <v>317</v>
      </c>
      <c r="K40">
        <v>37</v>
      </c>
      <c r="L40">
        <v>73</v>
      </c>
      <c r="M40">
        <v>67</v>
      </c>
      <c r="N40">
        <v>72</v>
      </c>
      <c r="O40">
        <v>68</v>
      </c>
      <c r="Q40">
        <v>280</v>
      </c>
      <c r="R40">
        <v>74.209999999999994</v>
      </c>
      <c r="S40">
        <v>73.849999999999994</v>
      </c>
      <c r="T40">
        <v>73.540000000000006</v>
      </c>
      <c r="U40">
        <v>71.040000000000006</v>
      </c>
      <c r="V40">
        <v>76.650000000000006</v>
      </c>
      <c r="W40">
        <v>72.400000000000006</v>
      </c>
      <c r="Y40">
        <v>73.41</v>
      </c>
      <c r="Z40">
        <v>48</v>
      </c>
      <c r="AA40">
        <v>29</v>
      </c>
      <c r="AB40">
        <v>50</v>
      </c>
      <c r="AC40">
        <v>37</v>
      </c>
      <c r="AE40">
        <v>8</v>
      </c>
      <c r="AF40">
        <v>9</v>
      </c>
      <c r="AG40">
        <v>11</v>
      </c>
      <c r="AH40">
        <v>12</v>
      </c>
      <c r="AJ40">
        <v>37</v>
      </c>
    </row>
    <row r="41" spans="1:36" x14ac:dyDescent="0.35">
      <c r="A41" s="3" t="str">
        <f t="shared" si="0"/>
        <v>Whitney Hillier</v>
      </c>
      <c r="B41" s="4">
        <v>46082</v>
      </c>
      <c r="C41" t="s">
        <v>243</v>
      </c>
      <c r="D41" t="s">
        <v>244</v>
      </c>
      <c r="E41" t="s">
        <v>245</v>
      </c>
      <c r="F41" t="s">
        <v>246</v>
      </c>
      <c r="I41" t="s">
        <v>318</v>
      </c>
      <c r="J41" t="s">
        <v>319</v>
      </c>
      <c r="K41">
        <v>37</v>
      </c>
      <c r="L41">
        <v>74</v>
      </c>
      <c r="M41">
        <v>69</v>
      </c>
      <c r="N41">
        <v>68</v>
      </c>
      <c r="O41">
        <v>69</v>
      </c>
      <c r="Q41">
        <v>280</v>
      </c>
      <c r="R41">
        <v>74.209999999999994</v>
      </c>
      <c r="S41">
        <v>73.849999999999994</v>
      </c>
      <c r="T41">
        <v>74.540000000000006</v>
      </c>
      <c r="U41">
        <v>73.040000000000006</v>
      </c>
      <c r="V41">
        <v>72.650000000000006</v>
      </c>
      <c r="W41">
        <v>73.400000000000006</v>
      </c>
      <c r="Y41">
        <v>73.41</v>
      </c>
      <c r="Z41">
        <v>64</v>
      </c>
      <c r="AA41">
        <v>53</v>
      </c>
      <c r="AB41">
        <v>40</v>
      </c>
      <c r="AC41">
        <v>37</v>
      </c>
      <c r="AE41">
        <v>9</v>
      </c>
      <c r="AF41">
        <v>12</v>
      </c>
      <c r="AG41">
        <v>10</v>
      </c>
      <c r="AH41">
        <v>12</v>
      </c>
      <c r="AJ41">
        <v>37</v>
      </c>
    </row>
    <row r="42" spans="1:36" x14ac:dyDescent="0.35">
      <c r="A42" s="3" t="str">
        <f t="shared" si="0"/>
        <v>Camilla Kim</v>
      </c>
      <c r="B42" s="4">
        <v>46082</v>
      </c>
      <c r="C42" t="s">
        <v>243</v>
      </c>
      <c r="D42" t="s">
        <v>244</v>
      </c>
      <c r="E42" t="s">
        <v>245</v>
      </c>
      <c r="F42" t="s">
        <v>246</v>
      </c>
      <c r="I42" t="s">
        <v>320</v>
      </c>
      <c r="J42" t="s">
        <v>321</v>
      </c>
      <c r="K42">
        <v>37</v>
      </c>
      <c r="L42">
        <v>74</v>
      </c>
      <c r="M42">
        <v>69</v>
      </c>
      <c r="N42">
        <v>67</v>
      </c>
      <c r="O42">
        <v>70</v>
      </c>
      <c r="Q42">
        <v>280</v>
      </c>
      <c r="R42">
        <v>74.209999999999994</v>
      </c>
      <c r="S42">
        <v>73.849999999999994</v>
      </c>
      <c r="T42">
        <v>74.540000000000006</v>
      </c>
      <c r="U42">
        <v>73.040000000000006</v>
      </c>
      <c r="V42">
        <v>71.650000000000006</v>
      </c>
      <c r="W42">
        <v>74.400000000000006</v>
      </c>
      <c r="Y42">
        <v>73.41</v>
      </c>
      <c r="Z42">
        <v>64</v>
      </c>
      <c r="AA42">
        <v>53</v>
      </c>
      <c r="AB42">
        <v>36</v>
      </c>
      <c r="AC42">
        <v>37</v>
      </c>
      <c r="AE42">
        <v>9</v>
      </c>
      <c r="AF42">
        <v>12</v>
      </c>
      <c r="AG42">
        <v>9</v>
      </c>
      <c r="AH42">
        <v>12</v>
      </c>
      <c r="AJ42">
        <v>37</v>
      </c>
    </row>
    <row r="43" spans="1:36" x14ac:dyDescent="0.35">
      <c r="A43" s="3" t="str">
        <f t="shared" si="0"/>
        <v>Meghan MacLaren</v>
      </c>
      <c r="B43" s="4">
        <v>46082</v>
      </c>
      <c r="C43" t="s">
        <v>243</v>
      </c>
      <c r="D43" t="s">
        <v>244</v>
      </c>
      <c r="E43" t="s">
        <v>245</v>
      </c>
      <c r="F43" t="s">
        <v>246</v>
      </c>
      <c r="I43" t="s">
        <v>322</v>
      </c>
      <c r="J43" t="s">
        <v>323</v>
      </c>
      <c r="K43">
        <v>37</v>
      </c>
      <c r="L43">
        <v>74</v>
      </c>
      <c r="M43">
        <v>68</v>
      </c>
      <c r="N43">
        <v>67</v>
      </c>
      <c r="O43">
        <v>71</v>
      </c>
      <c r="Q43">
        <v>280</v>
      </c>
      <c r="R43">
        <v>74.209999999999994</v>
      </c>
      <c r="S43">
        <v>73.849999999999994</v>
      </c>
      <c r="T43">
        <v>74.540000000000006</v>
      </c>
      <c r="U43">
        <v>72.040000000000006</v>
      </c>
      <c r="V43">
        <v>71.650000000000006</v>
      </c>
      <c r="W43">
        <v>75.400000000000006</v>
      </c>
      <c r="Y43">
        <v>73.41</v>
      </c>
      <c r="Z43">
        <v>64</v>
      </c>
      <c r="AA43">
        <v>45</v>
      </c>
      <c r="AB43">
        <v>29</v>
      </c>
      <c r="AC43">
        <v>37</v>
      </c>
      <c r="AE43">
        <v>9</v>
      </c>
      <c r="AF43">
        <v>11</v>
      </c>
      <c r="AG43">
        <v>8</v>
      </c>
      <c r="AH43">
        <v>12</v>
      </c>
      <c r="AJ43">
        <v>37</v>
      </c>
    </row>
    <row r="44" spans="1:36" x14ac:dyDescent="0.35">
      <c r="A44" s="3" t="str">
        <f t="shared" si="0"/>
        <v>Anna Morgan</v>
      </c>
      <c r="B44" s="4">
        <v>46082</v>
      </c>
      <c r="C44" t="s">
        <v>243</v>
      </c>
      <c r="D44" t="s">
        <v>244</v>
      </c>
      <c r="E44" t="s">
        <v>245</v>
      </c>
      <c r="F44" t="s">
        <v>246</v>
      </c>
      <c r="I44" t="s">
        <v>324</v>
      </c>
      <c r="J44" t="s">
        <v>271</v>
      </c>
      <c r="K44">
        <v>37</v>
      </c>
      <c r="L44">
        <v>69</v>
      </c>
      <c r="M44">
        <v>70</v>
      </c>
      <c r="N44">
        <v>69</v>
      </c>
      <c r="O44">
        <v>72</v>
      </c>
      <c r="Q44">
        <v>280</v>
      </c>
      <c r="R44">
        <v>74.209999999999994</v>
      </c>
      <c r="S44">
        <v>73.849999999999994</v>
      </c>
      <c r="T44">
        <v>69.540000000000006</v>
      </c>
      <c r="U44">
        <v>74.040000000000006</v>
      </c>
      <c r="V44">
        <v>73.650000000000006</v>
      </c>
      <c r="W44">
        <v>76.400000000000006</v>
      </c>
      <c r="Y44">
        <v>73.41</v>
      </c>
      <c r="Z44">
        <v>8</v>
      </c>
      <c r="AA44">
        <v>16</v>
      </c>
      <c r="AB44">
        <v>26</v>
      </c>
      <c r="AC44">
        <v>37</v>
      </c>
      <c r="AE44">
        <v>4</v>
      </c>
      <c r="AF44">
        <v>8</v>
      </c>
      <c r="AG44">
        <v>7</v>
      </c>
      <c r="AH44">
        <v>12</v>
      </c>
      <c r="AJ44">
        <v>37</v>
      </c>
    </row>
    <row r="45" spans="1:36" x14ac:dyDescent="0.35">
      <c r="A45" s="3" t="str">
        <f t="shared" si="0"/>
        <v>Ella Scaysbrook</v>
      </c>
      <c r="B45" s="4">
        <v>46082</v>
      </c>
      <c r="C45" t="s">
        <v>243</v>
      </c>
      <c r="D45" t="s">
        <v>244</v>
      </c>
      <c r="E45" t="s">
        <v>245</v>
      </c>
      <c r="F45" t="s">
        <v>246</v>
      </c>
      <c r="I45" t="s">
        <v>325</v>
      </c>
      <c r="J45" t="s">
        <v>326</v>
      </c>
      <c r="K45">
        <v>37</v>
      </c>
      <c r="L45">
        <v>70</v>
      </c>
      <c r="M45">
        <v>69</v>
      </c>
      <c r="N45">
        <v>72</v>
      </c>
      <c r="O45">
        <v>69</v>
      </c>
      <c r="Q45">
        <v>280</v>
      </c>
      <c r="R45">
        <v>74.209999999999994</v>
      </c>
      <c r="S45">
        <v>73.849999999999994</v>
      </c>
      <c r="T45">
        <v>70.540000000000006</v>
      </c>
      <c r="U45">
        <v>73.040000000000006</v>
      </c>
      <c r="V45">
        <v>76.650000000000006</v>
      </c>
      <c r="W45">
        <v>73.400000000000006</v>
      </c>
      <c r="Y45">
        <v>73.41</v>
      </c>
      <c r="Z45">
        <v>17</v>
      </c>
      <c r="AA45">
        <v>16</v>
      </c>
      <c r="AB45">
        <v>40</v>
      </c>
      <c r="AC45">
        <v>37</v>
      </c>
      <c r="AE45">
        <v>5</v>
      </c>
      <c r="AF45">
        <v>8</v>
      </c>
      <c r="AG45">
        <v>10</v>
      </c>
      <c r="AH45">
        <v>12</v>
      </c>
      <c r="AJ45">
        <v>37</v>
      </c>
    </row>
    <row r="46" spans="1:36" x14ac:dyDescent="0.35">
      <c r="A46" s="3" t="str">
        <f t="shared" si="0"/>
        <v>Corinne Viden</v>
      </c>
      <c r="B46" s="4">
        <v>46082</v>
      </c>
      <c r="C46" t="s">
        <v>243</v>
      </c>
      <c r="D46" t="s">
        <v>244</v>
      </c>
      <c r="E46" t="s">
        <v>245</v>
      </c>
      <c r="F46" t="s">
        <v>246</v>
      </c>
      <c r="I46" t="s">
        <v>327</v>
      </c>
      <c r="J46" t="s">
        <v>328</v>
      </c>
      <c r="K46">
        <v>37</v>
      </c>
      <c r="L46">
        <v>73</v>
      </c>
      <c r="M46">
        <v>68</v>
      </c>
      <c r="N46">
        <v>70</v>
      </c>
      <c r="O46">
        <v>69</v>
      </c>
      <c r="Q46">
        <v>280</v>
      </c>
      <c r="R46">
        <v>74.209999999999994</v>
      </c>
      <c r="S46">
        <v>73.849999999999994</v>
      </c>
      <c r="T46">
        <v>73.540000000000006</v>
      </c>
      <c r="U46">
        <v>72.040000000000006</v>
      </c>
      <c r="V46">
        <v>74.650000000000006</v>
      </c>
      <c r="W46">
        <v>73.400000000000006</v>
      </c>
      <c r="Y46">
        <v>73.41</v>
      </c>
      <c r="Z46">
        <v>48</v>
      </c>
      <c r="AA46">
        <v>34</v>
      </c>
      <c r="AB46">
        <v>40</v>
      </c>
      <c r="AC46">
        <v>37</v>
      </c>
      <c r="AE46">
        <v>8</v>
      </c>
      <c r="AF46">
        <v>10</v>
      </c>
      <c r="AG46">
        <v>10</v>
      </c>
      <c r="AH46">
        <v>12</v>
      </c>
      <c r="AJ46">
        <v>37</v>
      </c>
    </row>
    <row r="47" spans="1:36" x14ac:dyDescent="0.35">
      <c r="A47" s="3" t="str">
        <f t="shared" si="0"/>
        <v>Cara Gainer</v>
      </c>
      <c r="B47" s="4">
        <v>46082</v>
      </c>
      <c r="C47" t="s">
        <v>243</v>
      </c>
      <c r="D47" t="s">
        <v>244</v>
      </c>
      <c r="E47" t="s">
        <v>245</v>
      </c>
      <c r="F47" t="s">
        <v>246</v>
      </c>
      <c r="I47" t="s">
        <v>329</v>
      </c>
      <c r="J47" t="s">
        <v>330</v>
      </c>
      <c r="K47">
        <v>45</v>
      </c>
      <c r="L47">
        <v>75</v>
      </c>
      <c r="M47">
        <v>68</v>
      </c>
      <c r="N47">
        <v>68</v>
      </c>
      <c r="O47">
        <v>70</v>
      </c>
      <c r="Q47">
        <v>281</v>
      </c>
      <c r="R47">
        <v>74.209999999999994</v>
      </c>
      <c r="S47">
        <v>73.849999999999994</v>
      </c>
      <c r="T47">
        <v>75.540000000000006</v>
      </c>
      <c r="U47">
        <v>72.040000000000006</v>
      </c>
      <c r="V47">
        <v>72.650000000000006</v>
      </c>
      <c r="W47">
        <v>74.400000000000006</v>
      </c>
      <c r="Y47">
        <v>73.66</v>
      </c>
      <c r="Z47">
        <v>83</v>
      </c>
      <c r="AA47">
        <v>53</v>
      </c>
      <c r="AB47">
        <v>40</v>
      </c>
      <c r="AC47">
        <v>45</v>
      </c>
      <c r="AE47">
        <v>10</v>
      </c>
      <c r="AF47">
        <v>12</v>
      </c>
      <c r="AG47">
        <v>10</v>
      </c>
      <c r="AH47">
        <v>13</v>
      </c>
      <c r="AJ47">
        <v>45</v>
      </c>
    </row>
    <row r="48" spans="1:36" x14ac:dyDescent="0.35">
      <c r="A48" s="3" t="str">
        <f t="shared" si="0"/>
        <v>Wenyung Keh</v>
      </c>
      <c r="B48" s="4">
        <v>46082</v>
      </c>
      <c r="C48" t="s">
        <v>243</v>
      </c>
      <c r="D48" t="s">
        <v>244</v>
      </c>
      <c r="E48" t="s">
        <v>245</v>
      </c>
      <c r="F48" t="s">
        <v>246</v>
      </c>
      <c r="I48" t="s">
        <v>331</v>
      </c>
      <c r="J48" t="s">
        <v>332</v>
      </c>
      <c r="K48">
        <v>45</v>
      </c>
      <c r="L48">
        <v>78</v>
      </c>
      <c r="M48">
        <v>65</v>
      </c>
      <c r="N48">
        <v>71</v>
      </c>
      <c r="O48">
        <v>67</v>
      </c>
      <c r="Q48">
        <v>281</v>
      </c>
      <c r="R48">
        <v>74.209999999999994</v>
      </c>
      <c r="S48">
        <v>73.849999999999994</v>
      </c>
      <c r="T48">
        <v>78.540000000000006</v>
      </c>
      <c r="U48">
        <v>69.040000000000006</v>
      </c>
      <c r="V48">
        <v>75.650000000000006</v>
      </c>
      <c r="W48">
        <v>71.400000000000006</v>
      </c>
      <c r="Y48">
        <v>73.66</v>
      </c>
      <c r="Z48">
        <v>116</v>
      </c>
      <c r="AA48">
        <v>53</v>
      </c>
      <c r="AB48">
        <v>59</v>
      </c>
      <c r="AC48">
        <v>45</v>
      </c>
      <c r="AE48">
        <v>13</v>
      </c>
      <c r="AF48">
        <v>12</v>
      </c>
      <c r="AG48">
        <v>13</v>
      </c>
      <c r="AH48">
        <v>13</v>
      </c>
      <c r="AJ48">
        <v>45</v>
      </c>
    </row>
    <row r="49" spans="1:36" x14ac:dyDescent="0.35">
      <c r="A49" s="3" t="str">
        <f t="shared" si="0"/>
        <v>Momoka Kobori</v>
      </c>
      <c r="B49" s="4">
        <v>46082</v>
      </c>
      <c r="C49" t="s">
        <v>243</v>
      </c>
      <c r="D49" t="s">
        <v>244</v>
      </c>
      <c r="E49" t="s">
        <v>245</v>
      </c>
      <c r="F49" t="s">
        <v>246</v>
      </c>
      <c r="I49" t="s">
        <v>333</v>
      </c>
      <c r="J49" t="s">
        <v>334</v>
      </c>
      <c r="K49">
        <v>45</v>
      </c>
      <c r="L49">
        <v>73</v>
      </c>
      <c r="M49">
        <v>67</v>
      </c>
      <c r="N49">
        <v>71</v>
      </c>
      <c r="O49">
        <v>70</v>
      </c>
      <c r="Q49">
        <v>281</v>
      </c>
      <c r="R49">
        <v>74.209999999999994</v>
      </c>
      <c r="S49">
        <v>73.849999999999994</v>
      </c>
      <c r="T49">
        <v>73.540000000000006</v>
      </c>
      <c r="U49">
        <v>71.040000000000006</v>
      </c>
      <c r="V49">
        <v>75.650000000000006</v>
      </c>
      <c r="W49">
        <v>74.400000000000006</v>
      </c>
      <c r="Y49">
        <v>73.66</v>
      </c>
      <c r="Z49">
        <v>48</v>
      </c>
      <c r="AA49">
        <v>29</v>
      </c>
      <c r="AB49">
        <v>40</v>
      </c>
      <c r="AC49">
        <v>45</v>
      </c>
      <c r="AE49">
        <v>8</v>
      </c>
      <c r="AF49">
        <v>9</v>
      </c>
      <c r="AG49">
        <v>10</v>
      </c>
      <c r="AH49">
        <v>13</v>
      </c>
      <c r="AJ49">
        <v>45</v>
      </c>
    </row>
    <row r="50" spans="1:36" x14ac:dyDescent="0.35">
      <c r="A50" s="3" t="str">
        <f t="shared" si="0"/>
        <v>Patricia Isabel Schmidt</v>
      </c>
      <c r="B50" s="4">
        <v>46082</v>
      </c>
      <c r="C50" t="s">
        <v>243</v>
      </c>
      <c r="D50" t="s">
        <v>244</v>
      </c>
      <c r="E50" t="s">
        <v>245</v>
      </c>
      <c r="F50" t="s">
        <v>246</v>
      </c>
      <c r="I50" t="s">
        <v>335</v>
      </c>
      <c r="J50" t="s">
        <v>336</v>
      </c>
      <c r="K50">
        <v>45</v>
      </c>
      <c r="L50">
        <v>73</v>
      </c>
      <c r="M50">
        <v>69</v>
      </c>
      <c r="N50">
        <v>71</v>
      </c>
      <c r="O50">
        <v>68</v>
      </c>
      <c r="Q50">
        <v>281</v>
      </c>
      <c r="R50">
        <v>74.209999999999994</v>
      </c>
      <c r="S50">
        <v>73.849999999999994</v>
      </c>
      <c r="T50">
        <v>73.540000000000006</v>
      </c>
      <c r="U50">
        <v>73.040000000000006</v>
      </c>
      <c r="V50">
        <v>75.650000000000006</v>
      </c>
      <c r="W50">
        <v>72.400000000000006</v>
      </c>
      <c r="Y50">
        <v>73.66</v>
      </c>
      <c r="Z50">
        <v>48</v>
      </c>
      <c r="AA50">
        <v>45</v>
      </c>
      <c r="AB50">
        <v>54</v>
      </c>
      <c r="AC50">
        <v>45</v>
      </c>
      <c r="AE50">
        <v>8</v>
      </c>
      <c r="AF50">
        <v>11</v>
      </c>
      <c r="AG50">
        <v>12</v>
      </c>
      <c r="AH50">
        <v>13</v>
      </c>
      <c r="AJ50">
        <v>45</v>
      </c>
    </row>
    <row r="51" spans="1:36" x14ac:dyDescent="0.35">
      <c r="A51" s="3" t="str">
        <f t="shared" si="0"/>
        <v>Annabell Fuller</v>
      </c>
      <c r="B51" s="4">
        <v>46082</v>
      </c>
      <c r="C51" t="s">
        <v>243</v>
      </c>
      <c r="D51" t="s">
        <v>244</v>
      </c>
      <c r="E51" t="s">
        <v>245</v>
      </c>
      <c r="F51" t="s">
        <v>246</v>
      </c>
      <c r="I51" t="s">
        <v>337</v>
      </c>
      <c r="J51" t="s">
        <v>338</v>
      </c>
      <c r="K51">
        <v>49</v>
      </c>
      <c r="L51">
        <v>71</v>
      </c>
      <c r="M51">
        <v>70</v>
      </c>
      <c r="N51">
        <v>72</v>
      </c>
      <c r="O51">
        <v>69</v>
      </c>
      <c r="Q51">
        <v>282</v>
      </c>
      <c r="R51">
        <v>74.209999999999994</v>
      </c>
      <c r="S51">
        <v>73.849999999999994</v>
      </c>
      <c r="T51">
        <v>71.540000000000006</v>
      </c>
      <c r="U51">
        <v>74.040000000000006</v>
      </c>
      <c r="V51">
        <v>76.650000000000006</v>
      </c>
      <c r="W51">
        <v>73.400000000000006</v>
      </c>
      <c r="Y51">
        <v>73.91</v>
      </c>
      <c r="Z51">
        <v>23</v>
      </c>
      <c r="AA51">
        <v>34</v>
      </c>
      <c r="AB51">
        <v>54</v>
      </c>
      <c r="AC51">
        <v>49</v>
      </c>
      <c r="AE51">
        <v>6</v>
      </c>
      <c r="AF51">
        <v>10</v>
      </c>
      <c r="AG51">
        <v>12</v>
      </c>
      <c r="AH51">
        <v>14</v>
      </c>
      <c r="AJ51">
        <v>49</v>
      </c>
    </row>
    <row r="52" spans="1:36" x14ac:dyDescent="0.35">
      <c r="A52" s="3" t="str">
        <f t="shared" si="0"/>
        <v>Lydia Hall</v>
      </c>
      <c r="B52" s="4">
        <v>46082</v>
      </c>
      <c r="C52" t="s">
        <v>243</v>
      </c>
      <c r="D52" t="s">
        <v>244</v>
      </c>
      <c r="E52" t="s">
        <v>245</v>
      </c>
      <c r="F52" t="s">
        <v>246</v>
      </c>
      <c r="I52" t="s">
        <v>339</v>
      </c>
      <c r="J52" t="s">
        <v>340</v>
      </c>
      <c r="K52">
        <v>49</v>
      </c>
      <c r="L52">
        <v>73</v>
      </c>
      <c r="M52">
        <v>70</v>
      </c>
      <c r="N52">
        <v>69</v>
      </c>
      <c r="O52">
        <v>70</v>
      </c>
      <c r="Q52">
        <v>282</v>
      </c>
      <c r="R52">
        <v>74.209999999999994</v>
      </c>
      <c r="S52">
        <v>73.849999999999994</v>
      </c>
      <c r="T52">
        <v>73.540000000000006</v>
      </c>
      <c r="U52">
        <v>74.040000000000006</v>
      </c>
      <c r="V52">
        <v>73.650000000000006</v>
      </c>
      <c r="W52">
        <v>74.400000000000006</v>
      </c>
      <c r="Y52">
        <v>73.91</v>
      </c>
      <c r="Z52">
        <v>48</v>
      </c>
      <c r="AA52">
        <v>53</v>
      </c>
      <c r="AB52">
        <v>50</v>
      </c>
      <c r="AC52">
        <v>49</v>
      </c>
      <c r="AE52">
        <v>8</v>
      </c>
      <c r="AF52">
        <v>12</v>
      </c>
      <c r="AG52">
        <v>11</v>
      </c>
      <c r="AH52">
        <v>14</v>
      </c>
      <c r="AJ52">
        <v>49</v>
      </c>
    </row>
    <row r="53" spans="1:36" x14ac:dyDescent="0.35">
      <c r="A53" s="3" t="str">
        <f t="shared" si="0"/>
        <v>Liyana Azizan Durisic</v>
      </c>
      <c r="B53" s="4">
        <v>46082</v>
      </c>
      <c r="C53" t="s">
        <v>243</v>
      </c>
      <c r="D53" t="s">
        <v>244</v>
      </c>
      <c r="E53" t="s">
        <v>245</v>
      </c>
      <c r="F53" t="s">
        <v>246</v>
      </c>
      <c r="I53" t="s">
        <v>341</v>
      </c>
      <c r="J53" t="s">
        <v>342</v>
      </c>
      <c r="K53">
        <v>51</v>
      </c>
      <c r="L53">
        <v>70</v>
      </c>
      <c r="M53">
        <v>69</v>
      </c>
      <c r="N53">
        <v>71</v>
      </c>
      <c r="O53">
        <v>74</v>
      </c>
      <c r="Q53">
        <v>284</v>
      </c>
      <c r="R53">
        <v>74.209999999999994</v>
      </c>
      <c r="S53">
        <v>73.849999999999994</v>
      </c>
      <c r="T53">
        <v>70.540000000000006</v>
      </c>
      <c r="U53">
        <v>73.040000000000006</v>
      </c>
      <c r="V53">
        <v>75.650000000000006</v>
      </c>
      <c r="W53">
        <v>78.400000000000006</v>
      </c>
      <c r="Y53">
        <v>74.41</v>
      </c>
      <c r="Z53">
        <v>17</v>
      </c>
      <c r="AA53">
        <v>16</v>
      </c>
      <c r="AB53">
        <v>36</v>
      </c>
      <c r="AC53">
        <v>51</v>
      </c>
      <c r="AE53">
        <v>5</v>
      </c>
      <c r="AF53">
        <v>8</v>
      </c>
      <c r="AG53">
        <v>9</v>
      </c>
      <c r="AH53">
        <v>16</v>
      </c>
      <c r="AJ53">
        <v>51</v>
      </c>
    </row>
    <row r="54" spans="1:36" x14ac:dyDescent="0.35">
      <c r="A54" s="3" t="str">
        <f t="shared" si="0"/>
        <v>Nayeon Eum</v>
      </c>
      <c r="B54" s="4">
        <v>46082</v>
      </c>
      <c r="C54" t="s">
        <v>243</v>
      </c>
      <c r="D54" t="s">
        <v>244</v>
      </c>
      <c r="E54" t="s">
        <v>245</v>
      </c>
      <c r="F54" t="s">
        <v>246</v>
      </c>
      <c r="I54" t="s">
        <v>343</v>
      </c>
      <c r="J54" t="s">
        <v>344</v>
      </c>
      <c r="K54">
        <v>51</v>
      </c>
      <c r="L54">
        <v>74</v>
      </c>
      <c r="M54">
        <v>69</v>
      </c>
      <c r="N54">
        <v>74</v>
      </c>
      <c r="O54">
        <v>67</v>
      </c>
      <c r="Q54">
        <v>284</v>
      </c>
      <c r="R54">
        <v>74.209999999999994</v>
      </c>
      <c r="S54">
        <v>73.849999999999994</v>
      </c>
      <c r="T54">
        <v>74.540000000000006</v>
      </c>
      <c r="U54">
        <v>73.040000000000006</v>
      </c>
      <c r="V54">
        <v>78.650000000000006</v>
      </c>
      <c r="W54">
        <v>71.400000000000006</v>
      </c>
      <c r="Y54">
        <v>74.41</v>
      </c>
      <c r="Z54">
        <v>64</v>
      </c>
      <c r="AA54">
        <v>53</v>
      </c>
      <c r="AB54">
        <v>61</v>
      </c>
      <c r="AC54">
        <v>51</v>
      </c>
      <c r="AE54">
        <v>9</v>
      </c>
      <c r="AF54">
        <v>12</v>
      </c>
      <c r="AG54">
        <v>16</v>
      </c>
      <c r="AH54">
        <v>16</v>
      </c>
      <c r="AJ54">
        <v>51</v>
      </c>
    </row>
    <row r="55" spans="1:36" x14ac:dyDescent="0.35">
      <c r="A55" s="3" t="str">
        <f t="shared" si="0"/>
        <v>Sara Kouskova</v>
      </c>
      <c r="B55" s="4">
        <v>46082</v>
      </c>
      <c r="C55" t="s">
        <v>243</v>
      </c>
      <c r="D55" t="s">
        <v>244</v>
      </c>
      <c r="E55" t="s">
        <v>245</v>
      </c>
      <c r="F55" t="s">
        <v>246</v>
      </c>
      <c r="I55" t="s">
        <v>345</v>
      </c>
      <c r="J55" t="s">
        <v>346</v>
      </c>
      <c r="K55">
        <v>51</v>
      </c>
      <c r="L55">
        <v>75</v>
      </c>
      <c r="M55">
        <v>64</v>
      </c>
      <c r="N55">
        <v>74</v>
      </c>
      <c r="O55">
        <v>71</v>
      </c>
      <c r="Q55">
        <v>284</v>
      </c>
      <c r="R55">
        <v>74.209999999999994</v>
      </c>
      <c r="S55">
        <v>73.849999999999994</v>
      </c>
      <c r="T55">
        <v>75.540000000000006</v>
      </c>
      <c r="U55">
        <v>68.040000000000006</v>
      </c>
      <c r="V55">
        <v>78.650000000000006</v>
      </c>
      <c r="W55">
        <v>75.400000000000006</v>
      </c>
      <c r="Y55">
        <v>74.41</v>
      </c>
      <c r="Z55">
        <v>83</v>
      </c>
      <c r="AA55">
        <v>16</v>
      </c>
      <c r="AB55">
        <v>54</v>
      </c>
      <c r="AC55">
        <v>51</v>
      </c>
      <c r="AE55">
        <v>10</v>
      </c>
      <c r="AF55">
        <v>8</v>
      </c>
      <c r="AG55">
        <v>12</v>
      </c>
      <c r="AH55">
        <v>16</v>
      </c>
      <c r="AJ55">
        <v>51</v>
      </c>
    </row>
    <row r="56" spans="1:36" x14ac:dyDescent="0.35">
      <c r="A56" s="3" t="str">
        <f t="shared" si="0"/>
        <v>Claire Shin</v>
      </c>
      <c r="B56" s="4">
        <v>46082</v>
      </c>
      <c r="C56" t="s">
        <v>243</v>
      </c>
      <c r="D56" t="s">
        <v>244</v>
      </c>
      <c r="E56" t="s">
        <v>245</v>
      </c>
      <c r="F56" t="s">
        <v>246</v>
      </c>
      <c r="I56" t="s">
        <v>347</v>
      </c>
      <c r="J56" t="s">
        <v>348</v>
      </c>
      <c r="K56">
        <v>51</v>
      </c>
      <c r="L56">
        <v>74</v>
      </c>
      <c r="M56">
        <v>69</v>
      </c>
      <c r="N56">
        <v>72</v>
      </c>
      <c r="O56">
        <v>69</v>
      </c>
      <c r="Q56">
        <v>284</v>
      </c>
      <c r="R56">
        <v>74.209999999999994</v>
      </c>
      <c r="S56">
        <v>73.849999999999994</v>
      </c>
      <c r="T56">
        <v>74.540000000000006</v>
      </c>
      <c r="U56">
        <v>73.040000000000006</v>
      </c>
      <c r="V56">
        <v>76.650000000000006</v>
      </c>
      <c r="W56">
        <v>73.400000000000006</v>
      </c>
      <c r="Y56">
        <v>74.41</v>
      </c>
      <c r="Z56">
        <v>64</v>
      </c>
      <c r="AA56">
        <v>53</v>
      </c>
      <c r="AB56">
        <v>60</v>
      </c>
      <c r="AC56">
        <v>51</v>
      </c>
      <c r="AE56">
        <v>9</v>
      </c>
      <c r="AF56">
        <v>12</v>
      </c>
      <c r="AG56">
        <v>14</v>
      </c>
      <c r="AH56">
        <v>16</v>
      </c>
      <c r="AJ56">
        <v>51</v>
      </c>
    </row>
    <row r="57" spans="1:36" x14ac:dyDescent="0.35">
      <c r="A57" s="3" t="str">
        <f t="shared" si="0"/>
        <v>Aunchisa Utama</v>
      </c>
      <c r="B57" s="4">
        <v>46082</v>
      </c>
      <c r="C57" t="s">
        <v>243</v>
      </c>
      <c r="D57" t="s">
        <v>244</v>
      </c>
      <c r="E57" t="s">
        <v>245</v>
      </c>
      <c r="F57" t="s">
        <v>246</v>
      </c>
      <c r="I57" t="s">
        <v>349</v>
      </c>
      <c r="J57" t="s">
        <v>350</v>
      </c>
      <c r="K57">
        <v>51</v>
      </c>
      <c r="L57">
        <v>70</v>
      </c>
      <c r="M57">
        <v>72</v>
      </c>
      <c r="N57">
        <v>70</v>
      </c>
      <c r="O57">
        <v>72</v>
      </c>
      <c r="Q57">
        <v>284</v>
      </c>
      <c r="R57">
        <v>74.209999999999994</v>
      </c>
      <c r="S57">
        <v>73.849999999999994</v>
      </c>
      <c r="T57">
        <v>70.540000000000006</v>
      </c>
      <c r="U57">
        <v>76.040000000000006</v>
      </c>
      <c r="V57">
        <v>74.650000000000006</v>
      </c>
      <c r="W57">
        <v>76.400000000000006</v>
      </c>
      <c r="Y57">
        <v>74.41</v>
      </c>
      <c r="Z57">
        <v>17</v>
      </c>
      <c r="AA57">
        <v>45</v>
      </c>
      <c r="AB57">
        <v>50</v>
      </c>
      <c r="AC57">
        <v>51</v>
      </c>
      <c r="AE57">
        <v>5</v>
      </c>
      <c r="AF57">
        <v>11</v>
      </c>
      <c r="AG57">
        <v>11</v>
      </c>
      <c r="AH57">
        <v>16</v>
      </c>
      <c r="AJ57">
        <v>51</v>
      </c>
    </row>
    <row r="58" spans="1:36" x14ac:dyDescent="0.35">
      <c r="A58" s="3" t="str">
        <f t="shared" si="0"/>
        <v>Gemma Clews</v>
      </c>
      <c r="B58" s="4">
        <v>46082</v>
      </c>
      <c r="C58" t="s">
        <v>243</v>
      </c>
      <c r="D58" t="s">
        <v>244</v>
      </c>
      <c r="E58" t="s">
        <v>245</v>
      </c>
      <c r="F58" t="s">
        <v>246</v>
      </c>
      <c r="I58" t="s">
        <v>351</v>
      </c>
      <c r="J58" t="s">
        <v>352</v>
      </c>
      <c r="K58">
        <v>56</v>
      </c>
      <c r="L58">
        <v>76</v>
      </c>
      <c r="M58">
        <v>66</v>
      </c>
      <c r="N58">
        <v>75</v>
      </c>
      <c r="O58">
        <v>68</v>
      </c>
      <c r="Q58">
        <v>285</v>
      </c>
      <c r="R58">
        <v>74.209999999999994</v>
      </c>
      <c r="S58">
        <v>73.849999999999994</v>
      </c>
      <c r="T58">
        <v>76.540000000000006</v>
      </c>
      <c r="U58">
        <v>70.040000000000006</v>
      </c>
      <c r="V58">
        <v>79.650000000000006</v>
      </c>
      <c r="W58">
        <v>72.400000000000006</v>
      </c>
      <c r="Y58">
        <v>74.66</v>
      </c>
      <c r="Z58">
        <v>97</v>
      </c>
      <c r="AA58">
        <v>45</v>
      </c>
      <c r="AB58">
        <v>61</v>
      </c>
      <c r="AC58">
        <v>56</v>
      </c>
      <c r="AE58">
        <v>11</v>
      </c>
      <c r="AF58">
        <v>11</v>
      </c>
      <c r="AG58">
        <v>16</v>
      </c>
      <c r="AH58">
        <v>17</v>
      </c>
      <c r="AJ58">
        <v>56</v>
      </c>
    </row>
    <row r="59" spans="1:36" x14ac:dyDescent="0.35">
      <c r="A59" s="3" t="str">
        <f t="shared" si="0"/>
        <v>Jordan O'Brien</v>
      </c>
      <c r="B59" s="4">
        <v>46082</v>
      </c>
      <c r="C59" t="s">
        <v>243</v>
      </c>
      <c r="D59" t="s">
        <v>244</v>
      </c>
      <c r="E59" t="s">
        <v>245</v>
      </c>
      <c r="F59" t="s">
        <v>246</v>
      </c>
      <c r="I59" t="s">
        <v>353</v>
      </c>
      <c r="J59" t="s">
        <v>354</v>
      </c>
      <c r="K59">
        <v>56</v>
      </c>
      <c r="L59">
        <v>71</v>
      </c>
      <c r="M59">
        <v>72</v>
      </c>
      <c r="N59">
        <v>74</v>
      </c>
      <c r="O59">
        <v>68</v>
      </c>
      <c r="Q59">
        <v>285</v>
      </c>
      <c r="R59">
        <v>74.209999999999994</v>
      </c>
      <c r="S59">
        <v>73.849999999999994</v>
      </c>
      <c r="T59">
        <v>71.540000000000006</v>
      </c>
      <c r="U59">
        <v>76.040000000000006</v>
      </c>
      <c r="V59">
        <v>78.650000000000006</v>
      </c>
      <c r="W59">
        <v>72.400000000000006</v>
      </c>
      <c r="Y59">
        <v>74.66</v>
      </c>
      <c r="Z59">
        <v>23</v>
      </c>
      <c r="AA59">
        <v>53</v>
      </c>
      <c r="AB59">
        <v>61</v>
      </c>
      <c r="AC59">
        <v>56</v>
      </c>
      <c r="AE59">
        <v>6</v>
      </c>
      <c r="AF59">
        <v>12</v>
      </c>
      <c r="AG59">
        <v>16</v>
      </c>
      <c r="AH59">
        <v>17</v>
      </c>
      <c r="AJ59">
        <v>56</v>
      </c>
    </row>
    <row r="60" spans="1:36" x14ac:dyDescent="0.35">
      <c r="A60" s="3" t="str">
        <f t="shared" si="0"/>
        <v>Hanee Song</v>
      </c>
      <c r="B60" s="4">
        <v>46082</v>
      </c>
      <c r="C60" t="s">
        <v>243</v>
      </c>
      <c r="D60" t="s">
        <v>244</v>
      </c>
      <c r="E60" t="s">
        <v>245</v>
      </c>
      <c r="F60" t="s">
        <v>246</v>
      </c>
      <c r="I60" t="s">
        <v>355</v>
      </c>
      <c r="J60" t="s">
        <v>356</v>
      </c>
      <c r="K60">
        <v>56</v>
      </c>
      <c r="L60">
        <v>71</v>
      </c>
      <c r="M60">
        <v>71</v>
      </c>
      <c r="N60">
        <v>69</v>
      </c>
      <c r="O60">
        <v>74</v>
      </c>
      <c r="Q60">
        <v>285</v>
      </c>
      <c r="R60">
        <v>74.209999999999994</v>
      </c>
      <c r="S60">
        <v>73.849999999999994</v>
      </c>
      <c r="T60">
        <v>71.540000000000006</v>
      </c>
      <c r="U60">
        <v>75.040000000000006</v>
      </c>
      <c r="V60">
        <v>73.650000000000006</v>
      </c>
      <c r="W60">
        <v>78.400000000000006</v>
      </c>
      <c r="Y60">
        <v>74.66</v>
      </c>
      <c r="Z60">
        <v>23</v>
      </c>
      <c r="AA60">
        <v>45</v>
      </c>
      <c r="AB60">
        <v>40</v>
      </c>
      <c r="AC60">
        <v>56</v>
      </c>
      <c r="AE60">
        <v>6</v>
      </c>
      <c r="AF60">
        <v>11</v>
      </c>
      <c r="AG60">
        <v>10</v>
      </c>
      <c r="AH60">
        <v>17</v>
      </c>
      <c r="AJ60">
        <v>56</v>
      </c>
    </row>
    <row r="61" spans="1:36" x14ac:dyDescent="0.35">
      <c r="A61" s="3" t="str">
        <f t="shared" si="0"/>
        <v>Alexandra Swayne</v>
      </c>
      <c r="B61" s="4">
        <v>46082</v>
      </c>
      <c r="C61" t="s">
        <v>243</v>
      </c>
      <c r="D61" t="s">
        <v>244</v>
      </c>
      <c r="E61" t="s">
        <v>245</v>
      </c>
      <c r="F61" t="s">
        <v>246</v>
      </c>
      <c r="I61" t="s">
        <v>357</v>
      </c>
      <c r="J61" t="s">
        <v>256</v>
      </c>
      <c r="K61">
        <v>56</v>
      </c>
      <c r="L61">
        <v>68</v>
      </c>
      <c r="M61">
        <v>73</v>
      </c>
      <c r="N61">
        <v>70</v>
      </c>
      <c r="O61">
        <v>74</v>
      </c>
      <c r="Q61">
        <v>285</v>
      </c>
      <c r="R61">
        <v>74.209999999999994</v>
      </c>
      <c r="S61">
        <v>73.849999999999994</v>
      </c>
      <c r="T61">
        <v>68.540000000000006</v>
      </c>
      <c r="U61">
        <v>77.040000000000006</v>
      </c>
      <c r="V61">
        <v>74.650000000000006</v>
      </c>
      <c r="W61">
        <v>78.400000000000006</v>
      </c>
      <c r="Y61">
        <v>74.66</v>
      </c>
      <c r="Z61">
        <v>5</v>
      </c>
      <c r="AA61">
        <v>34</v>
      </c>
      <c r="AB61">
        <v>40</v>
      </c>
      <c r="AC61">
        <v>56</v>
      </c>
      <c r="AE61">
        <v>3</v>
      </c>
      <c r="AF61">
        <v>10</v>
      </c>
      <c r="AG61">
        <v>10</v>
      </c>
      <c r="AH61">
        <v>17</v>
      </c>
      <c r="AJ61">
        <v>56</v>
      </c>
    </row>
    <row r="62" spans="1:36" x14ac:dyDescent="0.35">
      <c r="A62" s="3" t="str">
        <f t="shared" si="0"/>
        <v>Luca Thompson</v>
      </c>
      <c r="B62" s="4">
        <v>46082</v>
      </c>
      <c r="C62" t="s">
        <v>243</v>
      </c>
      <c r="D62" t="s">
        <v>244</v>
      </c>
      <c r="E62" t="s">
        <v>245</v>
      </c>
      <c r="F62" t="s">
        <v>246</v>
      </c>
      <c r="I62" t="s">
        <v>358</v>
      </c>
      <c r="J62" t="s">
        <v>359</v>
      </c>
      <c r="K62">
        <v>56</v>
      </c>
      <c r="L62">
        <v>67</v>
      </c>
      <c r="M62">
        <v>74</v>
      </c>
      <c r="N62">
        <v>70</v>
      </c>
      <c r="O62">
        <v>74</v>
      </c>
      <c r="Q62">
        <v>285</v>
      </c>
      <c r="R62">
        <v>74.209999999999994</v>
      </c>
      <c r="S62">
        <v>73.849999999999994</v>
      </c>
      <c r="T62">
        <v>67.540000000000006</v>
      </c>
      <c r="U62">
        <v>78.040000000000006</v>
      </c>
      <c r="V62">
        <v>74.650000000000006</v>
      </c>
      <c r="W62">
        <v>78.400000000000006</v>
      </c>
      <c r="Y62">
        <v>74.66</v>
      </c>
      <c r="Z62">
        <v>3</v>
      </c>
      <c r="AA62">
        <v>34</v>
      </c>
      <c r="AB62">
        <v>40</v>
      </c>
      <c r="AC62">
        <v>56</v>
      </c>
      <c r="AE62">
        <v>2</v>
      </c>
      <c r="AF62">
        <v>10</v>
      </c>
      <c r="AG62">
        <v>10</v>
      </c>
      <c r="AH62">
        <v>17</v>
      </c>
      <c r="AJ62">
        <v>56</v>
      </c>
    </row>
    <row r="63" spans="1:36" x14ac:dyDescent="0.35">
      <c r="A63" s="3" t="str">
        <f t="shared" si="0"/>
        <v>Dorota Zalewska</v>
      </c>
      <c r="B63" s="4">
        <v>46082</v>
      </c>
      <c r="C63" t="s">
        <v>243</v>
      </c>
      <c r="D63" t="s">
        <v>244</v>
      </c>
      <c r="E63" t="s">
        <v>245</v>
      </c>
      <c r="F63" t="s">
        <v>246</v>
      </c>
      <c r="I63" t="s">
        <v>360</v>
      </c>
      <c r="J63" t="s">
        <v>361</v>
      </c>
      <c r="K63">
        <v>61</v>
      </c>
      <c r="L63">
        <v>74</v>
      </c>
      <c r="M63">
        <v>69</v>
      </c>
      <c r="N63">
        <v>69</v>
      </c>
      <c r="O63">
        <v>74</v>
      </c>
      <c r="Q63">
        <v>286</v>
      </c>
      <c r="R63">
        <v>74.209999999999994</v>
      </c>
      <c r="S63">
        <v>73.849999999999994</v>
      </c>
      <c r="T63">
        <v>74.540000000000006</v>
      </c>
      <c r="U63">
        <v>73.040000000000006</v>
      </c>
      <c r="V63">
        <v>73.650000000000006</v>
      </c>
      <c r="W63">
        <v>78.400000000000006</v>
      </c>
      <c r="Y63">
        <v>74.91</v>
      </c>
      <c r="Z63">
        <v>64</v>
      </c>
      <c r="AA63">
        <v>53</v>
      </c>
      <c r="AB63">
        <v>50</v>
      </c>
      <c r="AC63">
        <v>61</v>
      </c>
      <c r="AE63">
        <v>9</v>
      </c>
      <c r="AF63">
        <v>12</v>
      </c>
      <c r="AG63">
        <v>11</v>
      </c>
      <c r="AH63">
        <v>18</v>
      </c>
      <c r="AJ63">
        <v>61</v>
      </c>
    </row>
    <row r="64" spans="1:36" x14ac:dyDescent="0.35">
      <c r="A64" s="3" t="str">
        <f t="shared" si="0"/>
        <v>Ana Dawson</v>
      </c>
      <c r="B64" s="4">
        <v>46082</v>
      </c>
      <c r="C64" t="s">
        <v>243</v>
      </c>
      <c r="D64" t="s">
        <v>244</v>
      </c>
      <c r="E64" t="s">
        <v>245</v>
      </c>
      <c r="F64" t="s">
        <v>246</v>
      </c>
      <c r="I64" t="s">
        <v>362</v>
      </c>
      <c r="J64" t="s">
        <v>262</v>
      </c>
      <c r="K64">
        <v>62</v>
      </c>
      <c r="L64">
        <v>72</v>
      </c>
      <c r="M64">
        <v>71</v>
      </c>
      <c r="N64">
        <v>70</v>
      </c>
      <c r="O64">
        <v>76</v>
      </c>
      <c r="Q64">
        <v>289</v>
      </c>
      <c r="R64">
        <v>74.209999999999994</v>
      </c>
      <c r="S64">
        <v>73.849999999999994</v>
      </c>
      <c r="T64">
        <v>72.540000000000006</v>
      </c>
      <c r="U64">
        <v>75.040000000000006</v>
      </c>
      <c r="V64">
        <v>74.650000000000006</v>
      </c>
      <c r="W64">
        <v>80.400000000000006</v>
      </c>
      <c r="Y64">
        <v>75.66</v>
      </c>
      <c r="Z64">
        <v>36</v>
      </c>
      <c r="AA64">
        <v>53</v>
      </c>
      <c r="AB64">
        <v>54</v>
      </c>
      <c r="AC64">
        <v>62</v>
      </c>
      <c r="AE64">
        <v>7</v>
      </c>
      <c r="AF64">
        <v>12</v>
      </c>
      <c r="AG64">
        <v>12</v>
      </c>
      <c r="AH64">
        <v>21</v>
      </c>
      <c r="AJ64">
        <v>62</v>
      </c>
    </row>
    <row r="65" spans="1:36" x14ac:dyDescent="0.35">
      <c r="A65" s="3" t="str">
        <f t="shared" si="0"/>
        <v>Ginnie Ding</v>
      </c>
      <c r="B65" s="4">
        <v>46082</v>
      </c>
      <c r="C65" t="s">
        <v>243</v>
      </c>
      <c r="D65" t="s">
        <v>244</v>
      </c>
      <c r="E65" t="s">
        <v>245</v>
      </c>
      <c r="F65" t="s">
        <v>246</v>
      </c>
      <c r="I65" t="s">
        <v>363</v>
      </c>
      <c r="J65" t="s">
        <v>364</v>
      </c>
      <c r="K65">
        <v>62</v>
      </c>
      <c r="L65">
        <v>71</v>
      </c>
      <c r="M65">
        <v>71</v>
      </c>
      <c r="N65">
        <v>71</v>
      </c>
      <c r="O65">
        <v>76</v>
      </c>
      <c r="Q65">
        <v>289</v>
      </c>
      <c r="R65">
        <v>74.209999999999994</v>
      </c>
      <c r="S65">
        <v>73.849999999999994</v>
      </c>
      <c r="T65">
        <v>71.540000000000006</v>
      </c>
      <c r="U65">
        <v>75.040000000000006</v>
      </c>
      <c r="V65">
        <v>75.650000000000006</v>
      </c>
      <c r="W65">
        <v>80.400000000000006</v>
      </c>
      <c r="Y65">
        <v>75.66</v>
      </c>
      <c r="Z65">
        <v>23</v>
      </c>
      <c r="AA65">
        <v>45</v>
      </c>
      <c r="AB65">
        <v>54</v>
      </c>
      <c r="AC65">
        <v>62</v>
      </c>
      <c r="AE65">
        <v>6</v>
      </c>
      <c r="AF65">
        <v>11</v>
      </c>
      <c r="AG65">
        <v>12</v>
      </c>
      <c r="AH65">
        <v>21</v>
      </c>
      <c r="AJ65">
        <v>62</v>
      </c>
    </row>
    <row r="66" spans="1:36" x14ac:dyDescent="0.35">
      <c r="A66" s="3" t="str">
        <f t="shared" ref="A66:A129" si="1">IF(J66="","",CONCATENATE(J66," ",I66))</f>
        <v>Sasikarn Somboonsup</v>
      </c>
      <c r="B66" s="4">
        <v>46082</v>
      </c>
      <c r="C66" t="s">
        <v>243</v>
      </c>
      <c r="D66" t="s">
        <v>244</v>
      </c>
      <c r="E66" t="s">
        <v>245</v>
      </c>
      <c r="F66" t="s">
        <v>246</v>
      </c>
      <c r="I66" t="s">
        <v>365</v>
      </c>
      <c r="J66" t="s">
        <v>366</v>
      </c>
      <c r="K66">
        <v>62</v>
      </c>
      <c r="L66">
        <v>76</v>
      </c>
      <c r="M66">
        <v>67</v>
      </c>
      <c r="N66">
        <v>74</v>
      </c>
      <c r="O66">
        <v>72</v>
      </c>
      <c r="Q66">
        <v>289</v>
      </c>
      <c r="R66">
        <v>74.209999999999994</v>
      </c>
      <c r="S66">
        <v>73.849999999999994</v>
      </c>
      <c r="T66">
        <v>76.540000000000006</v>
      </c>
      <c r="U66">
        <v>71.040000000000006</v>
      </c>
      <c r="V66">
        <v>78.650000000000006</v>
      </c>
      <c r="W66">
        <v>76.400000000000006</v>
      </c>
      <c r="Y66">
        <v>75.66</v>
      </c>
      <c r="Z66">
        <v>97</v>
      </c>
      <c r="AA66">
        <v>53</v>
      </c>
      <c r="AB66">
        <v>61</v>
      </c>
      <c r="AC66">
        <v>62</v>
      </c>
      <c r="AE66">
        <v>11</v>
      </c>
      <c r="AF66">
        <v>12</v>
      </c>
      <c r="AG66">
        <v>16</v>
      </c>
      <c r="AH66">
        <v>21</v>
      </c>
      <c r="AJ66">
        <v>62</v>
      </c>
    </row>
    <row r="67" spans="1:36" x14ac:dyDescent="0.35">
      <c r="A67" s="3" t="str">
        <f t="shared" si="1"/>
        <v>Marta Sanz Barrio</v>
      </c>
      <c r="B67" s="4">
        <v>46082</v>
      </c>
      <c r="C67" t="s">
        <v>243</v>
      </c>
      <c r="D67" t="s">
        <v>244</v>
      </c>
      <c r="E67" t="s">
        <v>245</v>
      </c>
      <c r="F67" t="s">
        <v>246</v>
      </c>
      <c r="I67" t="s">
        <v>367</v>
      </c>
      <c r="J67" t="s">
        <v>368</v>
      </c>
      <c r="K67">
        <v>65</v>
      </c>
      <c r="L67">
        <v>73</v>
      </c>
      <c r="M67">
        <v>69</v>
      </c>
      <c r="N67">
        <v>75</v>
      </c>
      <c r="O67">
        <v>73</v>
      </c>
      <c r="Q67">
        <v>290</v>
      </c>
      <c r="R67">
        <v>74.209999999999994</v>
      </c>
      <c r="S67">
        <v>73.849999999999994</v>
      </c>
      <c r="T67">
        <v>73.540000000000006</v>
      </c>
      <c r="U67">
        <v>73.040000000000006</v>
      </c>
      <c r="V67">
        <v>79.650000000000006</v>
      </c>
      <c r="W67">
        <v>77.400000000000006</v>
      </c>
      <c r="Y67">
        <v>75.91</v>
      </c>
      <c r="Z67">
        <v>48</v>
      </c>
      <c r="AA67">
        <v>45</v>
      </c>
      <c r="AB67">
        <v>61</v>
      </c>
      <c r="AC67">
        <v>65</v>
      </c>
      <c r="AE67">
        <v>8</v>
      </c>
      <c r="AF67">
        <v>11</v>
      </c>
      <c r="AG67">
        <v>16</v>
      </c>
      <c r="AH67">
        <v>22</v>
      </c>
      <c r="AJ67">
        <v>65</v>
      </c>
    </row>
    <row r="68" spans="1:36" x14ac:dyDescent="0.35">
      <c r="A68" s="3" t="str">
        <f t="shared" si="1"/>
        <v>Annika Borrelli</v>
      </c>
      <c r="B68" s="4">
        <v>46082</v>
      </c>
      <c r="C68" t="s">
        <v>243</v>
      </c>
      <c r="D68" t="s">
        <v>244</v>
      </c>
      <c r="E68" t="s">
        <v>245</v>
      </c>
      <c r="F68" t="s">
        <v>246</v>
      </c>
      <c r="I68" t="s">
        <v>369</v>
      </c>
      <c r="J68" t="s">
        <v>370</v>
      </c>
      <c r="K68" t="s">
        <v>371</v>
      </c>
      <c r="L68">
        <v>72</v>
      </c>
      <c r="M68">
        <v>72</v>
      </c>
      <c r="Q68">
        <v>144</v>
      </c>
      <c r="R68">
        <v>74.209999999999994</v>
      </c>
      <c r="S68">
        <v>73.849999999999994</v>
      </c>
      <c r="T68">
        <v>72.540000000000006</v>
      </c>
      <c r="U68">
        <v>76.040000000000006</v>
      </c>
      <c r="Y68">
        <v>74.290000000000006</v>
      </c>
      <c r="Z68">
        <v>36</v>
      </c>
      <c r="AA68">
        <v>66</v>
      </c>
      <c r="AE68">
        <v>7</v>
      </c>
      <c r="AF68">
        <v>13</v>
      </c>
      <c r="AJ68">
        <v>66</v>
      </c>
    </row>
    <row r="69" spans="1:36" x14ac:dyDescent="0.35">
      <c r="A69" s="3" t="str">
        <f t="shared" si="1"/>
        <v>Hannah Gregg</v>
      </c>
      <c r="B69" s="4">
        <v>46082</v>
      </c>
      <c r="C69" t="s">
        <v>243</v>
      </c>
      <c r="D69" t="s">
        <v>244</v>
      </c>
      <c r="E69" t="s">
        <v>245</v>
      </c>
      <c r="F69" t="s">
        <v>246</v>
      </c>
      <c r="I69" t="s">
        <v>372</v>
      </c>
      <c r="J69" t="s">
        <v>275</v>
      </c>
      <c r="K69" t="s">
        <v>371</v>
      </c>
      <c r="L69">
        <v>72</v>
      </c>
      <c r="M69">
        <v>72</v>
      </c>
      <c r="Q69">
        <v>144</v>
      </c>
      <c r="R69">
        <v>74.209999999999994</v>
      </c>
      <c r="S69">
        <v>73.849999999999994</v>
      </c>
      <c r="T69">
        <v>72.540000000000006</v>
      </c>
      <c r="U69">
        <v>76.040000000000006</v>
      </c>
      <c r="Y69">
        <v>74.290000000000006</v>
      </c>
      <c r="Z69">
        <v>36</v>
      </c>
      <c r="AA69">
        <v>66</v>
      </c>
      <c r="AE69">
        <v>7</v>
      </c>
      <c r="AF69">
        <v>13</v>
      </c>
      <c r="AJ69">
        <v>66</v>
      </c>
    </row>
    <row r="70" spans="1:36" x14ac:dyDescent="0.35">
      <c r="A70" s="3" t="str">
        <f t="shared" si="1"/>
        <v>Esme Hamilton</v>
      </c>
      <c r="B70" s="4">
        <v>46082</v>
      </c>
      <c r="C70" t="s">
        <v>243</v>
      </c>
      <c r="D70" t="s">
        <v>244</v>
      </c>
      <c r="E70" t="s">
        <v>245</v>
      </c>
      <c r="F70" t="s">
        <v>246</v>
      </c>
      <c r="I70" t="s">
        <v>373</v>
      </c>
      <c r="J70" t="s">
        <v>374</v>
      </c>
      <c r="K70" t="s">
        <v>371</v>
      </c>
      <c r="L70">
        <v>75</v>
      </c>
      <c r="M70">
        <v>69</v>
      </c>
      <c r="Q70">
        <v>144</v>
      </c>
      <c r="R70">
        <v>74.209999999999994</v>
      </c>
      <c r="S70">
        <v>73.849999999999994</v>
      </c>
      <c r="T70">
        <v>75.540000000000006</v>
      </c>
      <c r="U70">
        <v>73.040000000000006</v>
      </c>
      <c r="Y70">
        <v>74.290000000000006</v>
      </c>
      <c r="Z70">
        <v>83</v>
      </c>
      <c r="AA70">
        <v>66</v>
      </c>
      <c r="AE70">
        <v>10</v>
      </c>
      <c r="AF70">
        <v>13</v>
      </c>
      <c r="AJ70">
        <v>66</v>
      </c>
    </row>
    <row r="71" spans="1:36" x14ac:dyDescent="0.35">
      <c r="A71" s="3" t="str">
        <f t="shared" si="1"/>
        <v>Belinda Ji</v>
      </c>
      <c r="B71" s="4">
        <v>46082</v>
      </c>
      <c r="C71" t="s">
        <v>243</v>
      </c>
      <c r="D71" t="s">
        <v>244</v>
      </c>
      <c r="E71" t="s">
        <v>245</v>
      </c>
      <c r="F71" t="s">
        <v>246</v>
      </c>
      <c r="I71" t="s">
        <v>375</v>
      </c>
      <c r="J71" t="s">
        <v>376</v>
      </c>
      <c r="K71" t="s">
        <v>371</v>
      </c>
      <c r="L71">
        <v>72</v>
      </c>
      <c r="M71">
        <v>72</v>
      </c>
      <c r="Q71">
        <v>144</v>
      </c>
      <c r="R71">
        <v>74.209999999999994</v>
      </c>
      <c r="S71">
        <v>73.849999999999994</v>
      </c>
      <c r="T71">
        <v>72.540000000000006</v>
      </c>
      <c r="U71">
        <v>76.040000000000006</v>
      </c>
      <c r="Y71">
        <v>74.290000000000006</v>
      </c>
      <c r="Z71">
        <v>36</v>
      </c>
      <c r="AA71">
        <v>66</v>
      </c>
      <c r="AE71">
        <v>7</v>
      </c>
      <c r="AF71">
        <v>13</v>
      </c>
      <c r="AJ71">
        <v>66</v>
      </c>
    </row>
    <row r="72" spans="1:36" x14ac:dyDescent="0.35">
      <c r="A72" s="3" t="str">
        <f t="shared" si="1"/>
        <v>Kelsey Macdonald</v>
      </c>
      <c r="B72" s="4">
        <v>46082</v>
      </c>
      <c r="C72" t="s">
        <v>243</v>
      </c>
      <c r="D72" t="s">
        <v>244</v>
      </c>
      <c r="E72" t="s">
        <v>245</v>
      </c>
      <c r="F72" t="s">
        <v>246</v>
      </c>
      <c r="I72" t="s">
        <v>377</v>
      </c>
      <c r="J72" t="s">
        <v>264</v>
      </c>
      <c r="K72" t="s">
        <v>371</v>
      </c>
      <c r="L72">
        <v>75</v>
      </c>
      <c r="M72">
        <v>69</v>
      </c>
      <c r="Q72">
        <v>144</v>
      </c>
      <c r="R72">
        <v>74.209999999999994</v>
      </c>
      <c r="S72">
        <v>73.849999999999994</v>
      </c>
      <c r="T72">
        <v>75.540000000000006</v>
      </c>
      <c r="U72">
        <v>73.040000000000006</v>
      </c>
      <c r="Y72">
        <v>74.290000000000006</v>
      </c>
      <c r="Z72">
        <v>83</v>
      </c>
      <c r="AA72">
        <v>66</v>
      </c>
      <c r="AE72">
        <v>10</v>
      </c>
      <c r="AF72">
        <v>13</v>
      </c>
      <c r="AJ72">
        <v>66</v>
      </c>
    </row>
    <row r="73" spans="1:36" x14ac:dyDescent="0.35">
      <c r="A73" s="3" t="str">
        <f t="shared" si="1"/>
        <v>Amelia Mehmet Grohn</v>
      </c>
      <c r="B73" s="4">
        <v>46082</v>
      </c>
      <c r="C73" t="s">
        <v>243</v>
      </c>
      <c r="D73" t="s">
        <v>244</v>
      </c>
      <c r="E73" t="s">
        <v>245</v>
      </c>
      <c r="F73" t="s">
        <v>246</v>
      </c>
      <c r="I73" t="s">
        <v>378</v>
      </c>
      <c r="J73" t="s">
        <v>266</v>
      </c>
      <c r="K73" t="s">
        <v>371</v>
      </c>
      <c r="L73">
        <v>73</v>
      </c>
      <c r="M73">
        <v>71</v>
      </c>
      <c r="Q73">
        <v>144</v>
      </c>
      <c r="R73">
        <v>74.209999999999994</v>
      </c>
      <c r="S73">
        <v>73.849999999999994</v>
      </c>
      <c r="T73">
        <v>73.540000000000006</v>
      </c>
      <c r="U73">
        <v>75.040000000000006</v>
      </c>
      <c r="Y73">
        <v>74.290000000000006</v>
      </c>
      <c r="Z73">
        <v>48</v>
      </c>
      <c r="AA73">
        <v>66</v>
      </c>
      <c r="AE73">
        <v>8</v>
      </c>
      <c r="AF73">
        <v>13</v>
      </c>
      <c r="AJ73">
        <v>66</v>
      </c>
    </row>
    <row r="74" spans="1:36" x14ac:dyDescent="0.35">
      <c r="A74" s="3" t="str">
        <f t="shared" si="1"/>
        <v>Katharina Muehlbauer</v>
      </c>
      <c r="B74" s="4">
        <v>46082</v>
      </c>
      <c r="C74" t="s">
        <v>243</v>
      </c>
      <c r="D74" t="s">
        <v>244</v>
      </c>
      <c r="E74" t="s">
        <v>245</v>
      </c>
      <c r="F74" t="s">
        <v>246</v>
      </c>
      <c r="I74" t="s">
        <v>379</v>
      </c>
      <c r="J74" t="s">
        <v>380</v>
      </c>
      <c r="K74" t="s">
        <v>371</v>
      </c>
      <c r="L74">
        <v>75</v>
      </c>
      <c r="M74">
        <v>69</v>
      </c>
      <c r="Q74">
        <v>144</v>
      </c>
      <c r="R74">
        <v>74.209999999999994</v>
      </c>
      <c r="S74">
        <v>73.849999999999994</v>
      </c>
      <c r="T74">
        <v>75.540000000000006</v>
      </c>
      <c r="U74">
        <v>73.040000000000006</v>
      </c>
      <c r="Y74">
        <v>74.290000000000006</v>
      </c>
      <c r="Z74">
        <v>83</v>
      </c>
      <c r="AA74">
        <v>66</v>
      </c>
      <c r="AE74">
        <v>10</v>
      </c>
      <c r="AF74">
        <v>13</v>
      </c>
      <c r="AJ74">
        <v>66</v>
      </c>
    </row>
    <row r="75" spans="1:36" x14ac:dyDescent="0.35">
      <c r="A75" s="3" t="str">
        <f t="shared" si="1"/>
        <v>Alessia Nobilio</v>
      </c>
      <c r="B75" s="4">
        <v>46082</v>
      </c>
      <c r="C75" t="s">
        <v>243</v>
      </c>
      <c r="D75" t="s">
        <v>244</v>
      </c>
      <c r="E75" t="s">
        <v>245</v>
      </c>
      <c r="F75" t="s">
        <v>246</v>
      </c>
      <c r="I75" t="s">
        <v>381</v>
      </c>
      <c r="J75" t="s">
        <v>382</v>
      </c>
      <c r="K75" t="s">
        <v>371</v>
      </c>
      <c r="L75">
        <v>75</v>
      </c>
      <c r="M75">
        <v>69</v>
      </c>
      <c r="Q75">
        <v>144</v>
      </c>
      <c r="R75">
        <v>74.209999999999994</v>
      </c>
      <c r="S75">
        <v>73.849999999999994</v>
      </c>
      <c r="T75">
        <v>75.540000000000006</v>
      </c>
      <c r="U75">
        <v>73.040000000000006</v>
      </c>
      <c r="Y75">
        <v>74.290000000000006</v>
      </c>
      <c r="Z75">
        <v>83</v>
      </c>
      <c r="AA75">
        <v>66</v>
      </c>
      <c r="AE75">
        <v>10</v>
      </c>
      <c r="AF75">
        <v>13</v>
      </c>
      <c r="AJ75">
        <v>66</v>
      </c>
    </row>
    <row r="76" spans="1:36" x14ac:dyDescent="0.35">
      <c r="A76" s="3" t="str">
        <f t="shared" si="1"/>
        <v>Matilde Partele</v>
      </c>
      <c r="B76" s="4">
        <v>46082</v>
      </c>
      <c r="C76" t="s">
        <v>243</v>
      </c>
      <c r="D76" t="s">
        <v>244</v>
      </c>
      <c r="E76" t="s">
        <v>245</v>
      </c>
      <c r="F76" t="s">
        <v>246</v>
      </c>
      <c r="I76" t="s">
        <v>383</v>
      </c>
      <c r="J76" t="s">
        <v>384</v>
      </c>
      <c r="K76" t="s">
        <v>371</v>
      </c>
      <c r="L76">
        <v>71</v>
      </c>
      <c r="M76">
        <v>73</v>
      </c>
      <c r="Q76">
        <v>144</v>
      </c>
      <c r="R76">
        <v>74.209999999999994</v>
      </c>
      <c r="S76">
        <v>73.849999999999994</v>
      </c>
      <c r="T76">
        <v>71.540000000000006</v>
      </c>
      <c r="U76">
        <v>77.040000000000006</v>
      </c>
      <c r="Y76">
        <v>74.290000000000006</v>
      </c>
      <c r="Z76">
        <v>23</v>
      </c>
      <c r="AA76">
        <v>66</v>
      </c>
      <c r="AE76">
        <v>6</v>
      </c>
      <c r="AF76">
        <v>13</v>
      </c>
      <c r="AJ76">
        <v>66</v>
      </c>
    </row>
    <row r="77" spans="1:36" x14ac:dyDescent="0.35">
      <c r="A77" s="3" t="str">
        <f t="shared" si="1"/>
        <v>Ayako Uehara</v>
      </c>
      <c r="B77" s="4">
        <v>46082</v>
      </c>
      <c r="C77" t="s">
        <v>243</v>
      </c>
      <c r="D77" t="s">
        <v>244</v>
      </c>
      <c r="E77" t="s">
        <v>245</v>
      </c>
      <c r="F77" t="s">
        <v>246</v>
      </c>
      <c r="I77" t="s">
        <v>385</v>
      </c>
      <c r="J77" t="s">
        <v>386</v>
      </c>
      <c r="K77" t="s">
        <v>371</v>
      </c>
      <c r="L77">
        <v>75</v>
      </c>
      <c r="M77">
        <v>69</v>
      </c>
      <c r="Q77">
        <v>144</v>
      </c>
      <c r="R77">
        <v>74.209999999999994</v>
      </c>
      <c r="S77">
        <v>73.849999999999994</v>
      </c>
      <c r="T77">
        <v>75.540000000000006</v>
      </c>
      <c r="U77">
        <v>73.040000000000006</v>
      </c>
      <c r="Y77">
        <v>74.290000000000006</v>
      </c>
      <c r="Z77">
        <v>83</v>
      </c>
      <c r="AA77">
        <v>66</v>
      </c>
      <c r="AE77">
        <v>10</v>
      </c>
      <c r="AF77">
        <v>13</v>
      </c>
      <c r="AJ77">
        <v>66</v>
      </c>
    </row>
    <row r="78" spans="1:36" x14ac:dyDescent="0.35">
      <c r="A78" s="3" t="str">
        <f t="shared" si="1"/>
        <v>Blanca Fernandez</v>
      </c>
      <c r="B78" s="4">
        <v>46082</v>
      </c>
      <c r="C78" t="s">
        <v>243</v>
      </c>
      <c r="D78" t="s">
        <v>244</v>
      </c>
      <c r="E78" t="s">
        <v>245</v>
      </c>
      <c r="F78" t="s">
        <v>246</v>
      </c>
      <c r="I78" t="s">
        <v>387</v>
      </c>
      <c r="J78" t="s">
        <v>388</v>
      </c>
      <c r="K78" t="s">
        <v>371</v>
      </c>
      <c r="L78">
        <v>75</v>
      </c>
      <c r="M78">
        <v>70</v>
      </c>
      <c r="Q78">
        <v>145</v>
      </c>
      <c r="R78">
        <v>74.209999999999994</v>
      </c>
      <c r="S78">
        <v>73.849999999999994</v>
      </c>
      <c r="T78">
        <v>75.540000000000006</v>
      </c>
      <c r="U78">
        <v>74.040000000000006</v>
      </c>
      <c r="Y78">
        <v>74.790000000000006</v>
      </c>
      <c r="Z78">
        <v>83</v>
      </c>
      <c r="AA78">
        <v>76</v>
      </c>
      <c r="AE78">
        <v>10</v>
      </c>
      <c r="AF78">
        <v>14</v>
      </c>
      <c r="AJ78">
        <v>76</v>
      </c>
    </row>
    <row r="79" spans="1:36" x14ac:dyDescent="0.35">
      <c r="A79" s="3" t="str">
        <f t="shared" si="1"/>
        <v>Cecilie Finne-Ipsen</v>
      </c>
      <c r="B79" s="4">
        <v>46082</v>
      </c>
      <c r="C79" t="s">
        <v>243</v>
      </c>
      <c r="D79" t="s">
        <v>244</v>
      </c>
      <c r="E79" t="s">
        <v>245</v>
      </c>
      <c r="F79" t="s">
        <v>246</v>
      </c>
      <c r="I79" t="s">
        <v>389</v>
      </c>
      <c r="J79" t="s">
        <v>390</v>
      </c>
      <c r="K79" t="s">
        <v>371</v>
      </c>
      <c r="L79">
        <v>74</v>
      </c>
      <c r="M79">
        <v>71</v>
      </c>
      <c r="Q79">
        <v>145</v>
      </c>
      <c r="R79">
        <v>74.209999999999994</v>
      </c>
      <c r="S79">
        <v>73.849999999999994</v>
      </c>
      <c r="T79">
        <v>74.540000000000006</v>
      </c>
      <c r="U79">
        <v>75.040000000000006</v>
      </c>
      <c r="Y79">
        <v>74.790000000000006</v>
      </c>
      <c r="Z79">
        <v>64</v>
      </c>
      <c r="AA79">
        <v>76</v>
      </c>
      <c r="AE79">
        <v>9</v>
      </c>
      <c r="AF79">
        <v>14</v>
      </c>
      <c r="AJ79">
        <v>76</v>
      </c>
    </row>
    <row r="80" spans="1:36" x14ac:dyDescent="0.35">
      <c r="A80" s="3" t="str">
        <f t="shared" si="1"/>
        <v>Andrea Grimberg Lignell</v>
      </c>
      <c r="B80" s="4">
        <v>46082</v>
      </c>
      <c r="C80" t="s">
        <v>243</v>
      </c>
      <c r="D80" t="s">
        <v>244</v>
      </c>
      <c r="E80" t="s">
        <v>245</v>
      </c>
      <c r="F80" t="s">
        <v>246</v>
      </c>
      <c r="I80" t="s">
        <v>391</v>
      </c>
      <c r="J80" t="s">
        <v>392</v>
      </c>
      <c r="K80" t="s">
        <v>371</v>
      </c>
      <c r="L80">
        <v>75</v>
      </c>
      <c r="M80">
        <v>70</v>
      </c>
      <c r="Q80">
        <v>145</v>
      </c>
      <c r="R80">
        <v>74.209999999999994</v>
      </c>
      <c r="S80">
        <v>73.849999999999994</v>
      </c>
      <c r="T80">
        <v>75.540000000000006</v>
      </c>
      <c r="U80">
        <v>74.040000000000006</v>
      </c>
      <c r="Y80">
        <v>74.790000000000006</v>
      </c>
      <c r="Z80">
        <v>83</v>
      </c>
      <c r="AA80">
        <v>76</v>
      </c>
      <c r="AE80">
        <v>10</v>
      </c>
      <c r="AF80">
        <v>14</v>
      </c>
      <c r="AJ80">
        <v>76</v>
      </c>
    </row>
    <row r="81" spans="1:36" x14ac:dyDescent="0.35">
      <c r="A81" s="3" t="str">
        <f t="shared" si="1"/>
        <v>Alice Hewson</v>
      </c>
      <c r="B81" s="4">
        <v>46082</v>
      </c>
      <c r="C81" t="s">
        <v>243</v>
      </c>
      <c r="D81" t="s">
        <v>244</v>
      </c>
      <c r="E81" t="s">
        <v>245</v>
      </c>
      <c r="F81" t="s">
        <v>246</v>
      </c>
      <c r="I81" t="s">
        <v>393</v>
      </c>
      <c r="J81" t="s">
        <v>394</v>
      </c>
      <c r="K81" t="s">
        <v>371</v>
      </c>
      <c r="L81">
        <v>77</v>
      </c>
      <c r="M81">
        <v>68</v>
      </c>
      <c r="Q81">
        <v>145</v>
      </c>
      <c r="R81">
        <v>74.209999999999994</v>
      </c>
      <c r="S81">
        <v>73.849999999999994</v>
      </c>
      <c r="T81">
        <v>77.540000000000006</v>
      </c>
      <c r="U81">
        <v>72.040000000000006</v>
      </c>
      <c r="Y81">
        <v>74.790000000000006</v>
      </c>
      <c r="Z81">
        <v>103</v>
      </c>
      <c r="AA81">
        <v>76</v>
      </c>
      <c r="AE81">
        <v>12</v>
      </c>
      <c r="AF81">
        <v>14</v>
      </c>
      <c r="AJ81">
        <v>76</v>
      </c>
    </row>
    <row r="82" spans="1:36" x14ac:dyDescent="0.35">
      <c r="A82" s="3" t="str">
        <f t="shared" si="1"/>
        <v>Godiva Kim</v>
      </c>
      <c r="B82" s="4">
        <v>46082</v>
      </c>
      <c r="C82" t="s">
        <v>243</v>
      </c>
      <c r="D82" t="s">
        <v>244</v>
      </c>
      <c r="E82" t="s">
        <v>245</v>
      </c>
      <c r="F82" t="s">
        <v>246</v>
      </c>
      <c r="I82" t="s">
        <v>320</v>
      </c>
      <c r="J82" t="s">
        <v>395</v>
      </c>
      <c r="K82" t="s">
        <v>371</v>
      </c>
      <c r="L82">
        <v>72</v>
      </c>
      <c r="M82">
        <v>73</v>
      </c>
      <c r="Q82">
        <v>145</v>
      </c>
      <c r="R82">
        <v>74.209999999999994</v>
      </c>
      <c r="S82">
        <v>73.849999999999994</v>
      </c>
      <c r="T82">
        <v>72.540000000000006</v>
      </c>
      <c r="U82">
        <v>77.040000000000006</v>
      </c>
      <c r="Y82">
        <v>74.790000000000006</v>
      </c>
      <c r="Z82">
        <v>36</v>
      </c>
      <c r="AA82">
        <v>76</v>
      </c>
      <c r="AE82">
        <v>7</v>
      </c>
      <c r="AF82">
        <v>14</v>
      </c>
      <c r="AJ82">
        <v>76</v>
      </c>
    </row>
    <row r="83" spans="1:36" x14ac:dyDescent="0.35">
      <c r="A83" s="3" t="str">
        <f t="shared" si="1"/>
        <v>Hazuki Kimura</v>
      </c>
      <c r="B83" s="4">
        <v>46082</v>
      </c>
      <c r="C83" t="s">
        <v>243</v>
      </c>
      <c r="D83" t="s">
        <v>244</v>
      </c>
      <c r="E83" t="s">
        <v>245</v>
      </c>
      <c r="F83" t="s">
        <v>246</v>
      </c>
      <c r="I83" t="s">
        <v>396</v>
      </c>
      <c r="J83" t="s">
        <v>397</v>
      </c>
      <c r="K83" t="s">
        <v>371</v>
      </c>
      <c r="L83">
        <v>74</v>
      </c>
      <c r="M83">
        <v>71</v>
      </c>
      <c r="Q83">
        <v>145</v>
      </c>
      <c r="R83">
        <v>74.209999999999994</v>
      </c>
      <c r="S83">
        <v>73.849999999999994</v>
      </c>
      <c r="T83">
        <v>74.540000000000006</v>
      </c>
      <c r="U83">
        <v>75.040000000000006</v>
      </c>
      <c r="Y83">
        <v>74.790000000000006</v>
      </c>
      <c r="Z83">
        <v>64</v>
      </c>
      <c r="AA83">
        <v>76</v>
      </c>
      <c r="AE83">
        <v>9</v>
      </c>
      <c r="AF83">
        <v>14</v>
      </c>
      <c r="AJ83">
        <v>76</v>
      </c>
    </row>
    <row r="84" spans="1:36" x14ac:dyDescent="0.35">
      <c r="A84" s="3" t="str">
        <f t="shared" si="1"/>
        <v>Noora Komulainen</v>
      </c>
      <c r="B84" s="4">
        <v>46082</v>
      </c>
      <c r="C84" t="s">
        <v>243</v>
      </c>
      <c r="D84" t="s">
        <v>244</v>
      </c>
      <c r="E84" t="s">
        <v>245</v>
      </c>
      <c r="F84" t="s">
        <v>246</v>
      </c>
      <c r="I84" t="s">
        <v>398</v>
      </c>
      <c r="J84" t="s">
        <v>399</v>
      </c>
      <c r="K84" t="s">
        <v>371</v>
      </c>
      <c r="L84">
        <v>74</v>
      </c>
      <c r="M84">
        <v>71</v>
      </c>
      <c r="Q84">
        <v>145</v>
      </c>
      <c r="R84">
        <v>74.209999999999994</v>
      </c>
      <c r="S84">
        <v>73.849999999999994</v>
      </c>
      <c r="T84">
        <v>74.540000000000006</v>
      </c>
      <c r="U84">
        <v>75.040000000000006</v>
      </c>
      <c r="Y84">
        <v>74.790000000000006</v>
      </c>
      <c r="Z84">
        <v>64</v>
      </c>
      <c r="AA84">
        <v>76</v>
      </c>
      <c r="AE84">
        <v>9</v>
      </c>
      <c r="AF84">
        <v>14</v>
      </c>
      <c r="AJ84">
        <v>76</v>
      </c>
    </row>
    <row r="85" spans="1:36" x14ac:dyDescent="0.35">
      <c r="A85" s="3" t="str">
        <f t="shared" si="1"/>
        <v>Ashley Lau</v>
      </c>
      <c r="B85" s="4">
        <v>46082</v>
      </c>
      <c r="C85" t="s">
        <v>243</v>
      </c>
      <c r="D85" t="s">
        <v>244</v>
      </c>
      <c r="E85" t="s">
        <v>245</v>
      </c>
      <c r="F85" t="s">
        <v>246</v>
      </c>
      <c r="I85" t="s">
        <v>400</v>
      </c>
      <c r="J85" t="s">
        <v>401</v>
      </c>
      <c r="K85" t="s">
        <v>371</v>
      </c>
      <c r="L85">
        <v>74</v>
      </c>
      <c r="M85">
        <v>71</v>
      </c>
      <c r="Q85">
        <v>145</v>
      </c>
      <c r="R85">
        <v>74.209999999999994</v>
      </c>
      <c r="S85">
        <v>73.849999999999994</v>
      </c>
      <c r="T85">
        <v>74.540000000000006</v>
      </c>
      <c r="U85">
        <v>75.040000000000006</v>
      </c>
      <c r="Y85">
        <v>74.790000000000006</v>
      </c>
      <c r="Z85">
        <v>64</v>
      </c>
      <c r="AA85">
        <v>76</v>
      </c>
      <c r="AE85">
        <v>9</v>
      </c>
      <c r="AF85">
        <v>14</v>
      </c>
      <c r="AJ85">
        <v>76</v>
      </c>
    </row>
    <row r="86" spans="1:36" x14ac:dyDescent="0.35">
      <c r="A86" s="3" t="str">
        <f t="shared" si="1"/>
        <v>Fernanda Lira</v>
      </c>
      <c r="B86" s="4">
        <v>46082</v>
      </c>
      <c r="C86" t="s">
        <v>243</v>
      </c>
      <c r="D86" t="s">
        <v>244</v>
      </c>
      <c r="E86" t="s">
        <v>245</v>
      </c>
      <c r="F86" t="s">
        <v>246</v>
      </c>
      <c r="I86" t="s">
        <v>402</v>
      </c>
      <c r="J86" t="s">
        <v>403</v>
      </c>
      <c r="K86" t="s">
        <v>371</v>
      </c>
      <c r="L86">
        <v>72</v>
      </c>
      <c r="M86">
        <v>73</v>
      </c>
      <c r="Q86">
        <v>145</v>
      </c>
      <c r="R86">
        <v>74.209999999999994</v>
      </c>
      <c r="S86">
        <v>73.849999999999994</v>
      </c>
      <c r="T86">
        <v>72.540000000000006</v>
      </c>
      <c r="U86">
        <v>77.040000000000006</v>
      </c>
      <c r="Y86">
        <v>74.790000000000006</v>
      </c>
      <c r="Z86">
        <v>36</v>
      </c>
      <c r="AA86">
        <v>76</v>
      </c>
      <c r="AE86">
        <v>7</v>
      </c>
      <c r="AF86">
        <v>14</v>
      </c>
      <c r="AJ86">
        <v>76</v>
      </c>
    </row>
    <row r="87" spans="1:36" x14ac:dyDescent="0.35">
      <c r="A87" s="3" t="str">
        <f t="shared" si="1"/>
        <v>Ayane Morita</v>
      </c>
      <c r="B87" s="4">
        <v>46082</v>
      </c>
      <c r="C87" t="s">
        <v>243</v>
      </c>
      <c r="D87" t="s">
        <v>244</v>
      </c>
      <c r="E87" t="s">
        <v>245</v>
      </c>
      <c r="F87" t="s">
        <v>246</v>
      </c>
      <c r="I87" t="s">
        <v>404</v>
      </c>
      <c r="J87" t="s">
        <v>405</v>
      </c>
      <c r="K87" t="s">
        <v>371</v>
      </c>
      <c r="L87">
        <v>75</v>
      </c>
      <c r="M87">
        <v>70</v>
      </c>
      <c r="Q87">
        <v>145</v>
      </c>
      <c r="R87">
        <v>74.209999999999994</v>
      </c>
      <c r="S87">
        <v>73.849999999999994</v>
      </c>
      <c r="T87">
        <v>75.540000000000006</v>
      </c>
      <c r="U87">
        <v>74.040000000000006</v>
      </c>
      <c r="Y87">
        <v>74.790000000000006</v>
      </c>
      <c r="Z87">
        <v>83</v>
      </c>
      <c r="AA87">
        <v>76</v>
      </c>
      <c r="AE87">
        <v>10</v>
      </c>
      <c r="AF87">
        <v>14</v>
      </c>
      <c r="AJ87">
        <v>76</v>
      </c>
    </row>
    <row r="88" spans="1:36" x14ac:dyDescent="0.35">
      <c r="A88" s="3" t="str">
        <f t="shared" si="1"/>
        <v>Agathe Sauzon</v>
      </c>
      <c r="B88" s="4">
        <v>46082</v>
      </c>
      <c r="C88" t="s">
        <v>243</v>
      </c>
      <c r="D88" t="s">
        <v>244</v>
      </c>
      <c r="E88" t="s">
        <v>245</v>
      </c>
      <c r="F88" t="s">
        <v>246</v>
      </c>
      <c r="I88" t="s">
        <v>406</v>
      </c>
      <c r="J88" t="s">
        <v>248</v>
      </c>
      <c r="K88" t="s">
        <v>371</v>
      </c>
      <c r="L88">
        <v>74</v>
      </c>
      <c r="M88">
        <v>71</v>
      </c>
      <c r="Q88">
        <v>145</v>
      </c>
      <c r="R88">
        <v>74.209999999999994</v>
      </c>
      <c r="S88">
        <v>73.849999999999994</v>
      </c>
      <c r="T88">
        <v>74.540000000000006</v>
      </c>
      <c r="U88">
        <v>75.040000000000006</v>
      </c>
      <c r="Y88">
        <v>74.790000000000006</v>
      </c>
      <c r="Z88">
        <v>64</v>
      </c>
      <c r="AA88">
        <v>76</v>
      </c>
      <c r="AE88">
        <v>9</v>
      </c>
      <c r="AF88">
        <v>14</v>
      </c>
      <c r="AJ88">
        <v>76</v>
      </c>
    </row>
    <row r="89" spans="1:36" x14ac:dyDescent="0.35">
      <c r="A89" s="3" t="str">
        <f t="shared" si="1"/>
        <v>Steffi Vogel</v>
      </c>
      <c r="B89" s="4">
        <v>46082</v>
      </c>
      <c r="C89" t="s">
        <v>243</v>
      </c>
      <c r="D89" t="s">
        <v>244</v>
      </c>
      <c r="E89" t="s">
        <v>245</v>
      </c>
      <c r="F89" t="s">
        <v>246</v>
      </c>
      <c r="I89" t="s">
        <v>407</v>
      </c>
      <c r="J89" t="s">
        <v>408</v>
      </c>
      <c r="K89" t="s">
        <v>371</v>
      </c>
      <c r="L89">
        <v>77</v>
      </c>
      <c r="M89">
        <v>68</v>
      </c>
      <c r="Q89">
        <v>145</v>
      </c>
      <c r="R89">
        <v>74.209999999999994</v>
      </c>
      <c r="S89">
        <v>73.849999999999994</v>
      </c>
      <c r="T89">
        <v>77.540000000000006</v>
      </c>
      <c r="U89">
        <v>72.040000000000006</v>
      </c>
      <c r="Y89">
        <v>74.790000000000006</v>
      </c>
      <c r="Z89">
        <v>103</v>
      </c>
      <c r="AA89">
        <v>76</v>
      </c>
      <c r="AE89">
        <v>12</v>
      </c>
      <c r="AF89">
        <v>14</v>
      </c>
      <c r="AJ89">
        <v>76</v>
      </c>
    </row>
    <row r="90" spans="1:36" x14ac:dyDescent="0.35">
      <c r="A90" s="3" t="str">
        <f t="shared" si="1"/>
        <v>Hitaashee Bakshi</v>
      </c>
      <c r="B90" s="4">
        <v>46082</v>
      </c>
      <c r="C90" t="s">
        <v>243</v>
      </c>
      <c r="D90" t="s">
        <v>244</v>
      </c>
      <c r="E90" t="s">
        <v>245</v>
      </c>
      <c r="F90" t="s">
        <v>246</v>
      </c>
      <c r="I90" t="s">
        <v>409</v>
      </c>
      <c r="J90" t="s">
        <v>410</v>
      </c>
      <c r="K90" t="s">
        <v>371</v>
      </c>
      <c r="L90">
        <v>73</v>
      </c>
      <c r="M90">
        <v>73</v>
      </c>
      <c r="Q90">
        <v>146</v>
      </c>
      <c r="R90">
        <v>74.209999999999994</v>
      </c>
      <c r="S90">
        <v>73.849999999999994</v>
      </c>
      <c r="T90">
        <v>73.540000000000006</v>
      </c>
      <c r="U90">
        <v>77.040000000000006</v>
      </c>
      <c r="Y90">
        <v>75.290000000000006</v>
      </c>
      <c r="Z90">
        <v>48</v>
      </c>
      <c r="AA90">
        <v>88</v>
      </c>
      <c r="AE90">
        <v>8</v>
      </c>
      <c r="AF90">
        <v>15</v>
      </c>
      <c r="AJ90">
        <v>88</v>
      </c>
    </row>
    <row r="91" spans="1:36" x14ac:dyDescent="0.35">
      <c r="A91" s="3" t="str">
        <f t="shared" si="1"/>
        <v>Jessica Bang</v>
      </c>
      <c r="B91" s="4">
        <v>46082</v>
      </c>
      <c r="C91" t="s">
        <v>243</v>
      </c>
      <c r="D91" t="s">
        <v>244</v>
      </c>
      <c r="E91" t="s">
        <v>245</v>
      </c>
      <c r="F91" t="s">
        <v>246</v>
      </c>
      <c r="I91" t="s">
        <v>411</v>
      </c>
      <c r="J91" t="s">
        <v>412</v>
      </c>
      <c r="K91" t="s">
        <v>371</v>
      </c>
      <c r="L91">
        <v>74</v>
      </c>
      <c r="M91">
        <v>72</v>
      </c>
      <c r="Q91">
        <v>146</v>
      </c>
      <c r="R91">
        <v>74.209999999999994</v>
      </c>
      <c r="S91">
        <v>73.849999999999994</v>
      </c>
      <c r="T91">
        <v>74.540000000000006</v>
      </c>
      <c r="U91">
        <v>76.040000000000006</v>
      </c>
      <c r="Y91">
        <v>75.290000000000006</v>
      </c>
      <c r="Z91">
        <v>64</v>
      </c>
      <c r="AA91">
        <v>88</v>
      </c>
      <c r="AE91">
        <v>9</v>
      </c>
      <c r="AF91">
        <v>15</v>
      </c>
      <c r="AJ91">
        <v>88</v>
      </c>
    </row>
    <row r="92" spans="1:36" x14ac:dyDescent="0.35">
      <c r="A92" s="3" t="str">
        <f t="shared" si="1"/>
        <v>Kotono Fukaya</v>
      </c>
      <c r="B92" s="4">
        <v>46082</v>
      </c>
      <c r="C92" t="s">
        <v>243</v>
      </c>
      <c r="D92" t="s">
        <v>244</v>
      </c>
      <c r="E92" t="s">
        <v>245</v>
      </c>
      <c r="F92" t="s">
        <v>246</v>
      </c>
      <c r="I92" t="s">
        <v>413</v>
      </c>
      <c r="J92" t="s">
        <v>414</v>
      </c>
      <c r="K92" t="s">
        <v>371</v>
      </c>
      <c r="L92">
        <v>71</v>
      </c>
      <c r="M92">
        <v>75</v>
      </c>
      <c r="Q92">
        <v>146</v>
      </c>
      <c r="R92">
        <v>74.209999999999994</v>
      </c>
      <c r="S92">
        <v>73.849999999999994</v>
      </c>
      <c r="T92">
        <v>71.540000000000006</v>
      </c>
      <c r="U92">
        <v>79.040000000000006</v>
      </c>
      <c r="Y92">
        <v>75.290000000000006</v>
      </c>
      <c r="Z92">
        <v>23</v>
      </c>
      <c r="AA92">
        <v>88</v>
      </c>
      <c r="AE92">
        <v>6</v>
      </c>
      <c r="AF92">
        <v>15</v>
      </c>
      <c r="AJ92">
        <v>88</v>
      </c>
    </row>
    <row r="93" spans="1:36" x14ac:dyDescent="0.35">
      <c r="A93" s="3" t="str">
        <f t="shared" si="1"/>
        <v>Stefanie Hall</v>
      </c>
      <c r="B93" s="4">
        <v>46082</v>
      </c>
      <c r="C93" t="s">
        <v>243</v>
      </c>
      <c r="D93" t="s">
        <v>244</v>
      </c>
      <c r="E93" t="s">
        <v>245</v>
      </c>
      <c r="F93" t="s">
        <v>246</v>
      </c>
      <c r="I93" t="s">
        <v>339</v>
      </c>
      <c r="J93" t="s">
        <v>415</v>
      </c>
      <c r="K93" t="s">
        <v>371</v>
      </c>
      <c r="L93">
        <v>74</v>
      </c>
      <c r="M93">
        <v>72</v>
      </c>
      <c r="Q93">
        <v>146</v>
      </c>
      <c r="R93">
        <v>74.209999999999994</v>
      </c>
      <c r="S93">
        <v>73.849999999999994</v>
      </c>
      <c r="T93">
        <v>74.540000000000006</v>
      </c>
      <c r="U93">
        <v>76.040000000000006</v>
      </c>
      <c r="Y93">
        <v>75.290000000000006</v>
      </c>
      <c r="Z93">
        <v>64</v>
      </c>
      <c r="AA93">
        <v>88</v>
      </c>
      <c r="AE93">
        <v>9</v>
      </c>
      <c r="AF93">
        <v>15</v>
      </c>
      <c r="AJ93">
        <v>88</v>
      </c>
    </row>
    <row r="94" spans="1:36" x14ac:dyDescent="0.35">
      <c r="A94" s="3" t="str">
        <f t="shared" si="1"/>
        <v>Maddison Hinson-Tolchard</v>
      </c>
      <c r="B94" s="4">
        <v>46082</v>
      </c>
      <c r="C94" t="s">
        <v>243</v>
      </c>
      <c r="D94" t="s">
        <v>244</v>
      </c>
      <c r="E94" t="s">
        <v>245</v>
      </c>
      <c r="F94" t="s">
        <v>246</v>
      </c>
      <c r="I94" t="s">
        <v>416</v>
      </c>
      <c r="J94" t="s">
        <v>417</v>
      </c>
      <c r="K94" t="s">
        <v>371</v>
      </c>
      <c r="L94">
        <v>78</v>
      </c>
      <c r="M94">
        <v>68</v>
      </c>
      <c r="Q94">
        <v>146</v>
      </c>
      <c r="R94">
        <v>74.209999999999994</v>
      </c>
      <c r="S94">
        <v>73.849999999999994</v>
      </c>
      <c r="T94">
        <v>78.540000000000006</v>
      </c>
      <c r="U94">
        <v>72.040000000000006</v>
      </c>
      <c r="Y94">
        <v>75.290000000000006</v>
      </c>
      <c r="Z94">
        <v>116</v>
      </c>
      <c r="AA94">
        <v>88</v>
      </c>
      <c r="AE94">
        <v>13</v>
      </c>
      <c r="AF94">
        <v>15</v>
      </c>
      <c r="AJ94">
        <v>88</v>
      </c>
    </row>
    <row r="95" spans="1:36" x14ac:dyDescent="0.35">
      <c r="A95" s="3" t="str">
        <f t="shared" si="1"/>
        <v>Amy Lee</v>
      </c>
      <c r="B95" s="4">
        <v>46082</v>
      </c>
      <c r="C95" t="s">
        <v>243</v>
      </c>
      <c r="D95" t="s">
        <v>244</v>
      </c>
      <c r="E95" t="s">
        <v>245</v>
      </c>
      <c r="F95" t="s">
        <v>246</v>
      </c>
      <c r="I95" t="s">
        <v>309</v>
      </c>
      <c r="J95" t="s">
        <v>418</v>
      </c>
      <c r="K95" t="s">
        <v>371</v>
      </c>
      <c r="L95">
        <v>76</v>
      </c>
      <c r="M95">
        <v>70</v>
      </c>
      <c r="Q95">
        <v>146</v>
      </c>
      <c r="R95">
        <v>74.209999999999994</v>
      </c>
      <c r="S95">
        <v>73.849999999999994</v>
      </c>
      <c r="T95">
        <v>76.540000000000006</v>
      </c>
      <c r="U95">
        <v>74.040000000000006</v>
      </c>
      <c r="Y95">
        <v>75.290000000000006</v>
      </c>
      <c r="Z95">
        <v>97</v>
      </c>
      <c r="AA95">
        <v>88</v>
      </c>
      <c r="AE95">
        <v>11</v>
      </c>
      <c r="AF95">
        <v>15</v>
      </c>
      <c r="AJ95">
        <v>88</v>
      </c>
    </row>
    <row r="96" spans="1:36" x14ac:dyDescent="0.35">
      <c r="A96" s="3" t="str">
        <f t="shared" si="1"/>
        <v>Lisa Pettersson</v>
      </c>
      <c r="B96" s="4">
        <v>46082</v>
      </c>
      <c r="C96" t="s">
        <v>243</v>
      </c>
      <c r="D96" t="s">
        <v>244</v>
      </c>
      <c r="E96" t="s">
        <v>245</v>
      </c>
      <c r="F96" t="s">
        <v>246</v>
      </c>
      <c r="I96" t="s">
        <v>419</v>
      </c>
      <c r="J96" t="s">
        <v>420</v>
      </c>
      <c r="K96" t="s">
        <v>371</v>
      </c>
      <c r="L96">
        <v>77</v>
      </c>
      <c r="M96">
        <v>69</v>
      </c>
      <c r="Q96">
        <v>146</v>
      </c>
      <c r="R96">
        <v>74.209999999999994</v>
      </c>
      <c r="S96">
        <v>73.849999999999994</v>
      </c>
      <c r="T96">
        <v>77.540000000000006</v>
      </c>
      <c r="U96">
        <v>73.040000000000006</v>
      </c>
      <c r="Y96">
        <v>75.290000000000006</v>
      </c>
      <c r="Z96">
        <v>103</v>
      </c>
      <c r="AA96">
        <v>88</v>
      </c>
      <c r="AE96">
        <v>12</v>
      </c>
      <c r="AF96">
        <v>15</v>
      </c>
      <c r="AJ96">
        <v>88</v>
      </c>
    </row>
    <row r="97" spans="1:36" x14ac:dyDescent="0.35">
      <c r="A97" s="3" t="str">
        <f t="shared" si="1"/>
        <v>Kirsten Rudgeley</v>
      </c>
      <c r="B97" s="4">
        <v>46082</v>
      </c>
      <c r="C97" t="s">
        <v>243</v>
      </c>
      <c r="D97" t="s">
        <v>244</v>
      </c>
      <c r="E97" t="s">
        <v>245</v>
      </c>
      <c r="F97" t="s">
        <v>246</v>
      </c>
      <c r="I97" t="s">
        <v>421</v>
      </c>
      <c r="J97" t="s">
        <v>422</v>
      </c>
      <c r="K97" t="s">
        <v>371</v>
      </c>
      <c r="L97">
        <v>80</v>
      </c>
      <c r="M97">
        <v>66</v>
      </c>
      <c r="Q97">
        <v>146</v>
      </c>
      <c r="R97">
        <v>74.209999999999994</v>
      </c>
      <c r="S97">
        <v>73.849999999999994</v>
      </c>
      <c r="T97">
        <v>80.540000000000006</v>
      </c>
      <c r="U97">
        <v>70.040000000000006</v>
      </c>
      <c r="Y97">
        <v>75.290000000000006</v>
      </c>
      <c r="Z97">
        <v>126</v>
      </c>
      <c r="AA97">
        <v>88</v>
      </c>
      <c r="AE97">
        <v>15</v>
      </c>
      <c r="AF97">
        <v>15</v>
      </c>
      <c r="AJ97">
        <v>88</v>
      </c>
    </row>
    <row r="98" spans="1:36" x14ac:dyDescent="0.35">
      <c r="A98" s="3" t="str">
        <f t="shared" si="1"/>
        <v>Mina Yoon</v>
      </c>
      <c r="B98" s="4">
        <v>46082</v>
      </c>
      <c r="C98" t="s">
        <v>243</v>
      </c>
      <c r="D98" t="s">
        <v>244</v>
      </c>
      <c r="E98" t="s">
        <v>245</v>
      </c>
      <c r="F98" t="s">
        <v>246</v>
      </c>
      <c r="I98" t="s">
        <v>423</v>
      </c>
      <c r="J98" t="s">
        <v>424</v>
      </c>
      <c r="K98" t="s">
        <v>371</v>
      </c>
      <c r="L98">
        <v>76</v>
      </c>
      <c r="M98">
        <v>70</v>
      </c>
      <c r="Q98">
        <v>146</v>
      </c>
      <c r="R98">
        <v>74.209999999999994</v>
      </c>
      <c r="S98">
        <v>73.849999999999994</v>
      </c>
      <c r="T98">
        <v>76.540000000000006</v>
      </c>
      <c r="U98">
        <v>74.040000000000006</v>
      </c>
      <c r="Y98">
        <v>75.290000000000006</v>
      </c>
      <c r="Z98">
        <v>97</v>
      </c>
      <c r="AA98">
        <v>88</v>
      </c>
      <c r="AE98">
        <v>11</v>
      </c>
      <c r="AF98">
        <v>15</v>
      </c>
      <c r="AJ98">
        <v>88</v>
      </c>
    </row>
    <row r="99" spans="1:36" x14ac:dyDescent="0.35">
      <c r="A99" s="3" t="str">
        <f t="shared" si="1"/>
        <v>Trichat Cheenglab</v>
      </c>
      <c r="B99" s="4">
        <v>46082</v>
      </c>
      <c r="C99" t="s">
        <v>243</v>
      </c>
      <c r="D99" t="s">
        <v>244</v>
      </c>
      <c r="E99" t="s">
        <v>245</v>
      </c>
      <c r="F99" t="s">
        <v>246</v>
      </c>
      <c r="I99" t="s">
        <v>425</v>
      </c>
      <c r="J99" t="s">
        <v>426</v>
      </c>
      <c r="K99" t="s">
        <v>371</v>
      </c>
      <c r="L99">
        <v>77</v>
      </c>
      <c r="M99">
        <v>70</v>
      </c>
      <c r="Q99">
        <v>147</v>
      </c>
      <c r="R99">
        <v>74.209999999999994</v>
      </c>
      <c r="S99">
        <v>73.849999999999994</v>
      </c>
      <c r="T99">
        <v>77.540000000000006</v>
      </c>
      <c r="U99">
        <v>74.040000000000006</v>
      </c>
      <c r="Y99">
        <v>75.790000000000006</v>
      </c>
      <c r="Z99">
        <v>103</v>
      </c>
      <c r="AA99">
        <v>97</v>
      </c>
      <c r="AE99">
        <v>12</v>
      </c>
      <c r="AF99">
        <v>16</v>
      </c>
      <c r="AJ99">
        <v>97</v>
      </c>
    </row>
    <row r="100" spans="1:36" x14ac:dyDescent="0.35">
      <c r="A100" s="3" t="str">
        <f t="shared" si="1"/>
        <v>Camille Chevalier</v>
      </c>
      <c r="B100" s="4">
        <v>46082</v>
      </c>
      <c r="C100" t="s">
        <v>243</v>
      </c>
      <c r="D100" t="s">
        <v>244</v>
      </c>
      <c r="E100" t="s">
        <v>245</v>
      </c>
      <c r="F100" t="s">
        <v>246</v>
      </c>
      <c r="I100" t="s">
        <v>427</v>
      </c>
      <c r="J100" t="s">
        <v>428</v>
      </c>
      <c r="K100" t="s">
        <v>371</v>
      </c>
      <c r="L100">
        <v>71</v>
      </c>
      <c r="M100">
        <v>76</v>
      </c>
      <c r="Q100">
        <v>147</v>
      </c>
      <c r="R100">
        <v>74.209999999999994</v>
      </c>
      <c r="S100">
        <v>73.849999999999994</v>
      </c>
      <c r="T100">
        <v>71.540000000000006</v>
      </c>
      <c r="U100">
        <v>80.040000000000006</v>
      </c>
      <c r="Y100">
        <v>75.790000000000006</v>
      </c>
      <c r="Z100">
        <v>23</v>
      </c>
      <c r="AA100">
        <v>97</v>
      </c>
      <c r="AE100">
        <v>6</v>
      </c>
      <c r="AF100">
        <v>16</v>
      </c>
      <c r="AJ100">
        <v>97</v>
      </c>
    </row>
    <row r="101" spans="1:36" x14ac:dyDescent="0.35">
      <c r="A101" s="3" t="str">
        <f t="shared" si="1"/>
        <v>Klara Davidson Spilkova</v>
      </c>
      <c r="B101" s="4">
        <v>46082</v>
      </c>
      <c r="C101" t="s">
        <v>243</v>
      </c>
      <c r="D101" t="s">
        <v>244</v>
      </c>
      <c r="E101" t="s">
        <v>245</v>
      </c>
      <c r="F101" t="s">
        <v>246</v>
      </c>
      <c r="I101" t="s">
        <v>429</v>
      </c>
      <c r="J101" t="s">
        <v>430</v>
      </c>
      <c r="K101" t="s">
        <v>371</v>
      </c>
      <c r="L101">
        <v>71</v>
      </c>
      <c r="M101">
        <v>76</v>
      </c>
      <c r="Q101">
        <v>147</v>
      </c>
      <c r="R101">
        <v>74.209999999999994</v>
      </c>
      <c r="S101">
        <v>73.849999999999994</v>
      </c>
      <c r="T101">
        <v>71.540000000000006</v>
      </c>
      <c r="U101">
        <v>80.040000000000006</v>
      </c>
      <c r="Y101">
        <v>75.790000000000006</v>
      </c>
      <c r="Z101">
        <v>23</v>
      </c>
      <c r="AA101">
        <v>97</v>
      </c>
      <c r="AE101">
        <v>6</v>
      </c>
      <c r="AF101">
        <v>16</v>
      </c>
      <c r="AJ101">
        <v>97</v>
      </c>
    </row>
    <row r="102" spans="1:36" x14ac:dyDescent="0.35">
      <c r="A102" s="3" t="str">
        <f t="shared" si="1"/>
        <v>Darcey Harry</v>
      </c>
      <c r="B102" s="4">
        <v>46082</v>
      </c>
      <c r="C102" t="s">
        <v>243</v>
      </c>
      <c r="D102" t="s">
        <v>244</v>
      </c>
      <c r="E102" t="s">
        <v>245</v>
      </c>
      <c r="F102" t="s">
        <v>246</v>
      </c>
      <c r="I102" t="s">
        <v>431</v>
      </c>
      <c r="J102" t="s">
        <v>432</v>
      </c>
      <c r="K102" t="s">
        <v>371</v>
      </c>
      <c r="L102">
        <v>75</v>
      </c>
      <c r="M102">
        <v>72</v>
      </c>
      <c r="Q102">
        <v>147</v>
      </c>
      <c r="R102">
        <v>74.209999999999994</v>
      </c>
      <c r="S102">
        <v>73.849999999999994</v>
      </c>
      <c r="T102">
        <v>75.540000000000006</v>
      </c>
      <c r="U102">
        <v>76.040000000000006</v>
      </c>
      <c r="Y102">
        <v>75.790000000000006</v>
      </c>
      <c r="Z102">
        <v>83</v>
      </c>
      <c r="AA102">
        <v>97</v>
      </c>
      <c r="AE102">
        <v>10</v>
      </c>
      <c r="AF102">
        <v>16</v>
      </c>
      <c r="AJ102">
        <v>97</v>
      </c>
    </row>
    <row r="103" spans="1:36" x14ac:dyDescent="0.35">
      <c r="A103" s="3" t="str">
        <f t="shared" si="1"/>
        <v>Lily May Humphreys</v>
      </c>
      <c r="B103" s="4">
        <v>46082</v>
      </c>
      <c r="C103" t="s">
        <v>243</v>
      </c>
      <c r="D103" t="s">
        <v>244</v>
      </c>
      <c r="E103" t="s">
        <v>245</v>
      </c>
      <c r="F103" t="s">
        <v>246</v>
      </c>
      <c r="I103" t="s">
        <v>433</v>
      </c>
      <c r="J103" t="s">
        <v>434</v>
      </c>
      <c r="K103" t="s">
        <v>371</v>
      </c>
      <c r="L103">
        <v>75</v>
      </c>
      <c r="M103">
        <v>72</v>
      </c>
      <c r="Q103">
        <v>147</v>
      </c>
      <c r="R103">
        <v>74.209999999999994</v>
      </c>
      <c r="S103">
        <v>73.849999999999994</v>
      </c>
      <c r="T103">
        <v>75.540000000000006</v>
      </c>
      <c r="U103">
        <v>76.040000000000006</v>
      </c>
      <c r="Y103">
        <v>75.790000000000006</v>
      </c>
      <c r="Z103">
        <v>83</v>
      </c>
      <c r="AA103">
        <v>97</v>
      </c>
      <c r="AE103">
        <v>10</v>
      </c>
      <c r="AF103">
        <v>16</v>
      </c>
      <c r="AJ103">
        <v>97</v>
      </c>
    </row>
    <row r="104" spans="1:36" x14ac:dyDescent="0.35">
      <c r="A104" s="3" t="str">
        <f t="shared" si="1"/>
        <v>Rhianna Lewis</v>
      </c>
      <c r="B104" s="4">
        <v>46082</v>
      </c>
      <c r="C104" t="s">
        <v>243</v>
      </c>
      <c r="D104" t="s">
        <v>244</v>
      </c>
      <c r="E104" t="s">
        <v>245</v>
      </c>
      <c r="F104" t="s">
        <v>246</v>
      </c>
      <c r="I104" t="s">
        <v>435</v>
      </c>
      <c r="J104" t="s">
        <v>436</v>
      </c>
      <c r="K104" t="s">
        <v>371</v>
      </c>
      <c r="L104">
        <v>77</v>
      </c>
      <c r="M104">
        <v>70</v>
      </c>
      <c r="Q104">
        <v>147</v>
      </c>
      <c r="R104">
        <v>74.209999999999994</v>
      </c>
      <c r="S104">
        <v>73.849999999999994</v>
      </c>
      <c r="T104">
        <v>77.540000000000006</v>
      </c>
      <c r="U104">
        <v>74.040000000000006</v>
      </c>
      <c r="Y104">
        <v>75.790000000000006</v>
      </c>
      <c r="Z104">
        <v>103</v>
      </c>
      <c r="AA104">
        <v>97</v>
      </c>
      <c r="AE104">
        <v>12</v>
      </c>
      <c r="AF104">
        <v>16</v>
      </c>
      <c r="AJ104">
        <v>97</v>
      </c>
    </row>
    <row r="105" spans="1:36" x14ac:dyDescent="0.35">
      <c r="A105" s="3" t="str">
        <f t="shared" si="1"/>
        <v>Mia Okumura</v>
      </c>
      <c r="B105" s="4">
        <v>46082</v>
      </c>
      <c r="C105" t="s">
        <v>243</v>
      </c>
      <c r="D105" t="s">
        <v>244</v>
      </c>
      <c r="E105" t="s">
        <v>245</v>
      </c>
      <c r="F105" t="s">
        <v>246</v>
      </c>
      <c r="I105" t="s">
        <v>437</v>
      </c>
      <c r="J105" t="s">
        <v>438</v>
      </c>
      <c r="K105" t="s">
        <v>371</v>
      </c>
      <c r="L105">
        <v>73</v>
      </c>
      <c r="M105">
        <v>74</v>
      </c>
      <c r="Q105">
        <v>147</v>
      </c>
      <c r="R105">
        <v>74.209999999999994</v>
      </c>
      <c r="S105">
        <v>73.849999999999994</v>
      </c>
      <c r="T105">
        <v>73.540000000000006</v>
      </c>
      <c r="U105">
        <v>78.040000000000006</v>
      </c>
      <c r="Y105">
        <v>75.790000000000006</v>
      </c>
      <c r="Z105">
        <v>48</v>
      </c>
      <c r="AA105">
        <v>97</v>
      </c>
      <c r="AE105">
        <v>8</v>
      </c>
      <c r="AF105">
        <v>16</v>
      </c>
      <c r="AJ105">
        <v>97</v>
      </c>
    </row>
    <row r="106" spans="1:36" x14ac:dyDescent="0.35">
      <c r="A106" s="3" t="str">
        <f t="shared" si="1"/>
        <v>Amy Taylor</v>
      </c>
      <c r="B106" s="4">
        <v>46082</v>
      </c>
      <c r="C106" t="s">
        <v>243</v>
      </c>
      <c r="D106" t="s">
        <v>244</v>
      </c>
      <c r="E106" t="s">
        <v>245</v>
      </c>
      <c r="F106" t="s">
        <v>246</v>
      </c>
      <c r="I106" t="s">
        <v>439</v>
      </c>
      <c r="J106" t="s">
        <v>418</v>
      </c>
      <c r="K106" t="s">
        <v>371</v>
      </c>
      <c r="L106">
        <v>78</v>
      </c>
      <c r="M106">
        <v>69</v>
      </c>
      <c r="Q106">
        <v>147</v>
      </c>
      <c r="R106">
        <v>74.209999999999994</v>
      </c>
      <c r="S106">
        <v>73.849999999999994</v>
      </c>
      <c r="T106">
        <v>78.540000000000006</v>
      </c>
      <c r="U106">
        <v>73.040000000000006</v>
      </c>
      <c r="Y106">
        <v>75.790000000000006</v>
      </c>
      <c r="Z106">
        <v>116</v>
      </c>
      <c r="AA106">
        <v>97</v>
      </c>
      <c r="AE106">
        <v>13</v>
      </c>
      <c r="AF106">
        <v>16</v>
      </c>
      <c r="AJ106">
        <v>97</v>
      </c>
    </row>
    <row r="107" spans="1:36" x14ac:dyDescent="0.35">
      <c r="A107" s="3" t="str">
        <f t="shared" si="1"/>
        <v>Abbie Teasdale</v>
      </c>
      <c r="B107" s="4">
        <v>46082</v>
      </c>
      <c r="C107" t="s">
        <v>243</v>
      </c>
      <c r="D107" t="s">
        <v>244</v>
      </c>
      <c r="E107" t="s">
        <v>245</v>
      </c>
      <c r="F107" t="s">
        <v>246</v>
      </c>
      <c r="I107" t="s">
        <v>440</v>
      </c>
      <c r="J107" t="s">
        <v>441</v>
      </c>
      <c r="K107" t="s">
        <v>371</v>
      </c>
      <c r="L107">
        <v>76</v>
      </c>
      <c r="M107">
        <v>71</v>
      </c>
      <c r="Q107">
        <v>147</v>
      </c>
      <c r="R107">
        <v>74.209999999999994</v>
      </c>
      <c r="S107">
        <v>73.849999999999994</v>
      </c>
      <c r="T107">
        <v>76.540000000000006</v>
      </c>
      <c r="U107">
        <v>75.040000000000006</v>
      </c>
      <c r="Y107">
        <v>75.790000000000006</v>
      </c>
      <c r="Z107">
        <v>97</v>
      </c>
      <c r="AA107">
        <v>97</v>
      </c>
      <c r="AE107">
        <v>11</v>
      </c>
      <c r="AF107">
        <v>16</v>
      </c>
      <c r="AJ107">
        <v>97</v>
      </c>
    </row>
    <row r="108" spans="1:36" x14ac:dyDescent="0.35">
      <c r="A108" s="3" t="str">
        <f t="shared" si="1"/>
        <v>Rebekah Blackwell-Chin</v>
      </c>
      <c r="B108" s="4">
        <v>46082</v>
      </c>
      <c r="C108" t="s">
        <v>243</v>
      </c>
      <c r="D108" t="s">
        <v>244</v>
      </c>
      <c r="E108" t="s">
        <v>245</v>
      </c>
      <c r="F108" t="s">
        <v>246</v>
      </c>
      <c r="I108" t="s">
        <v>442</v>
      </c>
      <c r="J108" t="s">
        <v>443</v>
      </c>
      <c r="K108" t="s">
        <v>371</v>
      </c>
      <c r="L108">
        <v>78</v>
      </c>
      <c r="M108">
        <v>70</v>
      </c>
      <c r="Q108">
        <v>148</v>
      </c>
      <c r="R108">
        <v>74.209999999999994</v>
      </c>
      <c r="S108">
        <v>73.849999999999994</v>
      </c>
      <c r="T108">
        <v>78.540000000000006</v>
      </c>
      <c r="U108">
        <v>74.040000000000006</v>
      </c>
      <c r="Y108">
        <v>76.290000000000006</v>
      </c>
      <c r="Z108">
        <v>116</v>
      </c>
      <c r="AA108">
        <v>106</v>
      </c>
      <c r="AE108">
        <v>13</v>
      </c>
      <c r="AF108">
        <v>17</v>
      </c>
      <c r="AJ108">
        <v>106</v>
      </c>
    </row>
    <row r="109" spans="1:36" x14ac:dyDescent="0.35">
      <c r="A109" s="3" t="str">
        <f t="shared" si="1"/>
        <v>Kristalle Blum</v>
      </c>
      <c r="B109" s="4">
        <v>46082</v>
      </c>
      <c r="C109" t="s">
        <v>243</v>
      </c>
      <c r="D109" t="s">
        <v>244</v>
      </c>
      <c r="E109" t="s">
        <v>245</v>
      </c>
      <c r="F109" t="s">
        <v>246</v>
      </c>
      <c r="I109" t="s">
        <v>444</v>
      </c>
      <c r="J109" t="s">
        <v>445</v>
      </c>
      <c r="K109" t="s">
        <v>371</v>
      </c>
      <c r="L109">
        <v>77</v>
      </c>
      <c r="M109">
        <v>71</v>
      </c>
      <c r="Q109">
        <v>148</v>
      </c>
      <c r="R109">
        <v>74.209999999999994</v>
      </c>
      <c r="S109">
        <v>73.849999999999994</v>
      </c>
      <c r="T109">
        <v>77.540000000000006</v>
      </c>
      <c r="U109">
        <v>75.040000000000006</v>
      </c>
      <c r="Y109">
        <v>76.290000000000006</v>
      </c>
      <c r="Z109">
        <v>103</v>
      </c>
      <c r="AA109">
        <v>106</v>
      </c>
      <c r="AE109">
        <v>12</v>
      </c>
      <c r="AF109">
        <v>17</v>
      </c>
      <c r="AJ109">
        <v>106</v>
      </c>
    </row>
    <row r="110" spans="1:36" x14ac:dyDescent="0.35">
      <c r="A110" s="3" t="str">
        <f t="shared" si="1"/>
        <v>Siyi Keh</v>
      </c>
      <c r="B110" s="4">
        <v>46082</v>
      </c>
      <c r="C110" t="s">
        <v>243</v>
      </c>
      <c r="D110" t="s">
        <v>244</v>
      </c>
      <c r="E110" t="s">
        <v>245</v>
      </c>
      <c r="F110" t="s">
        <v>246</v>
      </c>
      <c r="I110" t="s">
        <v>331</v>
      </c>
      <c r="J110" t="s">
        <v>446</v>
      </c>
      <c r="K110" t="s">
        <v>371</v>
      </c>
      <c r="L110">
        <v>77</v>
      </c>
      <c r="M110">
        <v>71</v>
      </c>
      <c r="Q110">
        <v>148</v>
      </c>
      <c r="R110">
        <v>74.209999999999994</v>
      </c>
      <c r="S110">
        <v>73.849999999999994</v>
      </c>
      <c r="T110">
        <v>77.540000000000006</v>
      </c>
      <c r="U110">
        <v>75.040000000000006</v>
      </c>
      <c r="Y110">
        <v>76.290000000000006</v>
      </c>
      <c r="Z110">
        <v>103</v>
      </c>
      <c r="AA110">
        <v>106</v>
      </c>
      <c r="AE110">
        <v>12</v>
      </c>
      <c r="AF110">
        <v>17</v>
      </c>
      <c r="AJ110">
        <v>106</v>
      </c>
    </row>
    <row r="111" spans="1:36" x14ac:dyDescent="0.35">
      <c r="A111" s="3" t="str">
        <f t="shared" si="1"/>
        <v>Vanessa Knecht</v>
      </c>
      <c r="B111" s="4">
        <v>46082</v>
      </c>
      <c r="C111" t="s">
        <v>243</v>
      </c>
      <c r="D111" t="s">
        <v>244</v>
      </c>
      <c r="E111" t="s">
        <v>245</v>
      </c>
      <c r="F111" t="s">
        <v>246</v>
      </c>
      <c r="I111" t="s">
        <v>447</v>
      </c>
      <c r="J111" t="s">
        <v>448</v>
      </c>
      <c r="K111" t="s">
        <v>371</v>
      </c>
      <c r="L111">
        <v>80</v>
      </c>
      <c r="M111">
        <v>68</v>
      </c>
      <c r="Q111">
        <v>148</v>
      </c>
      <c r="R111">
        <v>74.209999999999994</v>
      </c>
      <c r="S111">
        <v>73.849999999999994</v>
      </c>
      <c r="T111">
        <v>80.540000000000006</v>
      </c>
      <c r="U111">
        <v>72.040000000000006</v>
      </c>
      <c r="Y111">
        <v>76.290000000000006</v>
      </c>
      <c r="Z111">
        <v>126</v>
      </c>
      <c r="AA111">
        <v>106</v>
      </c>
      <c r="AE111">
        <v>15</v>
      </c>
      <c r="AF111">
        <v>17</v>
      </c>
      <c r="AJ111">
        <v>106</v>
      </c>
    </row>
    <row r="112" spans="1:36" x14ac:dyDescent="0.35">
      <c r="A112" s="3" t="str">
        <f t="shared" si="1"/>
        <v>Marta Martin</v>
      </c>
      <c r="B112" s="4">
        <v>46082</v>
      </c>
      <c r="C112" t="s">
        <v>243</v>
      </c>
      <c r="D112" t="s">
        <v>244</v>
      </c>
      <c r="E112" t="s">
        <v>245</v>
      </c>
      <c r="F112" t="s">
        <v>246</v>
      </c>
      <c r="I112" t="s">
        <v>449</v>
      </c>
      <c r="J112" t="s">
        <v>368</v>
      </c>
      <c r="K112" t="s">
        <v>371</v>
      </c>
      <c r="L112">
        <v>77</v>
      </c>
      <c r="M112">
        <v>71</v>
      </c>
      <c r="Q112">
        <v>148</v>
      </c>
      <c r="R112">
        <v>74.209999999999994</v>
      </c>
      <c r="S112">
        <v>73.849999999999994</v>
      </c>
      <c r="T112">
        <v>77.540000000000006</v>
      </c>
      <c r="U112">
        <v>75.040000000000006</v>
      </c>
      <c r="Y112">
        <v>76.290000000000006</v>
      </c>
      <c r="Z112">
        <v>103</v>
      </c>
      <c r="AA112">
        <v>106</v>
      </c>
      <c r="AE112">
        <v>12</v>
      </c>
      <c r="AF112">
        <v>17</v>
      </c>
      <c r="AJ112">
        <v>106</v>
      </c>
    </row>
    <row r="113" spans="1:36" x14ac:dyDescent="0.35">
      <c r="A113" s="3" t="str">
        <f t="shared" si="1"/>
        <v>Pranavi Urs</v>
      </c>
      <c r="B113" s="4">
        <v>46082</v>
      </c>
      <c r="C113" t="s">
        <v>243</v>
      </c>
      <c r="D113" t="s">
        <v>244</v>
      </c>
      <c r="E113" t="s">
        <v>245</v>
      </c>
      <c r="F113" t="s">
        <v>246</v>
      </c>
      <c r="I113" t="s">
        <v>450</v>
      </c>
      <c r="J113" t="s">
        <v>451</v>
      </c>
      <c r="K113" t="s">
        <v>371</v>
      </c>
      <c r="L113">
        <v>74</v>
      </c>
      <c r="M113">
        <v>74</v>
      </c>
      <c r="Q113">
        <v>148</v>
      </c>
      <c r="R113">
        <v>74.209999999999994</v>
      </c>
      <c r="S113">
        <v>73.849999999999994</v>
      </c>
      <c r="T113">
        <v>74.540000000000006</v>
      </c>
      <c r="U113">
        <v>78.040000000000006</v>
      </c>
      <c r="Y113">
        <v>76.290000000000006</v>
      </c>
      <c r="Z113">
        <v>64</v>
      </c>
      <c r="AA113">
        <v>106</v>
      </c>
      <c r="AE113">
        <v>9</v>
      </c>
      <c r="AF113">
        <v>17</v>
      </c>
      <c r="AJ113">
        <v>106</v>
      </c>
    </row>
    <row r="114" spans="1:36" x14ac:dyDescent="0.35">
      <c r="A114" s="3" t="str">
        <f t="shared" si="1"/>
        <v>Emma Grechi</v>
      </c>
      <c r="B114" s="4">
        <v>46082</v>
      </c>
      <c r="C114" t="s">
        <v>243</v>
      </c>
      <c r="D114" t="s">
        <v>244</v>
      </c>
      <c r="E114" t="s">
        <v>245</v>
      </c>
      <c r="F114" t="s">
        <v>246</v>
      </c>
      <c r="I114" t="s">
        <v>452</v>
      </c>
      <c r="J114" t="s">
        <v>291</v>
      </c>
      <c r="K114" t="s">
        <v>371</v>
      </c>
      <c r="L114">
        <v>74</v>
      </c>
      <c r="M114">
        <v>75</v>
      </c>
      <c r="Q114">
        <v>149</v>
      </c>
      <c r="R114">
        <v>74.209999999999994</v>
      </c>
      <c r="S114">
        <v>73.849999999999994</v>
      </c>
      <c r="T114">
        <v>74.540000000000006</v>
      </c>
      <c r="U114">
        <v>79.040000000000006</v>
      </c>
      <c r="Y114">
        <v>76.790000000000006</v>
      </c>
      <c r="Z114">
        <v>64</v>
      </c>
      <c r="AA114">
        <v>112</v>
      </c>
      <c r="AE114">
        <v>9</v>
      </c>
      <c r="AF114">
        <v>18</v>
      </c>
      <c r="AJ114">
        <v>112</v>
      </c>
    </row>
    <row r="115" spans="1:36" x14ac:dyDescent="0.35">
      <c r="A115" s="3" t="str">
        <f t="shared" si="1"/>
        <v>Natsumi Hayakawa</v>
      </c>
      <c r="B115" s="4">
        <v>46082</v>
      </c>
      <c r="C115" t="s">
        <v>243</v>
      </c>
      <c r="D115" t="s">
        <v>244</v>
      </c>
      <c r="E115" t="s">
        <v>245</v>
      </c>
      <c r="F115" t="s">
        <v>246</v>
      </c>
      <c r="I115" t="s">
        <v>453</v>
      </c>
      <c r="J115" t="s">
        <v>454</v>
      </c>
      <c r="K115" t="s">
        <v>371</v>
      </c>
      <c r="L115">
        <v>76</v>
      </c>
      <c r="M115">
        <v>73</v>
      </c>
      <c r="Q115">
        <v>149</v>
      </c>
      <c r="R115">
        <v>74.209999999999994</v>
      </c>
      <c r="S115">
        <v>73.849999999999994</v>
      </c>
      <c r="T115">
        <v>76.540000000000006</v>
      </c>
      <c r="U115">
        <v>77.040000000000006</v>
      </c>
      <c r="Y115">
        <v>76.790000000000006</v>
      </c>
      <c r="Z115">
        <v>97</v>
      </c>
      <c r="AA115">
        <v>112</v>
      </c>
      <c r="AE115">
        <v>11</v>
      </c>
      <c r="AF115">
        <v>18</v>
      </c>
      <c r="AJ115">
        <v>112</v>
      </c>
    </row>
    <row r="116" spans="1:36" x14ac:dyDescent="0.35">
      <c r="A116" s="3" t="str">
        <f t="shared" si="1"/>
        <v>Luna Sobron Galmes</v>
      </c>
      <c r="B116" s="4">
        <v>46082</v>
      </c>
      <c r="C116" t="s">
        <v>243</v>
      </c>
      <c r="D116" t="s">
        <v>244</v>
      </c>
      <c r="E116" t="s">
        <v>245</v>
      </c>
      <c r="F116" t="s">
        <v>246</v>
      </c>
      <c r="I116" t="s">
        <v>455</v>
      </c>
      <c r="J116" t="s">
        <v>456</v>
      </c>
      <c r="K116" t="s">
        <v>371</v>
      </c>
      <c r="L116">
        <v>77</v>
      </c>
      <c r="M116">
        <v>72</v>
      </c>
      <c r="Q116">
        <v>149</v>
      </c>
      <c r="R116">
        <v>74.209999999999994</v>
      </c>
      <c r="S116">
        <v>73.849999999999994</v>
      </c>
      <c r="T116">
        <v>77.540000000000006</v>
      </c>
      <c r="U116">
        <v>76.040000000000006</v>
      </c>
      <c r="Y116">
        <v>76.790000000000006</v>
      </c>
      <c r="Z116">
        <v>103</v>
      </c>
      <c r="AA116">
        <v>112</v>
      </c>
      <c r="AE116">
        <v>12</v>
      </c>
      <c r="AF116">
        <v>18</v>
      </c>
      <c r="AJ116">
        <v>112</v>
      </c>
    </row>
    <row r="117" spans="1:36" x14ac:dyDescent="0.35">
      <c r="A117" s="3" t="str">
        <f t="shared" si="1"/>
        <v>Mimi Thomsen</v>
      </c>
      <c r="B117" s="4">
        <v>46082</v>
      </c>
      <c r="C117" t="s">
        <v>243</v>
      </c>
      <c r="D117" t="s">
        <v>244</v>
      </c>
      <c r="E117" t="s">
        <v>245</v>
      </c>
      <c r="F117" t="s">
        <v>246</v>
      </c>
      <c r="I117" t="s">
        <v>457</v>
      </c>
      <c r="J117" t="s">
        <v>458</v>
      </c>
      <c r="K117" t="s">
        <v>371</v>
      </c>
      <c r="L117">
        <v>75</v>
      </c>
      <c r="M117">
        <v>74</v>
      </c>
      <c r="Q117">
        <v>149</v>
      </c>
      <c r="R117">
        <v>74.209999999999994</v>
      </c>
      <c r="S117">
        <v>73.849999999999994</v>
      </c>
      <c r="T117">
        <v>75.540000000000006</v>
      </c>
      <c r="U117">
        <v>78.040000000000006</v>
      </c>
      <c r="Y117">
        <v>76.790000000000006</v>
      </c>
      <c r="Z117">
        <v>83</v>
      </c>
      <c r="AA117">
        <v>112</v>
      </c>
      <c r="AE117">
        <v>10</v>
      </c>
      <c r="AF117">
        <v>18</v>
      </c>
      <c r="AJ117">
        <v>112</v>
      </c>
    </row>
    <row r="118" spans="1:36" x14ac:dyDescent="0.35">
      <c r="A118" s="3" t="str">
        <f t="shared" si="1"/>
        <v>Ikeba Hinata</v>
      </c>
      <c r="B118" s="4">
        <v>46082</v>
      </c>
      <c r="C118" t="s">
        <v>243</v>
      </c>
      <c r="D118" t="s">
        <v>244</v>
      </c>
      <c r="E118" t="s">
        <v>245</v>
      </c>
      <c r="F118" t="s">
        <v>246</v>
      </c>
      <c r="I118" t="s">
        <v>459</v>
      </c>
      <c r="J118" t="s">
        <v>460</v>
      </c>
      <c r="K118" t="s">
        <v>371</v>
      </c>
      <c r="L118">
        <v>80</v>
      </c>
      <c r="M118">
        <v>70</v>
      </c>
      <c r="Q118">
        <v>150</v>
      </c>
      <c r="R118">
        <v>74.209999999999994</v>
      </c>
      <c r="S118">
        <v>73.849999999999994</v>
      </c>
      <c r="T118">
        <v>80.540000000000006</v>
      </c>
      <c r="U118">
        <v>74.040000000000006</v>
      </c>
      <c r="Y118">
        <v>77.290000000000006</v>
      </c>
      <c r="Z118">
        <v>126</v>
      </c>
      <c r="AA118">
        <v>116</v>
      </c>
      <c r="AE118">
        <v>15</v>
      </c>
      <c r="AF118">
        <v>19</v>
      </c>
      <c r="AJ118">
        <v>116</v>
      </c>
    </row>
    <row r="119" spans="1:36" x14ac:dyDescent="0.35">
      <c r="A119" s="3" t="str">
        <f t="shared" si="1"/>
        <v>Rachel Lee</v>
      </c>
      <c r="B119" s="4">
        <v>46082</v>
      </c>
      <c r="C119" t="s">
        <v>243</v>
      </c>
      <c r="D119" t="s">
        <v>244</v>
      </c>
      <c r="E119" t="s">
        <v>245</v>
      </c>
      <c r="F119" t="s">
        <v>246</v>
      </c>
      <c r="I119" t="s">
        <v>309</v>
      </c>
      <c r="J119" t="s">
        <v>461</v>
      </c>
      <c r="K119" t="s">
        <v>371</v>
      </c>
      <c r="L119">
        <v>74</v>
      </c>
      <c r="M119">
        <v>76</v>
      </c>
      <c r="Q119">
        <v>150</v>
      </c>
      <c r="R119">
        <v>74.209999999999994</v>
      </c>
      <c r="S119">
        <v>73.849999999999994</v>
      </c>
      <c r="T119">
        <v>74.540000000000006</v>
      </c>
      <c r="U119">
        <v>80.040000000000006</v>
      </c>
      <c r="Y119">
        <v>77.290000000000006</v>
      </c>
      <c r="Z119">
        <v>64</v>
      </c>
      <c r="AA119">
        <v>116</v>
      </c>
      <c r="AE119">
        <v>9</v>
      </c>
      <c r="AF119">
        <v>19</v>
      </c>
      <c r="AJ119">
        <v>116</v>
      </c>
    </row>
    <row r="120" spans="1:36" x14ac:dyDescent="0.35">
      <c r="A120" s="3" t="str">
        <f t="shared" si="1"/>
        <v>Danni Vasquez</v>
      </c>
      <c r="B120" s="4">
        <v>46082</v>
      </c>
      <c r="C120" t="s">
        <v>243</v>
      </c>
      <c r="D120" t="s">
        <v>244</v>
      </c>
      <c r="E120" t="s">
        <v>245</v>
      </c>
      <c r="F120" t="s">
        <v>246</v>
      </c>
      <c r="I120" t="s">
        <v>462</v>
      </c>
      <c r="J120" t="s">
        <v>463</v>
      </c>
      <c r="K120" t="s">
        <v>371</v>
      </c>
      <c r="L120">
        <v>77</v>
      </c>
      <c r="M120">
        <v>73</v>
      </c>
      <c r="Q120">
        <v>150</v>
      </c>
      <c r="R120">
        <v>74.209999999999994</v>
      </c>
      <c r="S120">
        <v>73.849999999999994</v>
      </c>
      <c r="T120">
        <v>77.540000000000006</v>
      </c>
      <c r="U120">
        <v>77.040000000000006</v>
      </c>
      <c r="Y120">
        <v>77.290000000000006</v>
      </c>
      <c r="Z120">
        <v>103</v>
      </c>
      <c r="AA120">
        <v>116</v>
      </c>
      <c r="AE120">
        <v>12</v>
      </c>
      <c r="AF120">
        <v>19</v>
      </c>
      <c r="AJ120">
        <v>116</v>
      </c>
    </row>
    <row r="121" spans="1:36" x14ac:dyDescent="0.35">
      <c r="A121" s="3" t="str">
        <f t="shared" si="1"/>
        <v>Gabriella Cowley</v>
      </c>
      <c r="B121" s="4">
        <v>46082</v>
      </c>
      <c r="C121" t="s">
        <v>243</v>
      </c>
      <c r="D121" t="s">
        <v>244</v>
      </c>
      <c r="E121" t="s">
        <v>245</v>
      </c>
      <c r="F121" t="s">
        <v>246</v>
      </c>
      <c r="I121" t="s">
        <v>464</v>
      </c>
      <c r="J121" t="s">
        <v>465</v>
      </c>
      <c r="K121" t="s">
        <v>371</v>
      </c>
      <c r="L121">
        <v>78</v>
      </c>
      <c r="M121">
        <v>73</v>
      </c>
      <c r="Q121">
        <v>151</v>
      </c>
      <c r="R121">
        <v>74.209999999999994</v>
      </c>
      <c r="S121">
        <v>73.849999999999994</v>
      </c>
      <c r="T121">
        <v>78.540000000000006</v>
      </c>
      <c r="U121">
        <v>77.040000000000006</v>
      </c>
      <c r="Y121">
        <v>77.790000000000006</v>
      </c>
      <c r="Z121">
        <v>116</v>
      </c>
      <c r="AA121">
        <v>119</v>
      </c>
      <c r="AE121">
        <v>13</v>
      </c>
      <c r="AF121">
        <v>20</v>
      </c>
      <c r="AJ121">
        <v>119</v>
      </c>
    </row>
    <row r="122" spans="1:36" x14ac:dyDescent="0.35">
      <c r="A122" s="3" t="str">
        <f t="shared" si="1"/>
        <v>Hannah Darling</v>
      </c>
      <c r="B122" s="4">
        <v>46082</v>
      </c>
      <c r="C122" t="s">
        <v>243</v>
      </c>
      <c r="D122" t="s">
        <v>244</v>
      </c>
      <c r="E122" t="s">
        <v>245</v>
      </c>
      <c r="F122" t="s">
        <v>246</v>
      </c>
      <c r="I122" t="s">
        <v>466</v>
      </c>
      <c r="J122" t="s">
        <v>275</v>
      </c>
      <c r="K122" t="s">
        <v>371</v>
      </c>
      <c r="L122">
        <v>81</v>
      </c>
      <c r="M122">
        <v>70</v>
      </c>
      <c r="Q122">
        <v>151</v>
      </c>
      <c r="R122">
        <v>74.209999999999994</v>
      </c>
      <c r="S122">
        <v>73.849999999999994</v>
      </c>
      <c r="T122">
        <v>81.540000000000006</v>
      </c>
      <c r="U122">
        <v>74.040000000000006</v>
      </c>
      <c r="Y122">
        <v>77.790000000000006</v>
      </c>
      <c r="Z122">
        <v>131</v>
      </c>
      <c r="AA122">
        <v>119</v>
      </c>
      <c r="AE122">
        <v>16</v>
      </c>
      <c r="AF122">
        <v>20</v>
      </c>
      <c r="AJ122">
        <v>119</v>
      </c>
    </row>
    <row r="123" spans="1:36" x14ac:dyDescent="0.35">
      <c r="A123" s="3" t="str">
        <f t="shared" si="1"/>
        <v>Ann Jang</v>
      </c>
      <c r="B123" s="4">
        <v>46082</v>
      </c>
      <c r="C123" t="s">
        <v>243</v>
      </c>
      <c r="D123" t="s">
        <v>244</v>
      </c>
      <c r="E123" t="s">
        <v>245</v>
      </c>
      <c r="F123" t="s">
        <v>246</v>
      </c>
      <c r="I123" t="s">
        <v>467</v>
      </c>
      <c r="J123" t="s">
        <v>468</v>
      </c>
      <c r="K123" t="s">
        <v>371</v>
      </c>
      <c r="L123">
        <v>74</v>
      </c>
      <c r="M123">
        <v>77</v>
      </c>
      <c r="Q123">
        <v>151</v>
      </c>
      <c r="R123">
        <v>74.209999999999994</v>
      </c>
      <c r="S123">
        <v>73.849999999999994</v>
      </c>
      <c r="T123">
        <v>74.540000000000006</v>
      </c>
      <c r="U123">
        <v>81.040000000000006</v>
      </c>
      <c r="Y123">
        <v>77.790000000000006</v>
      </c>
      <c r="Z123">
        <v>64</v>
      </c>
      <c r="AA123">
        <v>119</v>
      </c>
      <c r="AE123">
        <v>9</v>
      </c>
      <c r="AF123">
        <v>20</v>
      </c>
      <c r="AJ123">
        <v>119</v>
      </c>
    </row>
    <row r="124" spans="1:36" x14ac:dyDescent="0.35">
      <c r="A124" s="3" t="str">
        <f t="shared" si="1"/>
        <v>Annika Rathbone</v>
      </c>
      <c r="B124" s="4">
        <v>46082</v>
      </c>
      <c r="C124" t="s">
        <v>243</v>
      </c>
      <c r="D124" t="s">
        <v>244</v>
      </c>
      <c r="E124" t="s">
        <v>245</v>
      </c>
      <c r="F124" t="s">
        <v>246</v>
      </c>
      <c r="I124" t="s">
        <v>469</v>
      </c>
      <c r="J124" t="s">
        <v>370</v>
      </c>
      <c r="K124" t="s">
        <v>371</v>
      </c>
      <c r="L124">
        <v>79</v>
      </c>
      <c r="M124">
        <v>72</v>
      </c>
      <c r="Q124">
        <v>151</v>
      </c>
      <c r="R124">
        <v>74.209999999999994</v>
      </c>
      <c r="S124">
        <v>73.849999999999994</v>
      </c>
      <c r="T124">
        <v>79.540000000000006</v>
      </c>
      <c r="U124">
        <v>76.040000000000006</v>
      </c>
      <c r="Y124">
        <v>77.790000000000006</v>
      </c>
      <c r="Z124">
        <v>122</v>
      </c>
      <c r="AA124">
        <v>119</v>
      </c>
      <c r="AE124">
        <v>14</v>
      </c>
      <c r="AF124">
        <v>20</v>
      </c>
      <c r="AJ124">
        <v>119</v>
      </c>
    </row>
    <row r="125" spans="1:36" x14ac:dyDescent="0.35">
      <c r="A125" s="3" t="str">
        <f t="shared" si="1"/>
        <v>Lara Thomsen</v>
      </c>
      <c r="B125" s="4">
        <v>46082</v>
      </c>
      <c r="C125" t="s">
        <v>243</v>
      </c>
      <c r="D125" t="s">
        <v>244</v>
      </c>
      <c r="E125" t="s">
        <v>245</v>
      </c>
      <c r="F125" t="s">
        <v>246</v>
      </c>
      <c r="I125" t="s">
        <v>457</v>
      </c>
      <c r="J125" t="s">
        <v>470</v>
      </c>
      <c r="K125" t="s">
        <v>371</v>
      </c>
      <c r="L125">
        <v>75</v>
      </c>
      <c r="M125">
        <v>76</v>
      </c>
      <c r="Q125">
        <v>151</v>
      </c>
      <c r="R125">
        <v>74.209999999999994</v>
      </c>
      <c r="S125">
        <v>73.849999999999994</v>
      </c>
      <c r="T125">
        <v>75.540000000000006</v>
      </c>
      <c r="U125">
        <v>80.040000000000006</v>
      </c>
      <c r="Y125">
        <v>77.790000000000006</v>
      </c>
      <c r="Z125">
        <v>83</v>
      </c>
      <c r="AA125">
        <v>119</v>
      </c>
      <c r="AE125">
        <v>10</v>
      </c>
      <c r="AF125">
        <v>20</v>
      </c>
      <c r="AJ125">
        <v>119</v>
      </c>
    </row>
    <row r="126" spans="1:36" x14ac:dyDescent="0.35">
      <c r="A126" s="3" t="str">
        <f t="shared" si="1"/>
        <v>Amy Walsh</v>
      </c>
      <c r="B126" s="4">
        <v>46082</v>
      </c>
      <c r="C126" t="s">
        <v>243</v>
      </c>
      <c r="D126" t="s">
        <v>244</v>
      </c>
      <c r="E126" t="s">
        <v>245</v>
      </c>
      <c r="F126" t="s">
        <v>246</v>
      </c>
      <c r="I126" t="s">
        <v>471</v>
      </c>
      <c r="J126" t="s">
        <v>418</v>
      </c>
      <c r="K126" t="s">
        <v>371</v>
      </c>
      <c r="L126">
        <v>79</v>
      </c>
      <c r="M126">
        <v>72</v>
      </c>
      <c r="Q126">
        <v>151</v>
      </c>
      <c r="R126">
        <v>74.209999999999994</v>
      </c>
      <c r="S126">
        <v>73.849999999999994</v>
      </c>
      <c r="T126">
        <v>79.540000000000006</v>
      </c>
      <c r="U126">
        <v>76.040000000000006</v>
      </c>
      <c r="Y126">
        <v>77.790000000000006</v>
      </c>
      <c r="Z126">
        <v>122</v>
      </c>
      <c r="AA126">
        <v>119</v>
      </c>
      <c r="AE126">
        <v>14</v>
      </c>
      <c r="AF126">
        <v>20</v>
      </c>
      <c r="AJ126">
        <v>119</v>
      </c>
    </row>
    <row r="127" spans="1:36" x14ac:dyDescent="0.35">
      <c r="A127" s="3" t="str">
        <f t="shared" si="1"/>
        <v>Ariane Klotz</v>
      </c>
      <c r="B127" s="4">
        <v>46082</v>
      </c>
      <c r="C127" t="s">
        <v>243</v>
      </c>
      <c r="D127" t="s">
        <v>244</v>
      </c>
      <c r="E127" t="s">
        <v>245</v>
      </c>
      <c r="F127" t="s">
        <v>246</v>
      </c>
      <c r="I127" t="s">
        <v>472</v>
      </c>
      <c r="J127" t="s">
        <v>473</v>
      </c>
      <c r="K127" t="s">
        <v>371</v>
      </c>
      <c r="L127">
        <v>83</v>
      </c>
      <c r="M127">
        <v>69</v>
      </c>
      <c r="Q127">
        <v>152</v>
      </c>
      <c r="R127">
        <v>74.209999999999994</v>
      </c>
      <c r="S127">
        <v>73.849999999999994</v>
      </c>
      <c r="T127">
        <v>83.54</v>
      </c>
      <c r="U127">
        <v>73.040000000000006</v>
      </c>
      <c r="Y127">
        <v>78.290000000000006</v>
      </c>
      <c r="Z127">
        <v>132</v>
      </c>
      <c r="AA127">
        <v>125</v>
      </c>
      <c r="AE127">
        <v>18</v>
      </c>
      <c r="AF127">
        <v>21</v>
      </c>
      <c r="AJ127">
        <v>125</v>
      </c>
    </row>
    <row r="128" spans="1:36" x14ac:dyDescent="0.35">
      <c r="A128" s="3" t="str">
        <f t="shared" si="1"/>
        <v>Avani Prashanth</v>
      </c>
      <c r="B128" s="4">
        <v>46082</v>
      </c>
      <c r="C128" t="s">
        <v>243</v>
      </c>
      <c r="D128" t="s">
        <v>244</v>
      </c>
      <c r="E128" t="s">
        <v>245</v>
      </c>
      <c r="F128" t="s">
        <v>246</v>
      </c>
      <c r="I128" t="s">
        <v>474</v>
      </c>
      <c r="J128" t="s">
        <v>475</v>
      </c>
      <c r="K128" t="s">
        <v>371</v>
      </c>
      <c r="L128">
        <v>80</v>
      </c>
      <c r="M128">
        <v>72</v>
      </c>
      <c r="Q128">
        <v>152</v>
      </c>
      <c r="R128">
        <v>74.209999999999994</v>
      </c>
      <c r="S128">
        <v>73.849999999999994</v>
      </c>
      <c r="T128">
        <v>80.540000000000006</v>
      </c>
      <c r="U128">
        <v>76.040000000000006</v>
      </c>
      <c r="Y128">
        <v>78.290000000000006</v>
      </c>
      <c r="Z128">
        <v>126</v>
      </c>
      <c r="AA128">
        <v>125</v>
      </c>
      <c r="AE128">
        <v>15</v>
      </c>
      <c r="AF128">
        <v>21</v>
      </c>
      <c r="AJ128">
        <v>125</v>
      </c>
    </row>
    <row r="129" spans="1:36" x14ac:dyDescent="0.35">
      <c r="A129" s="3" t="str">
        <f t="shared" si="1"/>
        <v>Soo Jin Lee</v>
      </c>
      <c r="B129" s="4">
        <v>46082</v>
      </c>
      <c r="C129" t="s">
        <v>243</v>
      </c>
      <c r="D129" t="s">
        <v>244</v>
      </c>
      <c r="E129" t="s">
        <v>245</v>
      </c>
      <c r="F129" t="s">
        <v>246</v>
      </c>
      <c r="I129" t="s">
        <v>309</v>
      </c>
      <c r="J129" t="s">
        <v>476</v>
      </c>
      <c r="K129" t="s">
        <v>371</v>
      </c>
      <c r="L129">
        <v>77</v>
      </c>
      <c r="M129">
        <v>76</v>
      </c>
      <c r="Q129">
        <v>153</v>
      </c>
      <c r="R129">
        <v>74.209999999999994</v>
      </c>
      <c r="S129">
        <v>73.849999999999994</v>
      </c>
      <c r="T129">
        <v>77.540000000000006</v>
      </c>
      <c r="U129">
        <v>80.040000000000006</v>
      </c>
      <c r="Y129">
        <v>78.790000000000006</v>
      </c>
      <c r="Z129">
        <v>103</v>
      </c>
      <c r="AA129">
        <v>127</v>
      </c>
      <c r="AE129">
        <v>12</v>
      </c>
      <c r="AF129">
        <v>22</v>
      </c>
      <c r="AJ129">
        <v>127</v>
      </c>
    </row>
    <row r="130" spans="1:36" x14ac:dyDescent="0.35">
      <c r="A130" s="3" t="str">
        <f t="shared" ref="A130:A193" si="2">IF(J130="","",CONCATENATE(J130," ",I130))</f>
        <v>Georgia Iziemgbe Oboh</v>
      </c>
      <c r="B130" s="4">
        <v>46082</v>
      </c>
      <c r="C130" t="s">
        <v>243</v>
      </c>
      <c r="D130" t="s">
        <v>244</v>
      </c>
      <c r="E130" t="s">
        <v>245</v>
      </c>
      <c r="F130" t="s">
        <v>246</v>
      </c>
      <c r="I130" t="s">
        <v>477</v>
      </c>
      <c r="J130" t="s">
        <v>478</v>
      </c>
      <c r="K130" t="s">
        <v>371</v>
      </c>
      <c r="L130">
        <v>79</v>
      </c>
      <c r="M130">
        <v>75</v>
      </c>
      <c r="Q130">
        <v>154</v>
      </c>
      <c r="R130">
        <v>74.209999999999994</v>
      </c>
      <c r="S130">
        <v>73.849999999999994</v>
      </c>
      <c r="T130">
        <v>79.540000000000006</v>
      </c>
      <c r="U130">
        <v>79.040000000000006</v>
      </c>
      <c r="Y130">
        <v>79.290000000000006</v>
      </c>
      <c r="Z130">
        <v>122</v>
      </c>
      <c r="AA130">
        <v>128</v>
      </c>
      <c r="AE130">
        <v>14</v>
      </c>
      <c r="AF130">
        <v>23</v>
      </c>
      <c r="AJ130">
        <v>128</v>
      </c>
    </row>
    <row r="131" spans="1:36" x14ac:dyDescent="0.35">
      <c r="A131" s="3" t="str">
        <f t="shared" si="2"/>
        <v>Su Oh</v>
      </c>
      <c r="B131" s="4">
        <v>46082</v>
      </c>
      <c r="C131" t="s">
        <v>243</v>
      </c>
      <c r="D131" t="s">
        <v>244</v>
      </c>
      <c r="E131" t="s">
        <v>245</v>
      </c>
      <c r="F131" t="s">
        <v>246</v>
      </c>
      <c r="I131" t="s">
        <v>251</v>
      </c>
      <c r="J131" t="s">
        <v>479</v>
      </c>
      <c r="K131" t="s">
        <v>371</v>
      </c>
      <c r="L131">
        <v>78</v>
      </c>
      <c r="M131">
        <v>76</v>
      </c>
      <c r="Q131">
        <v>154</v>
      </c>
      <c r="R131">
        <v>74.209999999999994</v>
      </c>
      <c r="S131">
        <v>73.849999999999994</v>
      </c>
      <c r="T131">
        <v>78.540000000000006</v>
      </c>
      <c r="U131">
        <v>80.040000000000006</v>
      </c>
      <c r="Y131">
        <v>79.290000000000006</v>
      </c>
      <c r="Z131">
        <v>116</v>
      </c>
      <c r="AA131">
        <v>128</v>
      </c>
      <c r="AE131">
        <v>13</v>
      </c>
      <c r="AF131">
        <v>23</v>
      </c>
      <c r="AJ131">
        <v>128</v>
      </c>
    </row>
    <row r="132" spans="1:36" x14ac:dyDescent="0.35">
      <c r="A132" s="3" t="str">
        <f t="shared" si="2"/>
        <v>Elmay Viking</v>
      </c>
      <c r="B132" s="4">
        <v>46082</v>
      </c>
      <c r="C132" t="s">
        <v>243</v>
      </c>
      <c r="D132" t="s">
        <v>244</v>
      </c>
      <c r="E132" t="s">
        <v>245</v>
      </c>
      <c r="F132" t="s">
        <v>246</v>
      </c>
      <c r="I132" t="s">
        <v>480</v>
      </c>
      <c r="J132" t="s">
        <v>481</v>
      </c>
      <c r="K132" t="s">
        <v>371</v>
      </c>
      <c r="L132">
        <v>77</v>
      </c>
      <c r="M132">
        <v>77</v>
      </c>
      <c r="Q132">
        <v>154</v>
      </c>
      <c r="R132">
        <v>74.209999999999994</v>
      </c>
      <c r="S132">
        <v>73.849999999999994</v>
      </c>
      <c r="T132">
        <v>77.540000000000006</v>
      </c>
      <c r="U132">
        <v>81.040000000000006</v>
      </c>
      <c r="Y132">
        <v>79.290000000000006</v>
      </c>
      <c r="Z132">
        <v>103</v>
      </c>
      <c r="AA132">
        <v>128</v>
      </c>
      <c r="AE132">
        <v>12</v>
      </c>
      <c r="AF132">
        <v>23</v>
      </c>
      <c r="AJ132">
        <v>128</v>
      </c>
    </row>
    <row r="133" spans="1:36" x14ac:dyDescent="0.35">
      <c r="A133" s="3" t="str">
        <f t="shared" si="2"/>
        <v>Chaeree Lim</v>
      </c>
      <c r="B133" s="4">
        <v>46082</v>
      </c>
      <c r="C133" t="s">
        <v>243</v>
      </c>
      <c r="D133" t="s">
        <v>244</v>
      </c>
      <c r="E133" t="s">
        <v>245</v>
      </c>
      <c r="F133" t="s">
        <v>246</v>
      </c>
      <c r="I133" t="s">
        <v>482</v>
      </c>
      <c r="J133" t="s">
        <v>483</v>
      </c>
      <c r="K133" t="s">
        <v>371</v>
      </c>
      <c r="L133">
        <v>80</v>
      </c>
      <c r="M133">
        <v>78</v>
      </c>
      <c r="Q133">
        <v>158</v>
      </c>
      <c r="R133">
        <v>74.209999999999994</v>
      </c>
      <c r="S133">
        <v>73.849999999999994</v>
      </c>
      <c r="T133">
        <v>80.540000000000006</v>
      </c>
      <c r="U133">
        <v>82.04</v>
      </c>
      <c r="Y133">
        <v>81.290000000000006</v>
      </c>
      <c r="Z133">
        <v>126</v>
      </c>
      <c r="AA133">
        <v>131</v>
      </c>
      <c r="AE133">
        <v>15</v>
      </c>
      <c r="AF133">
        <v>27</v>
      </c>
      <c r="AJ133">
        <v>131</v>
      </c>
    </row>
    <row r="134" spans="1:36" x14ac:dyDescent="0.35">
      <c r="A134" s="3" t="str">
        <f t="shared" si="2"/>
        <v>Amalie Leth-Nissen</v>
      </c>
      <c r="B134" s="4">
        <v>46082</v>
      </c>
      <c r="C134" t="s">
        <v>243</v>
      </c>
      <c r="D134" t="s">
        <v>244</v>
      </c>
      <c r="E134" t="s">
        <v>245</v>
      </c>
      <c r="F134" t="s">
        <v>246</v>
      </c>
      <c r="I134" t="s">
        <v>484</v>
      </c>
      <c r="J134" t="s">
        <v>485</v>
      </c>
      <c r="K134" t="s">
        <v>371</v>
      </c>
      <c r="L134">
        <v>79</v>
      </c>
      <c r="M134">
        <v>80</v>
      </c>
      <c r="Q134">
        <v>159</v>
      </c>
      <c r="R134">
        <v>74.209999999999994</v>
      </c>
      <c r="S134">
        <v>73.849999999999994</v>
      </c>
      <c r="T134">
        <v>79.540000000000006</v>
      </c>
      <c r="U134">
        <v>84.04</v>
      </c>
      <c r="Y134">
        <v>81.790000000000006</v>
      </c>
      <c r="Z134">
        <v>122</v>
      </c>
      <c r="AA134">
        <v>132</v>
      </c>
      <c r="AE134">
        <v>14</v>
      </c>
      <c r="AF134">
        <v>28</v>
      </c>
      <c r="AJ134">
        <v>132</v>
      </c>
    </row>
    <row r="135" spans="1:36" x14ac:dyDescent="0.35">
      <c r="A135" s="3" t="str">
        <f t="shared" si="2"/>
        <v>Hannah Green</v>
      </c>
      <c r="B135" s="4">
        <v>46082</v>
      </c>
      <c r="C135" t="s">
        <v>486</v>
      </c>
      <c r="D135" t="s">
        <v>487</v>
      </c>
      <c r="E135" t="s">
        <v>488</v>
      </c>
      <c r="F135" t="s">
        <v>489</v>
      </c>
      <c r="I135" t="s">
        <v>490</v>
      </c>
      <c r="J135" t="s">
        <v>275</v>
      </c>
      <c r="K135">
        <v>1</v>
      </c>
      <c r="L135">
        <v>71</v>
      </c>
      <c r="M135">
        <v>66</v>
      </c>
      <c r="N135">
        <v>68</v>
      </c>
      <c r="O135">
        <v>69</v>
      </c>
      <c r="Q135">
        <v>274</v>
      </c>
      <c r="R135">
        <v>70.98</v>
      </c>
      <c r="S135">
        <v>70.98</v>
      </c>
      <c r="T135">
        <v>69.66</v>
      </c>
      <c r="U135">
        <v>66.38</v>
      </c>
      <c r="V135">
        <v>66.650000000000006</v>
      </c>
      <c r="W135">
        <v>67.84</v>
      </c>
      <c r="Y135">
        <v>67.63</v>
      </c>
      <c r="Z135">
        <v>18</v>
      </c>
      <c r="AA135">
        <v>5</v>
      </c>
      <c r="AB135">
        <v>1</v>
      </c>
      <c r="AC135">
        <v>1</v>
      </c>
      <c r="AE135">
        <v>5</v>
      </c>
      <c r="AF135">
        <v>2</v>
      </c>
      <c r="AG135">
        <v>0</v>
      </c>
      <c r="AH135">
        <v>-1</v>
      </c>
      <c r="AJ135">
        <v>1</v>
      </c>
    </row>
    <row r="136" spans="1:36" x14ac:dyDescent="0.35">
      <c r="A136" s="3" t="str">
        <f t="shared" si="2"/>
        <v>Auston Kim</v>
      </c>
      <c r="B136" s="4">
        <v>46082</v>
      </c>
      <c r="C136" t="s">
        <v>486</v>
      </c>
      <c r="D136" t="s">
        <v>487</v>
      </c>
      <c r="E136" t="s">
        <v>488</v>
      </c>
      <c r="F136" t="s">
        <v>489</v>
      </c>
      <c r="I136" t="s">
        <v>320</v>
      </c>
      <c r="J136" t="s">
        <v>491</v>
      </c>
      <c r="K136">
        <v>2</v>
      </c>
      <c r="L136">
        <v>66</v>
      </c>
      <c r="M136">
        <v>69</v>
      </c>
      <c r="N136">
        <v>73</v>
      </c>
      <c r="O136">
        <v>67</v>
      </c>
      <c r="Q136">
        <v>275</v>
      </c>
      <c r="R136">
        <v>70.98</v>
      </c>
      <c r="S136">
        <v>70.98</v>
      </c>
      <c r="T136">
        <v>64.66</v>
      </c>
      <c r="U136">
        <v>69.38</v>
      </c>
      <c r="V136">
        <v>71.650000000000006</v>
      </c>
      <c r="W136">
        <v>65.84</v>
      </c>
      <c r="Y136">
        <v>67.88</v>
      </c>
      <c r="Z136">
        <v>1</v>
      </c>
      <c r="AA136">
        <v>1</v>
      </c>
      <c r="AB136">
        <v>6</v>
      </c>
      <c r="AC136">
        <v>2</v>
      </c>
      <c r="AE136">
        <v>-1</v>
      </c>
      <c r="AF136">
        <v>-1</v>
      </c>
      <c r="AG136">
        <v>3</v>
      </c>
      <c r="AH136">
        <v>1</v>
      </c>
      <c r="AJ136">
        <v>2</v>
      </c>
    </row>
    <row r="137" spans="1:36" x14ac:dyDescent="0.35">
      <c r="A137" s="3" t="str">
        <f t="shared" si="2"/>
        <v>Minjee Lee</v>
      </c>
      <c r="B137" s="4">
        <v>46082</v>
      </c>
      <c r="C137" t="s">
        <v>486</v>
      </c>
      <c r="D137" t="s">
        <v>487</v>
      </c>
      <c r="E137" t="s">
        <v>488</v>
      </c>
      <c r="F137" t="s">
        <v>489</v>
      </c>
      <c r="I137" t="s">
        <v>309</v>
      </c>
      <c r="J137" t="s">
        <v>492</v>
      </c>
      <c r="K137">
        <v>3</v>
      </c>
      <c r="L137">
        <v>72</v>
      </c>
      <c r="M137">
        <v>64</v>
      </c>
      <c r="N137">
        <v>69</v>
      </c>
      <c r="O137">
        <v>72</v>
      </c>
      <c r="Q137">
        <v>277</v>
      </c>
      <c r="R137">
        <v>70.98</v>
      </c>
      <c r="S137">
        <v>70.98</v>
      </c>
      <c r="T137">
        <v>70.66</v>
      </c>
      <c r="U137">
        <v>64.38</v>
      </c>
      <c r="V137">
        <v>67.650000000000006</v>
      </c>
      <c r="W137">
        <v>70.84</v>
      </c>
      <c r="Y137">
        <v>68.38</v>
      </c>
      <c r="Z137">
        <v>28</v>
      </c>
      <c r="AA137">
        <v>2</v>
      </c>
      <c r="AB137">
        <v>1</v>
      </c>
      <c r="AC137">
        <v>3</v>
      </c>
      <c r="AE137">
        <v>6</v>
      </c>
      <c r="AF137">
        <v>1</v>
      </c>
      <c r="AG137">
        <v>0</v>
      </c>
      <c r="AH137">
        <v>3</v>
      </c>
      <c r="AJ137">
        <v>3</v>
      </c>
    </row>
    <row r="138" spans="1:36" x14ac:dyDescent="0.35">
      <c r="A138" s="3" t="str">
        <f t="shared" si="2"/>
        <v>Pauline Roussin-Bouchard</v>
      </c>
      <c r="B138" s="4">
        <v>46082</v>
      </c>
      <c r="C138" t="s">
        <v>486</v>
      </c>
      <c r="D138" t="s">
        <v>487</v>
      </c>
      <c r="E138" t="s">
        <v>488</v>
      </c>
      <c r="F138" t="s">
        <v>489</v>
      </c>
      <c r="I138" t="s">
        <v>493</v>
      </c>
      <c r="J138" t="s">
        <v>494</v>
      </c>
      <c r="K138">
        <v>3</v>
      </c>
      <c r="L138">
        <v>71</v>
      </c>
      <c r="M138">
        <v>68</v>
      </c>
      <c r="N138">
        <v>70</v>
      </c>
      <c r="O138">
        <v>68</v>
      </c>
      <c r="Q138">
        <v>277</v>
      </c>
      <c r="R138">
        <v>70.98</v>
      </c>
      <c r="S138">
        <v>70.98</v>
      </c>
      <c r="T138">
        <v>69.66</v>
      </c>
      <c r="U138">
        <v>68.38</v>
      </c>
      <c r="V138">
        <v>68.650000000000006</v>
      </c>
      <c r="W138">
        <v>66.84</v>
      </c>
      <c r="Y138">
        <v>68.38</v>
      </c>
      <c r="Z138">
        <v>18</v>
      </c>
      <c r="AA138">
        <v>11</v>
      </c>
      <c r="AB138">
        <v>8</v>
      </c>
      <c r="AC138">
        <v>3</v>
      </c>
      <c r="AE138">
        <v>5</v>
      </c>
      <c r="AF138">
        <v>4</v>
      </c>
      <c r="AG138">
        <v>4</v>
      </c>
      <c r="AH138">
        <v>3</v>
      </c>
      <c r="AJ138">
        <v>3</v>
      </c>
    </row>
    <row r="139" spans="1:36" x14ac:dyDescent="0.35">
      <c r="A139" s="3" t="str">
        <f t="shared" si="2"/>
        <v>Angel Yin</v>
      </c>
      <c r="B139" s="4">
        <v>46082</v>
      </c>
      <c r="C139" t="s">
        <v>486</v>
      </c>
      <c r="D139" t="s">
        <v>487</v>
      </c>
      <c r="E139" t="s">
        <v>488</v>
      </c>
      <c r="F139" t="s">
        <v>489</v>
      </c>
      <c r="I139" t="s">
        <v>495</v>
      </c>
      <c r="J139" t="s">
        <v>496</v>
      </c>
      <c r="K139">
        <v>3</v>
      </c>
      <c r="L139">
        <v>74</v>
      </c>
      <c r="M139">
        <v>64</v>
      </c>
      <c r="N139">
        <v>68</v>
      </c>
      <c r="O139">
        <v>71</v>
      </c>
      <c r="Q139">
        <v>277</v>
      </c>
      <c r="R139">
        <v>70.98</v>
      </c>
      <c r="S139">
        <v>70.98</v>
      </c>
      <c r="T139">
        <v>72.66</v>
      </c>
      <c r="U139">
        <v>64.38</v>
      </c>
      <c r="V139">
        <v>66.650000000000006</v>
      </c>
      <c r="W139">
        <v>69.84</v>
      </c>
      <c r="Y139">
        <v>68.38</v>
      </c>
      <c r="Z139">
        <v>49</v>
      </c>
      <c r="AA139">
        <v>9</v>
      </c>
      <c r="AB139">
        <v>3</v>
      </c>
      <c r="AC139">
        <v>3</v>
      </c>
      <c r="AE139">
        <v>8</v>
      </c>
      <c r="AF139">
        <v>3</v>
      </c>
      <c r="AG139">
        <v>1</v>
      </c>
      <c r="AH139">
        <v>3</v>
      </c>
      <c r="AJ139">
        <v>3</v>
      </c>
    </row>
    <row r="140" spans="1:36" x14ac:dyDescent="0.35">
      <c r="A140" s="3" t="str">
        <f t="shared" si="2"/>
        <v>Haeran Ryu</v>
      </c>
      <c r="B140" s="4">
        <v>46082</v>
      </c>
      <c r="C140" t="s">
        <v>486</v>
      </c>
      <c r="D140" t="s">
        <v>487</v>
      </c>
      <c r="E140" t="s">
        <v>488</v>
      </c>
      <c r="F140" t="s">
        <v>489</v>
      </c>
      <c r="I140" t="s">
        <v>497</v>
      </c>
      <c r="J140" t="s">
        <v>498</v>
      </c>
      <c r="K140">
        <v>6</v>
      </c>
      <c r="L140">
        <v>68</v>
      </c>
      <c r="M140">
        <v>68</v>
      </c>
      <c r="N140">
        <v>70</v>
      </c>
      <c r="O140">
        <v>72</v>
      </c>
      <c r="Q140">
        <v>278</v>
      </c>
      <c r="R140">
        <v>70.98</v>
      </c>
      <c r="S140">
        <v>70.98</v>
      </c>
      <c r="T140">
        <v>66.66</v>
      </c>
      <c r="U140">
        <v>68.38</v>
      </c>
      <c r="V140">
        <v>68.650000000000006</v>
      </c>
      <c r="W140">
        <v>70.84</v>
      </c>
      <c r="Y140">
        <v>68.63</v>
      </c>
      <c r="Z140">
        <v>3</v>
      </c>
      <c r="AA140">
        <v>2</v>
      </c>
      <c r="AB140">
        <v>3</v>
      </c>
      <c r="AC140">
        <v>6</v>
      </c>
      <c r="AE140">
        <v>2</v>
      </c>
      <c r="AF140">
        <v>1</v>
      </c>
      <c r="AG140">
        <v>1</v>
      </c>
      <c r="AH140">
        <v>4</v>
      </c>
      <c r="AJ140">
        <v>6</v>
      </c>
    </row>
    <row r="141" spans="1:36" x14ac:dyDescent="0.35">
      <c r="A141" s="3" t="str">
        <f t="shared" si="2"/>
        <v>Lindy Duncan</v>
      </c>
      <c r="B141" s="4">
        <v>46082</v>
      </c>
      <c r="C141" t="s">
        <v>486</v>
      </c>
      <c r="D141" t="s">
        <v>487</v>
      </c>
      <c r="E141" t="s">
        <v>488</v>
      </c>
      <c r="F141" t="s">
        <v>489</v>
      </c>
      <c r="I141" t="s">
        <v>499</v>
      </c>
      <c r="J141" t="s">
        <v>500</v>
      </c>
      <c r="K141">
        <v>7</v>
      </c>
      <c r="L141">
        <v>68</v>
      </c>
      <c r="M141">
        <v>70</v>
      </c>
      <c r="N141">
        <v>72</v>
      </c>
      <c r="O141">
        <v>70</v>
      </c>
      <c r="Q141">
        <v>280</v>
      </c>
      <c r="R141">
        <v>70.98</v>
      </c>
      <c r="S141">
        <v>70.98</v>
      </c>
      <c r="T141">
        <v>66.66</v>
      </c>
      <c r="U141">
        <v>70.38</v>
      </c>
      <c r="V141">
        <v>70.650000000000006</v>
      </c>
      <c r="W141">
        <v>68.84</v>
      </c>
      <c r="Y141">
        <v>69.13</v>
      </c>
      <c r="Z141">
        <v>3</v>
      </c>
      <c r="AA141">
        <v>9</v>
      </c>
      <c r="AB141">
        <v>12</v>
      </c>
      <c r="AC141">
        <v>7</v>
      </c>
      <c r="AE141">
        <v>2</v>
      </c>
      <c r="AF141">
        <v>3</v>
      </c>
      <c r="AG141">
        <v>5</v>
      </c>
      <c r="AH141">
        <v>6</v>
      </c>
      <c r="AJ141">
        <v>7</v>
      </c>
    </row>
    <row r="142" spans="1:36" x14ac:dyDescent="0.35">
      <c r="A142" s="3" t="str">
        <f t="shared" si="2"/>
        <v>Akie Iwai</v>
      </c>
      <c r="B142" s="4">
        <v>46082</v>
      </c>
      <c r="C142" t="s">
        <v>486</v>
      </c>
      <c r="D142" t="s">
        <v>487</v>
      </c>
      <c r="E142" t="s">
        <v>488</v>
      </c>
      <c r="F142" t="s">
        <v>489</v>
      </c>
      <c r="I142" t="s">
        <v>501</v>
      </c>
      <c r="J142" t="s">
        <v>502</v>
      </c>
      <c r="K142">
        <v>8</v>
      </c>
      <c r="L142">
        <v>75</v>
      </c>
      <c r="M142">
        <v>68</v>
      </c>
      <c r="N142">
        <v>70</v>
      </c>
      <c r="O142">
        <v>68</v>
      </c>
      <c r="Q142">
        <v>281</v>
      </c>
      <c r="R142">
        <v>70.98</v>
      </c>
      <c r="S142">
        <v>70.98</v>
      </c>
      <c r="T142">
        <v>73.66</v>
      </c>
      <c r="U142">
        <v>68.38</v>
      </c>
      <c r="V142">
        <v>68.650000000000006</v>
      </c>
      <c r="W142">
        <v>66.84</v>
      </c>
      <c r="Y142">
        <v>69.38</v>
      </c>
      <c r="Z142">
        <v>58</v>
      </c>
      <c r="AA142">
        <v>33</v>
      </c>
      <c r="AB142">
        <v>20</v>
      </c>
      <c r="AC142">
        <v>8</v>
      </c>
      <c r="AE142">
        <v>9</v>
      </c>
      <c r="AF142">
        <v>8</v>
      </c>
      <c r="AG142">
        <v>8</v>
      </c>
      <c r="AH142">
        <v>7</v>
      </c>
      <c r="AJ142">
        <v>8</v>
      </c>
    </row>
    <row r="143" spans="1:36" x14ac:dyDescent="0.35">
      <c r="A143" s="3" t="str">
        <f t="shared" si="2"/>
        <v>Rio Takeda</v>
      </c>
      <c r="B143" s="4">
        <v>46082</v>
      </c>
      <c r="C143" t="s">
        <v>486</v>
      </c>
      <c r="D143" t="s">
        <v>487</v>
      </c>
      <c r="E143" t="s">
        <v>488</v>
      </c>
      <c r="F143" t="s">
        <v>489</v>
      </c>
      <c r="I143" t="s">
        <v>503</v>
      </c>
      <c r="J143" t="s">
        <v>504</v>
      </c>
      <c r="K143">
        <v>8</v>
      </c>
      <c r="L143">
        <v>71</v>
      </c>
      <c r="M143">
        <v>69</v>
      </c>
      <c r="N143">
        <v>70</v>
      </c>
      <c r="O143">
        <v>71</v>
      </c>
      <c r="Q143">
        <v>281</v>
      </c>
      <c r="R143">
        <v>70.98</v>
      </c>
      <c r="S143">
        <v>70.98</v>
      </c>
      <c r="T143">
        <v>69.66</v>
      </c>
      <c r="U143">
        <v>69.38</v>
      </c>
      <c r="V143">
        <v>68.650000000000006</v>
      </c>
      <c r="W143">
        <v>69.84</v>
      </c>
      <c r="Y143">
        <v>69.38</v>
      </c>
      <c r="Z143">
        <v>18</v>
      </c>
      <c r="AA143">
        <v>19</v>
      </c>
      <c r="AB143">
        <v>12</v>
      </c>
      <c r="AC143">
        <v>8</v>
      </c>
      <c r="AE143">
        <v>5</v>
      </c>
      <c r="AF143">
        <v>5</v>
      </c>
      <c r="AG143">
        <v>5</v>
      </c>
      <c r="AH143">
        <v>7</v>
      </c>
      <c r="AJ143">
        <v>8</v>
      </c>
    </row>
    <row r="144" spans="1:36" x14ac:dyDescent="0.35">
      <c r="A144" s="3" t="str">
        <f t="shared" si="2"/>
        <v>Linn Grant</v>
      </c>
      <c r="B144" s="4">
        <v>46082</v>
      </c>
      <c r="C144" t="s">
        <v>486</v>
      </c>
      <c r="D144" t="s">
        <v>487</v>
      </c>
      <c r="E144" t="s">
        <v>488</v>
      </c>
      <c r="F144" t="s">
        <v>489</v>
      </c>
      <c r="I144" t="s">
        <v>505</v>
      </c>
      <c r="J144" t="s">
        <v>506</v>
      </c>
      <c r="K144">
        <v>10</v>
      </c>
      <c r="L144">
        <v>68</v>
      </c>
      <c r="M144">
        <v>69</v>
      </c>
      <c r="N144">
        <v>71</v>
      </c>
      <c r="O144">
        <v>74</v>
      </c>
      <c r="Q144">
        <v>282</v>
      </c>
      <c r="R144">
        <v>70.98</v>
      </c>
      <c r="S144">
        <v>70.98</v>
      </c>
      <c r="T144">
        <v>66.66</v>
      </c>
      <c r="U144">
        <v>69.38</v>
      </c>
      <c r="V144">
        <v>69.650000000000006</v>
      </c>
      <c r="W144">
        <v>72.84</v>
      </c>
      <c r="Y144">
        <v>69.63</v>
      </c>
      <c r="Z144">
        <v>3</v>
      </c>
      <c r="AA144">
        <v>5</v>
      </c>
      <c r="AB144">
        <v>6</v>
      </c>
      <c r="AC144">
        <v>10</v>
      </c>
      <c r="AE144">
        <v>2</v>
      </c>
      <c r="AF144">
        <v>2</v>
      </c>
      <c r="AG144">
        <v>3</v>
      </c>
      <c r="AH144">
        <v>8</v>
      </c>
      <c r="AJ144">
        <v>10</v>
      </c>
    </row>
    <row r="145" spans="1:36" x14ac:dyDescent="0.35">
      <c r="A145" s="3" t="str">
        <f t="shared" si="2"/>
        <v>Esther Henseleit</v>
      </c>
      <c r="B145" s="4">
        <v>46082</v>
      </c>
      <c r="C145" t="s">
        <v>486</v>
      </c>
      <c r="D145" t="s">
        <v>487</v>
      </c>
      <c r="E145" t="s">
        <v>488</v>
      </c>
      <c r="F145" t="s">
        <v>489</v>
      </c>
      <c r="I145" t="s">
        <v>507</v>
      </c>
      <c r="J145" t="s">
        <v>508</v>
      </c>
      <c r="K145">
        <v>10</v>
      </c>
      <c r="L145">
        <v>71</v>
      </c>
      <c r="M145">
        <v>68</v>
      </c>
      <c r="N145">
        <v>74</v>
      </c>
      <c r="O145">
        <v>69</v>
      </c>
      <c r="Q145">
        <v>282</v>
      </c>
      <c r="R145">
        <v>70.98</v>
      </c>
      <c r="S145">
        <v>70.98</v>
      </c>
      <c r="T145">
        <v>69.66</v>
      </c>
      <c r="U145">
        <v>68.38</v>
      </c>
      <c r="V145">
        <v>72.650000000000006</v>
      </c>
      <c r="W145">
        <v>67.84</v>
      </c>
      <c r="Y145">
        <v>69.63</v>
      </c>
      <c r="Z145">
        <v>18</v>
      </c>
      <c r="AA145">
        <v>11</v>
      </c>
      <c r="AB145">
        <v>20</v>
      </c>
      <c r="AC145">
        <v>10</v>
      </c>
      <c r="AE145">
        <v>5</v>
      </c>
      <c r="AF145">
        <v>4</v>
      </c>
      <c r="AG145">
        <v>8</v>
      </c>
      <c r="AH145">
        <v>8</v>
      </c>
      <c r="AJ145">
        <v>10</v>
      </c>
    </row>
    <row r="146" spans="1:36" x14ac:dyDescent="0.35">
      <c r="A146" s="3" t="str">
        <f t="shared" si="2"/>
        <v>Charley Hull</v>
      </c>
      <c r="B146" s="4">
        <v>46082</v>
      </c>
      <c r="C146" t="s">
        <v>486</v>
      </c>
      <c r="D146" t="s">
        <v>487</v>
      </c>
      <c r="E146" t="s">
        <v>488</v>
      </c>
      <c r="F146" t="s">
        <v>489</v>
      </c>
      <c r="I146" t="s">
        <v>509</v>
      </c>
      <c r="J146" t="s">
        <v>510</v>
      </c>
      <c r="K146">
        <v>10</v>
      </c>
      <c r="L146">
        <v>72</v>
      </c>
      <c r="M146">
        <v>67</v>
      </c>
      <c r="N146">
        <v>74</v>
      </c>
      <c r="O146">
        <v>69</v>
      </c>
      <c r="Q146">
        <v>282</v>
      </c>
      <c r="R146">
        <v>70.98</v>
      </c>
      <c r="S146">
        <v>70.98</v>
      </c>
      <c r="T146">
        <v>70.66</v>
      </c>
      <c r="U146">
        <v>67.38</v>
      </c>
      <c r="V146">
        <v>72.650000000000006</v>
      </c>
      <c r="W146">
        <v>67.84</v>
      </c>
      <c r="Y146">
        <v>69.63</v>
      </c>
      <c r="Z146">
        <v>28</v>
      </c>
      <c r="AA146">
        <v>11</v>
      </c>
      <c r="AB146">
        <v>20</v>
      </c>
      <c r="AC146">
        <v>10</v>
      </c>
      <c r="AE146">
        <v>6</v>
      </c>
      <c r="AF146">
        <v>4</v>
      </c>
      <c r="AG146">
        <v>8</v>
      </c>
      <c r="AH146">
        <v>8</v>
      </c>
      <c r="AJ146">
        <v>10</v>
      </c>
    </row>
    <row r="147" spans="1:36" x14ac:dyDescent="0.35">
      <c r="A147" s="3" t="str">
        <f t="shared" si="2"/>
        <v>Andrea Lee</v>
      </c>
      <c r="B147" s="4">
        <v>46082</v>
      </c>
      <c r="C147" t="s">
        <v>486</v>
      </c>
      <c r="D147" t="s">
        <v>487</v>
      </c>
      <c r="E147" t="s">
        <v>488</v>
      </c>
      <c r="F147" t="s">
        <v>489</v>
      </c>
      <c r="I147" t="s">
        <v>309</v>
      </c>
      <c r="J147" t="s">
        <v>392</v>
      </c>
      <c r="K147">
        <v>10</v>
      </c>
      <c r="L147">
        <v>70</v>
      </c>
      <c r="M147">
        <v>69</v>
      </c>
      <c r="N147">
        <v>70</v>
      </c>
      <c r="O147">
        <v>73</v>
      </c>
      <c r="Q147">
        <v>282</v>
      </c>
      <c r="R147">
        <v>70.98</v>
      </c>
      <c r="S147">
        <v>70.98</v>
      </c>
      <c r="T147">
        <v>68.66</v>
      </c>
      <c r="U147">
        <v>69.38</v>
      </c>
      <c r="V147">
        <v>68.650000000000006</v>
      </c>
      <c r="W147">
        <v>71.84</v>
      </c>
      <c r="Y147">
        <v>69.63</v>
      </c>
      <c r="Z147">
        <v>14</v>
      </c>
      <c r="AA147">
        <v>11</v>
      </c>
      <c r="AB147">
        <v>8</v>
      </c>
      <c r="AC147">
        <v>10</v>
      </c>
      <c r="AE147">
        <v>4</v>
      </c>
      <c r="AF147">
        <v>4</v>
      </c>
      <c r="AG147">
        <v>4</v>
      </c>
      <c r="AH147">
        <v>8</v>
      </c>
      <c r="AJ147">
        <v>10</v>
      </c>
    </row>
    <row r="148" spans="1:36" x14ac:dyDescent="0.35">
      <c r="A148" s="3" t="str">
        <f t="shared" si="2"/>
        <v>Julia Lopez Ramirez</v>
      </c>
      <c r="B148" s="4">
        <v>46082</v>
      </c>
      <c r="C148" t="s">
        <v>486</v>
      </c>
      <c r="D148" t="s">
        <v>487</v>
      </c>
      <c r="E148" t="s">
        <v>488</v>
      </c>
      <c r="F148" t="s">
        <v>489</v>
      </c>
      <c r="I148" t="s">
        <v>511</v>
      </c>
      <c r="J148" t="s">
        <v>512</v>
      </c>
      <c r="K148">
        <v>10</v>
      </c>
      <c r="L148">
        <v>73</v>
      </c>
      <c r="M148">
        <v>66</v>
      </c>
      <c r="N148">
        <v>70</v>
      </c>
      <c r="O148">
        <v>73</v>
      </c>
      <c r="Q148">
        <v>282</v>
      </c>
      <c r="R148">
        <v>70.98</v>
      </c>
      <c r="S148">
        <v>70.98</v>
      </c>
      <c r="T148">
        <v>71.66</v>
      </c>
      <c r="U148">
        <v>66.38</v>
      </c>
      <c r="V148">
        <v>68.650000000000006</v>
      </c>
      <c r="W148">
        <v>71.84</v>
      </c>
      <c r="Y148">
        <v>69.63</v>
      </c>
      <c r="Z148">
        <v>36</v>
      </c>
      <c r="AA148">
        <v>11</v>
      </c>
      <c r="AB148">
        <v>8</v>
      </c>
      <c r="AC148">
        <v>10</v>
      </c>
      <c r="AE148">
        <v>7</v>
      </c>
      <c r="AF148">
        <v>4</v>
      </c>
      <c r="AG148">
        <v>4</v>
      </c>
      <c r="AH148">
        <v>8</v>
      </c>
      <c r="AJ148">
        <v>10</v>
      </c>
    </row>
    <row r="149" spans="1:36" x14ac:dyDescent="0.35">
      <c r="A149" s="3" t="str">
        <f t="shared" si="2"/>
        <v>Mimi Rhodes</v>
      </c>
      <c r="B149" s="4">
        <v>46082</v>
      </c>
      <c r="C149" t="s">
        <v>486</v>
      </c>
      <c r="D149" t="s">
        <v>487</v>
      </c>
      <c r="E149" t="s">
        <v>488</v>
      </c>
      <c r="F149" t="s">
        <v>489</v>
      </c>
      <c r="I149" t="s">
        <v>513</v>
      </c>
      <c r="J149" t="s">
        <v>458</v>
      </c>
      <c r="K149">
        <v>10</v>
      </c>
      <c r="L149">
        <v>68</v>
      </c>
      <c r="M149">
        <v>69</v>
      </c>
      <c r="N149">
        <v>73</v>
      </c>
      <c r="O149">
        <v>72</v>
      </c>
      <c r="Q149">
        <v>282</v>
      </c>
      <c r="R149">
        <v>70.98</v>
      </c>
      <c r="S149">
        <v>70.98</v>
      </c>
      <c r="T149">
        <v>66.66</v>
      </c>
      <c r="U149">
        <v>69.38</v>
      </c>
      <c r="V149">
        <v>71.650000000000006</v>
      </c>
      <c r="W149">
        <v>70.84</v>
      </c>
      <c r="Y149">
        <v>69.63</v>
      </c>
      <c r="Z149">
        <v>3</v>
      </c>
      <c r="AA149">
        <v>5</v>
      </c>
      <c r="AB149">
        <v>12</v>
      </c>
      <c r="AC149">
        <v>10</v>
      </c>
      <c r="AE149">
        <v>2</v>
      </c>
      <c r="AF149">
        <v>2</v>
      </c>
      <c r="AG149">
        <v>5</v>
      </c>
      <c r="AH149">
        <v>8</v>
      </c>
      <c r="AJ149">
        <v>10</v>
      </c>
    </row>
    <row r="150" spans="1:36" x14ac:dyDescent="0.35">
      <c r="A150" s="3" t="str">
        <f t="shared" si="2"/>
        <v>Lottie Woad</v>
      </c>
      <c r="B150" s="4">
        <v>46082</v>
      </c>
      <c r="C150" t="s">
        <v>486</v>
      </c>
      <c r="D150" t="s">
        <v>487</v>
      </c>
      <c r="E150" t="s">
        <v>488</v>
      </c>
      <c r="F150" t="s">
        <v>489</v>
      </c>
      <c r="I150" t="s">
        <v>514</v>
      </c>
      <c r="J150" t="s">
        <v>515</v>
      </c>
      <c r="K150">
        <v>10</v>
      </c>
      <c r="L150">
        <v>73</v>
      </c>
      <c r="M150">
        <v>70</v>
      </c>
      <c r="N150">
        <v>69</v>
      </c>
      <c r="O150">
        <v>70</v>
      </c>
      <c r="Q150">
        <v>282</v>
      </c>
      <c r="R150">
        <v>70.98</v>
      </c>
      <c r="S150">
        <v>70.98</v>
      </c>
      <c r="T150">
        <v>71.66</v>
      </c>
      <c r="U150">
        <v>70.38</v>
      </c>
      <c r="V150">
        <v>67.650000000000006</v>
      </c>
      <c r="W150">
        <v>68.84</v>
      </c>
      <c r="Y150">
        <v>69.63</v>
      </c>
      <c r="Z150">
        <v>36</v>
      </c>
      <c r="AA150">
        <v>33</v>
      </c>
      <c r="AB150">
        <v>16</v>
      </c>
      <c r="AC150">
        <v>10</v>
      </c>
      <c r="AE150">
        <v>7</v>
      </c>
      <c r="AF150">
        <v>8</v>
      </c>
      <c r="AG150">
        <v>7</v>
      </c>
      <c r="AH150">
        <v>8</v>
      </c>
      <c r="AJ150">
        <v>10</v>
      </c>
    </row>
    <row r="151" spans="1:36" x14ac:dyDescent="0.35">
      <c r="A151" s="3" t="str">
        <f t="shared" si="2"/>
        <v>Miyu Yamashita</v>
      </c>
      <c r="B151" s="4">
        <v>46082</v>
      </c>
      <c r="C151" t="s">
        <v>486</v>
      </c>
      <c r="D151" t="s">
        <v>487</v>
      </c>
      <c r="E151" t="s">
        <v>488</v>
      </c>
      <c r="F151" t="s">
        <v>489</v>
      </c>
      <c r="I151" t="s">
        <v>516</v>
      </c>
      <c r="J151" t="s">
        <v>517</v>
      </c>
      <c r="K151">
        <v>10</v>
      </c>
      <c r="L151">
        <v>68</v>
      </c>
      <c r="M151">
        <v>71</v>
      </c>
      <c r="N151">
        <v>73</v>
      </c>
      <c r="O151">
        <v>70</v>
      </c>
      <c r="Q151">
        <v>282</v>
      </c>
      <c r="R151">
        <v>70.98</v>
      </c>
      <c r="S151">
        <v>70.98</v>
      </c>
      <c r="T151">
        <v>66.66</v>
      </c>
      <c r="U151">
        <v>71.38</v>
      </c>
      <c r="V151">
        <v>71.650000000000006</v>
      </c>
      <c r="W151">
        <v>68.84</v>
      </c>
      <c r="Y151">
        <v>69.63</v>
      </c>
      <c r="Z151">
        <v>3</v>
      </c>
      <c r="AA151">
        <v>11</v>
      </c>
      <c r="AB151">
        <v>16</v>
      </c>
      <c r="AC151">
        <v>10</v>
      </c>
      <c r="AE151">
        <v>2</v>
      </c>
      <c r="AF151">
        <v>4</v>
      </c>
      <c r="AG151">
        <v>7</v>
      </c>
      <c r="AH151">
        <v>8</v>
      </c>
      <c r="AJ151">
        <v>10</v>
      </c>
    </row>
    <row r="152" spans="1:36" x14ac:dyDescent="0.35">
      <c r="A152" s="3" t="str">
        <f t="shared" si="2"/>
        <v>Youmin Hwang</v>
      </c>
      <c r="B152" s="4">
        <v>46082</v>
      </c>
      <c r="C152" t="s">
        <v>486</v>
      </c>
      <c r="D152" t="s">
        <v>487</v>
      </c>
      <c r="E152" t="s">
        <v>488</v>
      </c>
      <c r="F152" t="s">
        <v>489</v>
      </c>
      <c r="I152" t="s">
        <v>518</v>
      </c>
      <c r="J152" t="s">
        <v>519</v>
      </c>
      <c r="K152">
        <v>18</v>
      </c>
      <c r="L152">
        <v>69</v>
      </c>
      <c r="M152">
        <v>71</v>
      </c>
      <c r="N152">
        <v>71</v>
      </c>
      <c r="O152">
        <v>72</v>
      </c>
      <c r="Q152">
        <v>283</v>
      </c>
      <c r="R152">
        <v>70.98</v>
      </c>
      <c r="S152">
        <v>70.98</v>
      </c>
      <c r="T152">
        <v>67.66</v>
      </c>
      <c r="U152">
        <v>71.38</v>
      </c>
      <c r="V152">
        <v>69.650000000000006</v>
      </c>
      <c r="W152">
        <v>70.84</v>
      </c>
      <c r="Y152">
        <v>69.88</v>
      </c>
      <c r="Z152">
        <v>8</v>
      </c>
      <c r="AA152">
        <v>19</v>
      </c>
      <c r="AB152">
        <v>15</v>
      </c>
      <c r="AC152">
        <v>18</v>
      </c>
      <c r="AE152">
        <v>3</v>
      </c>
      <c r="AF152">
        <v>5</v>
      </c>
      <c r="AG152">
        <v>6</v>
      </c>
      <c r="AH152">
        <v>9</v>
      </c>
      <c r="AJ152">
        <v>18</v>
      </c>
    </row>
    <row r="153" spans="1:36" x14ac:dyDescent="0.35">
      <c r="A153" s="3" t="str">
        <f t="shared" si="2"/>
        <v>Ariya Jutanugarn</v>
      </c>
      <c r="B153" s="4">
        <v>46082</v>
      </c>
      <c r="C153" t="s">
        <v>486</v>
      </c>
      <c r="D153" t="s">
        <v>487</v>
      </c>
      <c r="E153" t="s">
        <v>488</v>
      </c>
      <c r="F153" t="s">
        <v>489</v>
      </c>
      <c r="I153" t="s">
        <v>520</v>
      </c>
      <c r="J153" t="s">
        <v>521</v>
      </c>
      <c r="K153">
        <v>18</v>
      </c>
      <c r="L153">
        <v>69</v>
      </c>
      <c r="M153">
        <v>67</v>
      </c>
      <c r="N153">
        <v>71</v>
      </c>
      <c r="O153">
        <v>76</v>
      </c>
      <c r="Q153">
        <v>283</v>
      </c>
      <c r="R153">
        <v>70.98</v>
      </c>
      <c r="S153">
        <v>70.98</v>
      </c>
      <c r="T153">
        <v>67.66</v>
      </c>
      <c r="U153">
        <v>67.38</v>
      </c>
      <c r="V153">
        <v>69.650000000000006</v>
      </c>
      <c r="W153">
        <v>74.84</v>
      </c>
      <c r="Y153">
        <v>69.88</v>
      </c>
      <c r="Z153">
        <v>8</v>
      </c>
      <c r="AA153">
        <v>2</v>
      </c>
      <c r="AB153">
        <v>5</v>
      </c>
      <c r="AC153">
        <v>18</v>
      </c>
      <c r="AE153">
        <v>3</v>
      </c>
      <c r="AF153">
        <v>1</v>
      </c>
      <c r="AG153">
        <v>2</v>
      </c>
      <c r="AH153">
        <v>9</v>
      </c>
      <c r="AJ153">
        <v>18</v>
      </c>
    </row>
    <row r="154" spans="1:36" x14ac:dyDescent="0.35">
      <c r="A154" s="3" t="str">
        <f t="shared" si="2"/>
        <v>Cassie Porter</v>
      </c>
      <c r="B154" s="4">
        <v>46082</v>
      </c>
      <c r="C154" t="s">
        <v>486</v>
      </c>
      <c r="D154" t="s">
        <v>487</v>
      </c>
      <c r="E154" t="s">
        <v>488</v>
      </c>
      <c r="F154" t="s">
        <v>489</v>
      </c>
      <c r="I154" t="s">
        <v>522</v>
      </c>
      <c r="J154" t="s">
        <v>523</v>
      </c>
      <c r="K154">
        <v>18</v>
      </c>
      <c r="L154">
        <v>74</v>
      </c>
      <c r="M154">
        <v>70</v>
      </c>
      <c r="N154">
        <v>71</v>
      </c>
      <c r="O154">
        <v>68</v>
      </c>
      <c r="Q154">
        <v>283</v>
      </c>
      <c r="R154">
        <v>70.98</v>
      </c>
      <c r="S154">
        <v>70.98</v>
      </c>
      <c r="T154">
        <v>72.66</v>
      </c>
      <c r="U154">
        <v>70.38</v>
      </c>
      <c r="V154">
        <v>69.650000000000006</v>
      </c>
      <c r="W154">
        <v>66.84</v>
      </c>
      <c r="Y154">
        <v>69.88</v>
      </c>
      <c r="Z154">
        <v>49</v>
      </c>
      <c r="AA154">
        <v>44</v>
      </c>
      <c r="AB154">
        <v>36</v>
      </c>
      <c r="AC154">
        <v>18</v>
      </c>
      <c r="AE154">
        <v>8</v>
      </c>
      <c r="AF154">
        <v>9</v>
      </c>
      <c r="AG154">
        <v>10</v>
      </c>
      <c r="AH154">
        <v>9</v>
      </c>
      <c r="AJ154">
        <v>18</v>
      </c>
    </row>
    <row r="155" spans="1:36" x14ac:dyDescent="0.35">
      <c r="A155" s="3" t="str">
        <f t="shared" si="2"/>
        <v>Hye-Jin Choi</v>
      </c>
      <c r="B155" s="4">
        <v>46082</v>
      </c>
      <c r="C155" t="s">
        <v>486</v>
      </c>
      <c r="D155" t="s">
        <v>487</v>
      </c>
      <c r="E155" t="s">
        <v>488</v>
      </c>
      <c r="F155" t="s">
        <v>489</v>
      </c>
      <c r="I155" t="s">
        <v>524</v>
      </c>
      <c r="J155" t="s">
        <v>525</v>
      </c>
      <c r="K155">
        <v>21</v>
      </c>
      <c r="L155">
        <v>71</v>
      </c>
      <c r="M155">
        <v>69</v>
      </c>
      <c r="N155">
        <v>74</v>
      </c>
      <c r="O155">
        <v>70</v>
      </c>
      <c r="Q155">
        <v>284</v>
      </c>
      <c r="R155">
        <v>70.98</v>
      </c>
      <c r="S155">
        <v>70.98</v>
      </c>
      <c r="T155">
        <v>69.66</v>
      </c>
      <c r="U155">
        <v>69.38</v>
      </c>
      <c r="V155">
        <v>72.650000000000006</v>
      </c>
      <c r="W155">
        <v>68.84</v>
      </c>
      <c r="Y155">
        <v>70.13</v>
      </c>
      <c r="Z155">
        <v>18</v>
      </c>
      <c r="AA155">
        <v>19</v>
      </c>
      <c r="AB155">
        <v>31</v>
      </c>
      <c r="AC155">
        <v>21</v>
      </c>
      <c r="AE155">
        <v>5</v>
      </c>
      <c r="AF155">
        <v>5</v>
      </c>
      <c r="AG155">
        <v>9</v>
      </c>
      <c r="AH155">
        <v>10</v>
      </c>
      <c r="AJ155">
        <v>21</v>
      </c>
    </row>
    <row r="156" spans="1:36" x14ac:dyDescent="0.35">
      <c r="A156" s="3" t="str">
        <f t="shared" si="2"/>
        <v>Ayaka Furue</v>
      </c>
      <c r="B156" s="4">
        <v>46082</v>
      </c>
      <c r="C156" t="s">
        <v>486</v>
      </c>
      <c r="D156" t="s">
        <v>487</v>
      </c>
      <c r="E156" t="s">
        <v>488</v>
      </c>
      <c r="F156" t="s">
        <v>489</v>
      </c>
      <c r="I156" t="s">
        <v>526</v>
      </c>
      <c r="J156" t="s">
        <v>527</v>
      </c>
      <c r="K156">
        <v>21</v>
      </c>
      <c r="L156">
        <v>71</v>
      </c>
      <c r="M156">
        <v>69</v>
      </c>
      <c r="N156">
        <v>69</v>
      </c>
      <c r="O156">
        <v>75</v>
      </c>
      <c r="Q156">
        <v>284</v>
      </c>
      <c r="R156">
        <v>70.98</v>
      </c>
      <c r="S156">
        <v>70.98</v>
      </c>
      <c r="T156">
        <v>69.66</v>
      </c>
      <c r="U156">
        <v>69.38</v>
      </c>
      <c r="V156">
        <v>67.650000000000006</v>
      </c>
      <c r="W156">
        <v>73.84</v>
      </c>
      <c r="Y156">
        <v>70.13</v>
      </c>
      <c r="Z156">
        <v>18</v>
      </c>
      <c r="AA156">
        <v>19</v>
      </c>
      <c r="AB156">
        <v>8</v>
      </c>
      <c r="AC156">
        <v>21</v>
      </c>
      <c r="AE156">
        <v>5</v>
      </c>
      <c r="AF156">
        <v>5</v>
      </c>
      <c r="AG156">
        <v>4</v>
      </c>
      <c r="AH156">
        <v>10</v>
      </c>
      <c r="AJ156">
        <v>21</v>
      </c>
    </row>
    <row r="157" spans="1:36" x14ac:dyDescent="0.35">
      <c r="A157" s="3" t="str">
        <f t="shared" si="2"/>
        <v>Chisato Iwai</v>
      </c>
      <c r="B157" s="4">
        <v>46082</v>
      </c>
      <c r="C157" t="s">
        <v>486</v>
      </c>
      <c r="D157" t="s">
        <v>487</v>
      </c>
      <c r="E157" t="s">
        <v>488</v>
      </c>
      <c r="F157" t="s">
        <v>489</v>
      </c>
      <c r="I157" t="s">
        <v>501</v>
      </c>
      <c r="J157" t="s">
        <v>528</v>
      </c>
      <c r="K157">
        <v>21</v>
      </c>
      <c r="L157">
        <v>73</v>
      </c>
      <c r="M157">
        <v>69</v>
      </c>
      <c r="N157">
        <v>75</v>
      </c>
      <c r="O157">
        <v>67</v>
      </c>
      <c r="Q157">
        <v>284</v>
      </c>
      <c r="R157">
        <v>70.98</v>
      </c>
      <c r="S157">
        <v>70.98</v>
      </c>
      <c r="T157">
        <v>71.66</v>
      </c>
      <c r="U157">
        <v>69.38</v>
      </c>
      <c r="V157">
        <v>73.650000000000006</v>
      </c>
      <c r="W157">
        <v>65.84</v>
      </c>
      <c r="Y157">
        <v>70.13</v>
      </c>
      <c r="Z157">
        <v>36</v>
      </c>
      <c r="AA157">
        <v>27</v>
      </c>
      <c r="AB157">
        <v>49</v>
      </c>
      <c r="AC157">
        <v>21</v>
      </c>
      <c r="AE157">
        <v>7</v>
      </c>
      <c r="AF157">
        <v>7</v>
      </c>
      <c r="AG157">
        <v>12</v>
      </c>
      <c r="AH157">
        <v>10</v>
      </c>
      <c r="AJ157">
        <v>21</v>
      </c>
    </row>
    <row r="158" spans="1:36" x14ac:dyDescent="0.35">
      <c r="A158" s="3" t="str">
        <f t="shared" si="2"/>
        <v>Hyo Joo Kim</v>
      </c>
      <c r="B158" s="4">
        <v>46082</v>
      </c>
      <c r="C158" t="s">
        <v>486</v>
      </c>
      <c r="D158" t="s">
        <v>487</v>
      </c>
      <c r="E158" t="s">
        <v>488</v>
      </c>
      <c r="F158" t="s">
        <v>489</v>
      </c>
      <c r="I158" t="s">
        <v>320</v>
      </c>
      <c r="J158" t="s">
        <v>529</v>
      </c>
      <c r="K158">
        <v>21</v>
      </c>
      <c r="L158">
        <v>71</v>
      </c>
      <c r="M158">
        <v>68</v>
      </c>
      <c r="N158">
        <v>75</v>
      </c>
      <c r="O158">
        <v>70</v>
      </c>
      <c r="Q158">
        <v>284</v>
      </c>
      <c r="R158">
        <v>70.98</v>
      </c>
      <c r="S158">
        <v>70.98</v>
      </c>
      <c r="T158">
        <v>69.66</v>
      </c>
      <c r="U158">
        <v>68.38</v>
      </c>
      <c r="V158">
        <v>73.650000000000006</v>
      </c>
      <c r="W158">
        <v>68.84</v>
      </c>
      <c r="Y158">
        <v>70.13</v>
      </c>
      <c r="Z158">
        <v>18</v>
      </c>
      <c r="AA158">
        <v>11</v>
      </c>
      <c r="AB158">
        <v>31</v>
      </c>
      <c r="AC158">
        <v>21</v>
      </c>
      <c r="AE158">
        <v>5</v>
      </c>
      <c r="AF158">
        <v>4</v>
      </c>
      <c r="AG158">
        <v>9</v>
      </c>
      <c r="AH158">
        <v>10</v>
      </c>
      <c r="AJ158">
        <v>21</v>
      </c>
    </row>
    <row r="159" spans="1:36" x14ac:dyDescent="0.35">
      <c r="A159" s="3" t="str">
        <f t="shared" si="2"/>
        <v>Sei Young Kim</v>
      </c>
      <c r="B159" s="4">
        <v>46082</v>
      </c>
      <c r="C159" t="s">
        <v>486</v>
      </c>
      <c r="D159" t="s">
        <v>487</v>
      </c>
      <c r="E159" t="s">
        <v>488</v>
      </c>
      <c r="F159" t="s">
        <v>489</v>
      </c>
      <c r="I159" t="s">
        <v>320</v>
      </c>
      <c r="J159" t="s">
        <v>530</v>
      </c>
      <c r="K159">
        <v>21</v>
      </c>
      <c r="L159">
        <v>71</v>
      </c>
      <c r="M159">
        <v>68</v>
      </c>
      <c r="N159">
        <v>75</v>
      </c>
      <c r="O159">
        <v>70</v>
      </c>
      <c r="Q159">
        <v>284</v>
      </c>
      <c r="R159">
        <v>70.98</v>
      </c>
      <c r="S159">
        <v>70.98</v>
      </c>
      <c r="T159">
        <v>69.66</v>
      </c>
      <c r="U159">
        <v>68.38</v>
      </c>
      <c r="V159">
        <v>73.650000000000006</v>
      </c>
      <c r="W159">
        <v>68.84</v>
      </c>
      <c r="Y159">
        <v>70.13</v>
      </c>
      <c r="Z159">
        <v>18</v>
      </c>
      <c r="AA159">
        <v>11</v>
      </c>
      <c r="AB159">
        <v>31</v>
      </c>
      <c r="AC159">
        <v>21</v>
      </c>
      <c r="AE159">
        <v>5</v>
      </c>
      <c r="AF159">
        <v>4</v>
      </c>
      <c r="AG159">
        <v>9</v>
      </c>
      <c r="AH159">
        <v>10</v>
      </c>
      <c r="AJ159">
        <v>21</v>
      </c>
    </row>
    <row r="160" spans="1:36" x14ac:dyDescent="0.35">
      <c r="A160" s="3" t="str">
        <f t="shared" si="2"/>
        <v>Mao Saigo</v>
      </c>
      <c r="B160" s="4">
        <v>46082</v>
      </c>
      <c r="C160" t="s">
        <v>486</v>
      </c>
      <c r="D160" t="s">
        <v>487</v>
      </c>
      <c r="E160" t="s">
        <v>488</v>
      </c>
      <c r="F160" t="s">
        <v>489</v>
      </c>
      <c r="I160" t="s">
        <v>531</v>
      </c>
      <c r="J160" t="s">
        <v>532</v>
      </c>
      <c r="K160">
        <v>21</v>
      </c>
      <c r="L160">
        <v>72</v>
      </c>
      <c r="M160">
        <v>69</v>
      </c>
      <c r="N160">
        <v>73</v>
      </c>
      <c r="O160">
        <v>70</v>
      </c>
      <c r="Q160">
        <v>284</v>
      </c>
      <c r="R160">
        <v>70.98</v>
      </c>
      <c r="S160">
        <v>70.98</v>
      </c>
      <c r="T160">
        <v>70.66</v>
      </c>
      <c r="U160">
        <v>69.38</v>
      </c>
      <c r="V160">
        <v>71.650000000000006</v>
      </c>
      <c r="W160">
        <v>68.84</v>
      </c>
      <c r="Y160">
        <v>70.13</v>
      </c>
      <c r="Z160">
        <v>28</v>
      </c>
      <c r="AA160">
        <v>24</v>
      </c>
      <c r="AB160">
        <v>31</v>
      </c>
      <c r="AC160">
        <v>21</v>
      </c>
      <c r="AE160">
        <v>6</v>
      </c>
      <c r="AF160">
        <v>6</v>
      </c>
      <c r="AG160">
        <v>9</v>
      </c>
      <c r="AH160">
        <v>10</v>
      </c>
      <c r="AJ160">
        <v>21</v>
      </c>
    </row>
    <row r="161" spans="1:36" x14ac:dyDescent="0.35">
      <c r="A161" s="3" t="str">
        <f t="shared" si="2"/>
        <v>Allisen Corpuz</v>
      </c>
      <c r="B161" s="4">
        <v>46082</v>
      </c>
      <c r="C161" t="s">
        <v>486</v>
      </c>
      <c r="D161" t="s">
        <v>487</v>
      </c>
      <c r="E161" t="s">
        <v>488</v>
      </c>
      <c r="F161" t="s">
        <v>489</v>
      </c>
      <c r="I161" t="s">
        <v>533</v>
      </c>
      <c r="J161" t="s">
        <v>534</v>
      </c>
      <c r="K161">
        <v>27</v>
      </c>
      <c r="L161">
        <v>74</v>
      </c>
      <c r="M161">
        <v>69</v>
      </c>
      <c r="N161">
        <v>69</v>
      </c>
      <c r="O161">
        <v>73</v>
      </c>
      <c r="Q161">
        <v>285</v>
      </c>
      <c r="R161">
        <v>70.98</v>
      </c>
      <c r="S161">
        <v>70.98</v>
      </c>
      <c r="T161">
        <v>72.66</v>
      </c>
      <c r="U161">
        <v>69.38</v>
      </c>
      <c r="V161">
        <v>67.650000000000006</v>
      </c>
      <c r="W161">
        <v>71.84</v>
      </c>
      <c r="Y161">
        <v>70.38</v>
      </c>
      <c r="Z161">
        <v>49</v>
      </c>
      <c r="AA161">
        <v>33</v>
      </c>
      <c r="AB161">
        <v>16</v>
      </c>
      <c r="AC161">
        <v>27</v>
      </c>
      <c r="AE161">
        <v>8</v>
      </c>
      <c r="AF161">
        <v>8</v>
      </c>
      <c r="AG161">
        <v>7</v>
      </c>
      <c r="AH161">
        <v>11</v>
      </c>
      <c r="AJ161">
        <v>27</v>
      </c>
    </row>
    <row r="162" spans="1:36" x14ac:dyDescent="0.35">
      <c r="A162" s="3" t="str">
        <f t="shared" si="2"/>
        <v>Lydia Ko</v>
      </c>
      <c r="B162" s="4">
        <v>46082</v>
      </c>
      <c r="C162" t="s">
        <v>486</v>
      </c>
      <c r="D162" t="s">
        <v>487</v>
      </c>
      <c r="E162" t="s">
        <v>488</v>
      </c>
      <c r="F162" t="s">
        <v>489</v>
      </c>
      <c r="I162" t="s">
        <v>535</v>
      </c>
      <c r="J162" t="s">
        <v>340</v>
      </c>
      <c r="K162">
        <v>27</v>
      </c>
      <c r="L162">
        <v>70</v>
      </c>
      <c r="M162">
        <v>72</v>
      </c>
      <c r="N162">
        <v>71</v>
      </c>
      <c r="O162">
        <v>72</v>
      </c>
      <c r="Q162">
        <v>285</v>
      </c>
      <c r="R162">
        <v>70.98</v>
      </c>
      <c r="S162">
        <v>70.98</v>
      </c>
      <c r="T162">
        <v>68.66</v>
      </c>
      <c r="U162">
        <v>72.38</v>
      </c>
      <c r="V162">
        <v>69.650000000000006</v>
      </c>
      <c r="W162">
        <v>70.84</v>
      </c>
      <c r="Y162">
        <v>70.38</v>
      </c>
      <c r="Z162">
        <v>14</v>
      </c>
      <c r="AA162">
        <v>27</v>
      </c>
      <c r="AB162">
        <v>20</v>
      </c>
      <c r="AC162">
        <v>27</v>
      </c>
      <c r="AE162">
        <v>4</v>
      </c>
      <c r="AF162">
        <v>7</v>
      </c>
      <c r="AG162">
        <v>8</v>
      </c>
      <c r="AH162">
        <v>11</v>
      </c>
      <c r="AJ162">
        <v>27</v>
      </c>
    </row>
    <row r="163" spans="1:36" x14ac:dyDescent="0.35">
      <c r="A163" s="3" t="str">
        <f t="shared" si="2"/>
        <v>Yan Liu</v>
      </c>
      <c r="B163" s="4">
        <v>46082</v>
      </c>
      <c r="C163" t="s">
        <v>486</v>
      </c>
      <c r="D163" t="s">
        <v>487</v>
      </c>
      <c r="E163" t="s">
        <v>488</v>
      </c>
      <c r="F163" t="s">
        <v>489</v>
      </c>
      <c r="I163" t="s">
        <v>536</v>
      </c>
      <c r="J163" t="s">
        <v>537</v>
      </c>
      <c r="K163">
        <v>27</v>
      </c>
      <c r="L163">
        <v>67</v>
      </c>
      <c r="M163">
        <v>74</v>
      </c>
      <c r="N163">
        <v>72</v>
      </c>
      <c r="O163">
        <v>72</v>
      </c>
      <c r="Q163">
        <v>285</v>
      </c>
      <c r="R163">
        <v>70.98</v>
      </c>
      <c r="S163">
        <v>70.98</v>
      </c>
      <c r="T163">
        <v>65.66</v>
      </c>
      <c r="U163">
        <v>74.38</v>
      </c>
      <c r="V163">
        <v>70.650000000000006</v>
      </c>
      <c r="W163">
        <v>70.84</v>
      </c>
      <c r="Y163">
        <v>70.38</v>
      </c>
      <c r="Z163">
        <v>2</v>
      </c>
      <c r="AA163">
        <v>24</v>
      </c>
      <c r="AB163">
        <v>20</v>
      </c>
      <c r="AC163">
        <v>27</v>
      </c>
      <c r="AE163">
        <v>1</v>
      </c>
      <c r="AF163">
        <v>6</v>
      </c>
      <c r="AG163">
        <v>8</v>
      </c>
      <c r="AH163">
        <v>11</v>
      </c>
      <c r="AJ163">
        <v>27</v>
      </c>
    </row>
    <row r="164" spans="1:36" x14ac:dyDescent="0.35">
      <c r="A164" s="3" t="str">
        <f t="shared" si="2"/>
        <v>Gaby Lopez</v>
      </c>
      <c r="B164" s="4">
        <v>46082</v>
      </c>
      <c r="C164" t="s">
        <v>486</v>
      </c>
      <c r="D164" t="s">
        <v>487</v>
      </c>
      <c r="E164" t="s">
        <v>488</v>
      </c>
      <c r="F164" t="s">
        <v>489</v>
      </c>
      <c r="I164" t="s">
        <v>538</v>
      </c>
      <c r="J164" t="s">
        <v>539</v>
      </c>
      <c r="K164">
        <v>27</v>
      </c>
      <c r="L164">
        <v>75</v>
      </c>
      <c r="M164">
        <v>68</v>
      </c>
      <c r="N164">
        <v>70</v>
      </c>
      <c r="O164">
        <v>72</v>
      </c>
      <c r="Q164">
        <v>285</v>
      </c>
      <c r="R164">
        <v>70.98</v>
      </c>
      <c r="S164">
        <v>70.98</v>
      </c>
      <c r="T164">
        <v>73.66</v>
      </c>
      <c r="U164">
        <v>68.38</v>
      </c>
      <c r="V164">
        <v>68.650000000000006</v>
      </c>
      <c r="W164">
        <v>70.84</v>
      </c>
      <c r="Y164">
        <v>70.38</v>
      </c>
      <c r="Z164">
        <v>58</v>
      </c>
      <c r="AA164">
        <v>33</v>
      </c>
      <c r="AB164">
        <v>20</v>
      </c>
      <c r="AC164">
        <v>27</v>
      </c>
      <c r="AE164">
        <v>9</v>
      </c>
      <c r="AF164">
        <v>8</v>
      </c>
      <c r="AG164">
        <v>8</v>
      </c>
      <c r="AH164">
        <v>11</v>
      </c>
      <c r="AJ164">
        <v>27</v>
      </c>
    </row>
    <row r="165" spans="1:36" x14ac:dyDescent="0.35">
      <c r="A165" s="3" t="str">
        <f t="shared" si="2"/>
        <v>Minami Katsu</v>
      </c>
      <c r="B165" s="4">
        <v>46082</v>
      </c>
      <c r="C165" t="s">
        <v>486</v>
      </c>
      <c r="D165" t="s">
        <v>487</v>
      </c>
      <c r="E165" t="s">
        <v>488</v>
      </c>
      <c r="F165" t="s">
        <v>489</v>
      </c>
      <c r="I165" t="s">
        <v>540</v>
      </c>
      <c r="J165" t="s">
        <v>541</v>
      </c>
      <c r="K165">
        <v>31</v>
      </c>
      <c r="L165">
        <v>74</v>
      </c>
      <c r="M165">
        <v>68</v>
      </c>
      <c r="N165">
        <v>73</v>
      </c>
      <c r="O165">
        <v>71</v>
      </c>
      <c r="Q165">
        <v>286</v>
      </c>
      <c r="R165">
        <v>70.98</v>
      </c>
      <c r="S165">
        <v>70.98</v>
      </c>
      <c r="T165">
        <v>72.66</v>
      </c>
      <c r="U165">
        <v>68.38</v>
      </c>
      <c r="V165">
        <v>71.650000000000006</v>
      </c>
      <c r="W165">
        <v>69.84</v>
      </c>
      <c r="Y165">
        <v>70.63</v>
      </c>
      <c r="Z165">
        <v>49</v>
      </c>
      <c r="AA165">
        <v>27</v>
      </c>
      <c r="AB165">
        <v>36</v>
      </c>
      <c r="AC165">
        <v>31</v>
      </c>
      <c r="AE165">
        <v>8</v>
      </c>
      <c r="AF165">
        <v>7</v>
      </c>
      <c r="AG165">
        <v>10</v>
      </c>
      <c r="AH165">
        <v>12</v>
      </c>
      <c r="AJ165">
        <v>31</v>
      </c>
    </row>
    <row r="166" spans="1:36" x14ac:dyDescent="0.35">
      <c r="A166" s="3" t="str">
        <f t="shared" si="2"/>
        <v>Nanna Koerstz Madsen</v>
      </c>
      <c r="B166" s="4">
        <v>46082</v>
      </c>
      <c r="C166" t="s">
        <v>486</v>
      </c>
      <c r="D166" t="s">
        <v>487</v>
      </c>
      <c r="E166" t="s">
        <v>488</v>
      </c>
      <c r="F166" t="s">
        <v>489</v>
      </c>
      <c r="I166" t="s">
        <v>542</v>
      </c>
      <c r="J166" t="s">
        <v>543</v>
      </c>
      <c r="K166">
        <v>31</v>
      </c>
      <c r="L166">
        <v>69</v>
      </c>
      <c r="M166">
        <v>68</v>
      </c>
      <c r="N166">
        <v>76</v>
      </c>
      <c r="O166">
        <v>73</v>
      </c>
      <c r="Q166">
        <v>286</v>
      </c>
      <c r="R166">
        <v>70.98</v>
      </c>
      <c r="S166">
        <v>70.98</v>
      </c>
      <c r="T166">
        <v>67.66</v>
      </c>
      <c r="U166">
        <v>68.38</v>
      </c>
      <c r="V166">
        <v>74.650000000000006</v>
      </c>
      <c r="W166">
        <v>71.84</v>
      </c>
      <c r="Y166">
        <v>70.63</v>
      </c>
      <c r="Z166">
        <v>8</v>
      </c>
      <c r="AA166">
        <v>5</v>
      </c>
      <c r="AB166">
        <v>20</v>
      </c>
      <c r="AC166">
        <v>31</v>
      </c>
      <c r="AE166">
        <v>3</v>
      </c>
      <c r="AF166">
        <v>2</v>
      </c>
      <c r="AG166">
        <v>8</v>
      </c>
      <c r="AH166">
        <v>12</v>
      </c>
      <c r="AJ166">
        <v>31</v>
      </c>
    </row>
    <row r="167" spans="1:36" x14ac:dyDescent="0.35">
      <c r="A167" s="3" t="str">
        <f t="shared" si="2"/>
        <v>Jeeno Thitikul</v>
      </c>
      <c r="B167" s="4">
        <v>46082</v>
      </c>
      <c r="C167" t="s">
        <v>486</v>
      </c>
      <c r="D167" t="s">
        <v>487</v>
      </c>
      <c r="E167" t="s">
        <v>488</v>
      </c>
      <c r="F167" t="s">
        <v>489</v>
      </c>
      <c r="I167" t="s">
        <v>544</v>
      </c>
      <c r="J167" t="s">
        <v>545</v>
      </c>
      <c r="K167">
        <v>31</v>
      </c>
      <c r="L167">
        <v>73</v>
      </c>
      <c r="M167">
        <v>70</v>
      </c>
      <c r="N167">
        <v>70</v>
      </c>
      <c r="O167">
        <v>73</v>
      </c>
      <c r="Q167">
        <v>286</v>
      </c>
      <c r="R167">
        <v>70.98</v>
      </c>
      <c r="S167">
        <v>70.98</v>
      </c>
      <c r="T167">
        <v>71.66</v>
      </c>
      <c r="U167">
        <v>70.38</v>
      </c>
      <c r="V167">
        <v>68.650000000000006</v>
      </c>
      <c r="W167">
        <v>71.84</v>
      </c>
      <c r="Y167">
        <v>70.63</v>
      </c>
      <c r="Z167">
        <v>36</v>
      </c>
      <c r="AA167">
        <v>33</v>
      </c>
      <c r="AB167">
        <v>20</v>
      </c>
      <c r="AC167">
        <v>31</v>
      </c>
      <c r="AE167">
        <v>7</v>
      </c>
      <c r="AF167">
        <v>8</v>
      </c>
      <c r="AG167">
        <v>8</v>
      </c>
      <c r="AH167">
        <v>12</v>
      </c>
      <c r="AJ167">
        <v>31</v>
      </c>
    </row>
    <row r="168" spans="1:36" x14ac:dyDescent="0.35">
      <c r="A168" s="3" t="str">
        <f t="shared" si="2"/>
        <v>Saki Baba</v>
      </c>
      <c r="B168" s="4">
        <v>46082</v>
      </c>
      <c r="C168" t="s">
        <v>486</v>
      </c>
      <c r="D168" t="s">
        <v>487</v>
      </c>
      <c r="E168" t="s">
        <v>488</v>
      </c>
      <c r="F168" t="s">
        <v>489</v>
      </c>
      <c r="I168" t="s">
        <v>546</v>
      </c>
      <c r="J168" t="s">
        <v>547</v>
      </c>
      <c r="K168">
        <v>34</v>
      </c>
      <c r="L168">
        <v>72</v>
      </c>
      <c r="M168">
        <v>69</v>
      </c>
      <c r="N168">
        <v>72</v>
      </c>
      <c r="O168">
        <v>74</v>
      </c>
      <c r="Q168">
        <v>287</v>
      </c>
      <c r="R168">
        <v>70.98</v>
      </c>
      <c r="S168">
        <v>70.98</v>
      </c>
      <c r="T168">
        <v>70.66</v>
      </c>
      <c r="U168">
        <v>69.38</v>
      </c>
      <c r="V168">
        <v>70.650000000000006</v>
      </c>
      <c r="W168">
        <v>72.84</v>
      </c>
      <c r="Y168">
        <v>70.88</v>
      </c>
      <c r="Z168">
        <v>28</v>
      </c>
      <c r="AA168">
        <v>24</v>
      </c>
      <c r="AB168">
        <v>20</v>
      </c>
      <c r="AC168">
        <v>34</v>
      </c>
      <c r="AE168">
        <v>6</v>
      </c>
      <c r="AF168">
        <v>6</v>
      </c>
      <c r="AG168">
        <v>8</v>
      </c>
      <c r="AH168">
        <v>13</v>
      </c>
      <c r="AJ168">
        <v>34</v>
      </c>
    </row>
    <row r="169" spans="1:36" x14ac:dyDescent="0.35">
      <c r="A169" s="3" t="str">
        <f t="shared" si="2"/>
        <v>Brooke M. Henderson</v>
      </c>
      <c r="B169" s="4">
        <v>46082</v>
      </c>
      <c r="C169" t="s">
        <v>486</v>
      </c>
      <c r="D169" t="s">
        <v>487</v>
      </c>
      <c r="E169" t="s">
        <v>488</v>
      </c>
      <c r="F169" t="s">
        <v>489</v>
      </c>
      <c r="I169" t="s">
        <v>548</v>
      </c>
      <c r="J169" t="s">
        <v>549</v>
      </c>
      <c r="K169">
        <v>34</v>
      </c>
      <c r="L169">
        <v>70</v>
      </c>
      <c r="M169">
        <v>72</v>
      </c>
      <c r="N169">
        <v>71</v>
      </c>
      <c r="O169">
        <v>74</v>
      </c>
      <c r="Q169">
        <v>287</v>
      </c>
      <c r="R169">
        <v>70.98</v>
      </c>
      <c r="S169">
        <v>70.98</v>
      </c>
      <c r="T169">
        <v>68.66</v>
      </c>
      <c r="U169">
        <v>72.38</v>
      </c>
      <c r="V169">
        <v>69.650000000000006</v>
      </c>
      <c r="W169">
        <v>72.84</v>
      </c>
      <c r="Y169">
        <v>70.88</v>
      </c>
      <c r="Z169">
        <v>14</v>
      </c>
      <c r="AA169">
        <v>27</v>
      </c>
      <c r="AB169">
        <v>20</v>
      </c>
      <c r="AC169">
        <v>34</v>
      </c>
      <c r="AE169">
        <v>4</v>
      </c>
      <c r="AF169">
        <v>7</v>
      </c>
      <c r="AG169">
        <v>8</v>
      </c>
      <c r="AH169">
        <v>13</v>
      </c>
      <c r="AJ169">
        <v>34</v>
      </c>
    </row>
    <row r="170" spans="1:36" x14ac:dyDescent="0.35">
      <c r="A170" s="3" t="str">
        <f t="shared" si="2"/>
        <v>Wei-Ling Hsu</v>
      </c>
      <c r="B170" s="4">
        <v>46082</v>
      </c>
      <c r="C170" t="s">
        <v>486</v>
      </c>
      <c r="D170" t="s">
        <v>487</v>
      </c>
      <c r="E170" t="s">
        <v>488</v>
      </c>
      <c r="F170" t="s">
        <v>489</v>
      </c>
      <c r="I170" t="s">
        <v>550</v>
      </c>
      <c r="J170" t="s">
        <v>551</v>
      </c>
      <c r="K170">
        <v>34</v>
      </c>
      <c r="L170">
        <v>73</v>
      </c>
      <c r="M170">
        <v>73</v>
      </c>
      <c r="N170">
        <v>68</v>
      </c>
      <c r="O170">
        <v>73</v>
      </c>
      <c r="Q170">
        <v>287</v>
      </c>
      <c r="R170">
        <v>70.98</v>
      </c>
      <c r="S170">
        <v>70.98</v>
      </c>
      <c r="T170">
        <v>71.66</v>
      </c>
      <c r="U170">
        <v>73.38</v>
      </c>
      <c r="V170">
        <v>66.650000000000006</v>
      </c>
      <c r="W170">
        <v>71.84</v>
      </c>
      <c r="Y170">
        <v>70.88</v>
      </c>
      <c r="Z170">
        <v>36</v>
      </c>
      <c r="AA170">
        <v>54</v>
      </c>
      <c r="AB170">
        <v>31</v>
      </c>
      <c r="AC170">
        <v>34</v>
      </c>
      <c r="AE170">
        <v>7</v>
      </c>
      <c r="AF170">
        <v>11</v>
      </c>
      <c r="AG170">
        <v>9</v>
      </c>
      <c r="AH170">
        <v>13</v>
      </c>
      <c r="AJ170">
        <v>34</v>
      </c>
    </row>
    <row r="171" spans="1:36" x14ac:dyDescent="0.35">
      <c r="A171" s="3" t="str">
        <f t="shared" si="2"/>
        <v>Gurleen Kaur</v>
      </c>
      <c r="B171" s="4">
        <v>46082</v>
      </c>
      <c r="C171" t="s">
        <v>486</v>
      </c>
      <c r="D171" t="s">
        <v>487</v>
      </c>
      <c r="E171" t="s">
        <v>488</v>
      </c>
      <c r="F171" t="s">
        <v>489</v>
      </c>
      <c r="I171" t="s">
        <v>552</v>
      </c>
      <c r="J171" t="s">
        <v>553</v>
      </c>
      <c r="K171">
        <v>34</v>
      </c>
      <c r="L171">
        <v>71</v>
      </c>
      <c r="M171">
        <v>72</v>
      </c>
      <c r="N171">
        <v>72</v>
      </c>
      <c r="O171">
        <v>72</v>
      </c>
      <c r="Q171">
        <v>287</v>
      </c>
      <c r="R171">
        <v>70.98</v>
      </c>
      <c r="S171">
        <v>70.98</v>
      </c>
      <c r="T171">
        <v>69.66</v>
      </c>
      <c r="U171">
        <v>72.38</v>
      </c>
      <c r="V171">
        <v>70.650000000000006</v>
      </c>
      <c r="W171">
        <v>70.84</v>
      </c>
      <c r="Y171">
        <v>70.88</v>
      </c>
      <c r="Z171">
        <v>18</v>
      </c>
      <c r="AA171">
        <v>33</v>
      </c>
      <c r="AB171">
        <v>36</v>
      </c>
      <c r="AC171">
        <v>34</v>
      </c>
      <c r="AE171">
        <v>5</v>
      </c>
      <c r="AF171">
        <v>8</v>
      </c>
      <c r="AG171">
        <v>10</v>
      </c>
      <c r="AH171">
        <v>13</v>
      </c>
      <c r="AJ171">
        <v>34</v>
      </c>
    </row>
    <row r="172" spans="1:36" x14ac:dyDescent="0.35">
      <c r="A172" s="3" t="str">
        <f t="shared" si="2"/>
        <v>Yujie Liu</v>
      </c>
      <c r="B172" s="4">
        <v>46082</v>
      </c>
      <c r="C172" t="s">
        <v>486</v>
      </c>
      <c r="D172" t="s">
        <v>487</v>
      </c>
      <c r="E172" t="s">
        <v>488</v>
      </c>
      <c r="F172" t="s">
        <v>489</v>
      </c>
      <c r="I172" t="s">
        <v>536</v>
      </c>
      <c r="J172" t="s">
        <v>554</v>
      </c>
      <c r="K172">
        <v>34</v>
      </c>
      <c r="L172">
        <v>75</v>
      </c>
      <c r="M172">
        <v>72</v>
      </c>
      <c r="N172">
        <v>71</v>
      </c>
      <c r="O172">
        <v>69</v>
      </c>
      <c r="Q172">
        <v>287</v>
      </c>
      <c r="R172">
        <v>70.98</v>
      </c>
      <c r="S172">
        <v>70.98</v>
      </c>
      <c r="T172">
        <v>73.66</v>
      </c>
      <c r="U172">
        <v>72.38</v>
      </c>
      <c r="V172">
        <v>69.650000000000006</v>
      </c>
      <c r="W172">
        <v>67.84</v>
      </c>
      <c r="Y172">
        <v>70.88</v>
      </c>
      <c r="Z172">
        <v>58</v>
      </c>
      <c r="AA172">
        <v>57</v>
      </c>
      <c r="AB172">
        <v>52</v>
      </c>
      <c r="AC172">
        <v>34</v>
      </c>
      <c r="AE172">
        <v>9</v>
      </c>
      <c r="AF172">
        <v>12</v>
      </c>
      <c r="AG172">
        <v>13</v>
      </c>
      <c r="AH172">
        <v>13</v>
      </c>
      <c r="AJ172">
        <v>34</v>
      </c>
    </row>
    <row r="173" spans="1:36" x14ac:dyDescent="0.35">
      <c r="A173" s="3" t="str">
        <f t="shared" si="2"/>
        <v>Brooke Matthews</v>
      </c>
      <c r="B173" s="4">
        <v>46082</v>
      </c>
      <c r="C173" t="s">
        <v>486</v>
      </c>
      <c r="D173" t="s">
        <v>487</v>
      </c>
      <c r="E173" t="s">
        <v>488</v>
      </c>
      <c r="F173" t="s">
        <v>489</v>
      </c>
      <c r="I173" t="s">
        <v>555</v>
      </c>
      <c r="J173" t="s">
        <v>556</v>
      </c>
      <c r="K173">
        <v>34</v>
      </c>
      <c r="L173">
        <v>69</v>
      </c>
      <c r="M173">
        <v>74</v>
      </c>
      <c r="N173">
        <v>72</v>
      </c>
      <c r="O173">
        <v>72</v>
      </c>
      <c r="Q173">
        <v>287</v>
      </c>
      <c r="R173">
        <v>70.98</v>
      </c>
      <c r="S173">
        <v>70.98</v>
      </c>
      <c r="T173">
        <v>67.66</v>
      </c>
      <c r="U173">
        <v>74.38</v>
      </c>
      <c r="V173">
        <v>70.650000000000006</v>
      </c>
      <c r="W173">
        <v>70.84</v>
      </c>
      <c r="Y173">
        <v>70.88</v>
      </c>
      <c r="Z173">
        <v>8</v>
      </c>
      <c r="AA173">
        <v>33</v>
      </c>
      <c r="AB173">
        <v>36</v>
      </c>
      <c r="AC173">
        <v>34</v>
      </c>
      <c r="AE173">
        <v>3</v>
      </c>
      <c r="AF173">
        <v>8</v>
      </c>
      <c r="AG173">
        <v>10</v>
      </c>
      <c r="AH173">
        <v>13</v>
      </c>
      <c r="AJ173">
        <v>34</v>
      </c>
    </row>
    <row r="174" spans="1:36" x14ac:dyDescent="0.35">
      <c r="A174" s="3" t="str">
        <f t="shared" si="2"/>
        <v>Jenny Shin</v>
      </c>
      <c r="B174" s="4">
        <v>46082</v>
      </c>
      <c r="C174" t="s">
        <v>486</v>
      </c>
      <c r="D174" t="s">
        <v>487</v>
      </c>
      <c r="E174" t="s">
        <v>488</v>
      </c>
      <c r="F174" t="s">
        <v>489</v>
      </c>
      <c r="I174" t="s">
        <v>347</v>
      </c>
      <c r="J174" t="s">
        <v>557</v>
      </c>
      <c r="K174">
        <v>34</v>
      </c>
      <c r="L174">
        <v>72</v>
      </c>
      <c r="M174">
        <v>74</v>
      </c>
      <c r="N174">
        <v>69</v>
      </c>
      <c r="O174">
        <v>72</v>
      </c>
      <c r="Q174">
        <v>287</v>
      </c>
      <c r="R174">
        <v>70.98</v>
      </c>
      <c r="S174">
        <v>70.98</v>
      </c>
      <c r="T174">
        <v>70.66</v>
      </c>
      <c r="U174">
        <v>74.38</v>
      </c>
      <c r="V174">
        <v>67.650000000000006</v>
      </c>
      <c r="W174">
        <v>70.84</v>
      </c>
      <c r="Y174">
        <v>70.88</v>
      </c>
      <c r="Z174">
        <v>28</v>
      </c>
      <c r="AA174">
        <v>54</v>
      </c>
      <c r="AB174">
        <v>36</v>
      </c>
      <c r="AC174">
        <v>34</v>
      </c>
      <c r="AE174">
        <v>6</v>
      </c>
      <c r="AF174">
        <v>11</v>
      </c>
      <c r="AG174">
        <v>10</v>
      </c>
      <c r="AH174">
        <v>13</v>
      </c>
      <c r="AJ174">
        <v>34</v>
      </c>
    </row>
    <row r="175" spans="1:36" x14ac:dyDescent="0.35">
      <c r="A175" s="3" t="str">
        <f t="shared" si="2"/>
        <v>Carlota Ciganda</v>
      </c>
      <c r="B175" s="4">
        <v>46082</v>
      </c>
      <c r="C175" t="s">
        <v>486</v>
      </c>
      <c r="D175" t="s">
        <v>487</v>
      </c>
      <c r="E175" t="s">
        <v>488</v>
      </c>
      <c r="F175" t="s">
        <v>489</v>
      </c>
      <c r="I175" t="s">
        <v>558</v>
      </c>
      <c r="J175" t="s">
        <v>559</v>
      </c>
      <c r="K175">
        <v>41</v>
      </c>
      <c r="L175">
        <v>74</v>
      </c>
      <c r="M175">
        <v>73</v>
      </c>
      <c r="N175">
        <v>70</v>
      </c>
      <c r="O175">
        <v>71</v>
      </c>
      <c r="Q175">
        <v>288</v>
      </c>
      <c r="R175">
        <v>70.98</v>
      </c>
      <c r="S175">
        <v>70.98</v>
      </c>
      <c r="T175">
        <v>72.66</v>
      </c>
      <c r="U175">
        <v>73.38</v>
      </c>
      <c r="V175">
        <v>68.650000000000006</v>
      </c>
      <c r="W175">
        <v>69.84</v>
      </c>
      <c r="Y175">
        <v>71.13</v>
      </c>
      <c r="Z175">
        <v>49</v>
      </c>
      <c r="AA175">
        <v>57</v>
      </c>
      <c r="AB175">
        <v>49</v>
      </c>
      <c r="AC175">
        <v>41</v>
      </c>
      <c r="AE175">
        <v>8</v>
      </c>
      <c r="AF175">
        <v>12</v>
      </c>
      <c r="AG175">
        <v>12</v>
      </c>
      <c r="AH175">
        <v>14</v>
      </c>
      <c r="AJ175">
        <v>41</v>
      </c>
    </row>
    <row r="176" spans="1:36" x14ac:dyDescent="0.35">
      <c r="A176" s="3" t="str">
        <f t="shared" si="2"/>
        <v>Grace Kim</v>
      </c>
      <c r="B176" s="4">
        <v>46082</v>
      </c>
      <c r="C176" t="s">
        <v>486</v>
      </c>
      <c r="D176" t="s">
        <v>487</v>
      </c>
      <c r="E176" t="s">
        <v>488</v>
      </c>
      <c r="F176" t="s">
        <v>489</v>
      </c>
      <c r="I176" t="s">
        <v>320</v>
      </c>
      <c r="J176" t="s">
        <v>560</v>
      </c>
      <c r="K176">
        <v>41</v>
      </c>
      <c r="L176">
        <v>73</v>
      </c>
      <c r="M176">
        <v>74</v>
      </c>
      <c r="N176">
        <v>73</v>
      </c>
      <c r="O176">
        <v>68</v>
      </c>
      <c r="Q176">
        <v>288</v>
      </c>
      <c r="R176">
        <v>70.98</v>
      </c>
      <c r="S176">
        <v>70.98</v>
      </c>
      <c r="T176">
        <v>71.66</v>
      </c>
      <c r="U176">
        <v>74.38</v>
      </c>
      <c r="V176">
        <v>71.650000000000006</v>
      </c>
      <c r="W176">
        <v>66.84</v>
      </c>
      <c r="Y176">
        <v>71.13</v>
      </c>
      <c r="Z176">
        <v>36</v>
      </c>
      <c r="AA176">
        <v>57</v>
      </c>
      <c r="AB176">
        <v>55</v>
      </c>
      <c r="AC176">
        <v>41</v>
      </c>
      <c r="AE176">
        <v>7</v>
      </c>
      <c r="AF176">
        <v>12</v>
      </c>
      <c r="AG176">
        <v>15</v>
      </c>
      <c r="AH176">
        <v>14</v>
      </c>
      <c r="AJ176">
        <v>41</v>
      </c>
    </row>
    <row r="177" spans="1:36" x14ac:dyDescent="0.35">
      <c r="A177" s="3" t="str">
        <f t="shared" si="2"/>
        <v>Leona Maguire</v>
      </c>
      <c r="B177" s="4">
        <v>46082</v>
      </c>
      <c r="C177" t="s">
        <v>486</v>
      </c>
      <c r="D177" t="s">
        <v>487</v>
      </c>
      <c r="E177" t="s">
        <v>488</v>
      </c>
      <c r="F177" t="s">
        <v>489</v>
      </c>
      <c r="I177" t="s">
        <v>561</v>
      </c>
      <c r="J177" t="s">
        <v>562</v>
      </c>
      <c r="K177">
        <v>41</v>
      </c>
      <c r="L177">
        <v>72</v>
      </c>
      <c r="M177">
        <v>68</v>
      </c>
      <c r="N177">
        <v>73</v>
      </c>
      <c r="O177">
        <v>75</v>
      </c>
      <c r="Q177">
        <v>288</v>
      </c>
      <c r="R177">
        <v>70.98</v>
      </c>
      <c r="S177">
        <v>70.98</v>
      </c>
      <c r="T177">
        <v>70.66</v>
      </c>
      <c r="U177">
        <v>68.38</v>
      </c>
      <c r="V177">
        <v>71.650000000000006</v>
      </c>
      <c r="W177">
        <v>73.84</v>
      </c>
      <c r="Y177">
        <v>71.13</v>
      </c>
      <c r="Z177">
        <v>28</v>
      </c>
      <c r="AA177">
        <v>19</v>
      </c>
      <c r="AB177">
        <v>20</v>
      </c>
      <c r="AC177">
        <v>41</v>
      </c>
      <c r="AE177">
        <v>6</v>
      </c>
      <c r="AF177">
        <v>5</v>
      </c>
      <c r="AG177">
        <v>8</v>
      </c>
      <c r="AH177">
        <v>14</v>
      </c>
      <c r="AJ177">
        <v>41</v>
      </c>
    </row>
    <row r="178" spans="1:36" x14ac:dyDescent="0.35">
      <c r="A178" s="3" t="str">
        <f t="shared" si="2"/>
        <v>Chanettee Wannasaen</v>
      </c>
      <c r="B178" s="4">
        <v>46082</v>
      </c>
      <c r="C178" t="s">
        <v>486</v>
      </c>
      <c r="D178" t="s">
        <v>487</v>
      </c>
      <c r="E178" t="s">
        <v>488</v>
      </c>
      <c r="F178" t="s">
        <v>489</v>
      </c>
      <c r="I178" t="s">
        <v>563</v>
      </c>
      <c r="J178" t="s">
        <v>564</v>
      </c>
      <c r="K178">
        <v>41</v>
      </c>
      <c r="L178">
        <v>73</v>
      </c>
      <c r="M178">
        <v>69</v>
      </c>
      <c r="N178">
        <v>78</v>
      </c>
      <c r="O178">
        <v>68</v>
      </c>
      <c r="Q178">
        <v>288</v>
      </c>
      <c r="R178">
        <v>70.98</v>
      </c>
      <c r="S178">
        <v>70.98</v>
      </c>
      <c r="T178">
        <v>71.66</v>
      </c>
      <c r="U178">
        <v>69.38</v>
      </c>
      <c r="V178">
        <v>76.650000000000006</v>
      </c>
      <c r="W178">
        <v>66.84</v>
      </c>
      <c r="Y178">
        <v>71.13</v>
      </c>
      <c r="Z178">
        <v>36</v>
      </c>
      <c r="AA178">
        <v>27</v>
      </c>
      <c r="AB178">
        <v>55</v>
      </c>
      <c r="AC178">
        <v>41</v>
      </c>
      <c r="AE178">
        <v>7</v>
      </c>
      <c r="AF178">
        <v>7</v>
      </c>
      <c r="AG178">
        <v>15</v>
      </c>
      <c r="AH178">
        <v>14</v>
      </c>
      <c r="AJ178">
        <v>41</v>
      </c>
    </row>
    <row r="179" spans="1:36" x14ac:dyDescent="0.35">
      <c r="A179" s="3" t="str">
        <f t="shared" si="2"/>
        <v>Ruoning Yin</v>
      </c>
      <c r="B179" s="4">
        <v>46082</v>
      </c>
      <c r="C179" t="s">
        <v>486</v>
      </c>
      <c r="D179" t="s">
        <v>487</v>
      </c>
      <c r="E179" t="s">
        <v>488</v>
      </c>
      <c r="F179" t="s">
        <v>489</v>
      </c>
      <c r="I179" t="s">
        <v>495</v>
      </c>
      <c r="J179" t="s">
        <v>565</v>
      </c>
      <c r="K179">
        <v>41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70.98</v>
      </c>
      <c r="S179">
        <v>70.98</v>
      </c>
      <c r="T179">
        <v>70.66</v>
      </c>
      <c r="U179">
        <v>72.38</v>
      </c>
      <c r="V179">
        <v>70.650000000000006</v>
      </c>
      <c r="W179">
        <v>70.84</v>
      </c>
      <c r="Y179">
        <v>71.13</v>
      </c>
      <c r="Z179">
        <v>28</v>
      </c>
      <c r="AA179">
        <v>44</v>
      </c>
      <c r="AB179">
        <v>45</v>
      </c>
      <c r="AC179">
        <v>41</v>
      </c>
      <c r="AE179">
        <v>6</v>
      </c>
      <c r="AF179">
        <v>9</v>
      </c>
      <c r="AG179">
        <v>11</v>
      </c>
      <c r="AH179">
        <v>14</v>
      </c>
      <c r="AJ179">
        <v>41</v>
      </c>
    </row>
    <row r="180" spans="1:36" x14ac:dyDescent="0.35">
      <c r="A180" s="3" t="str">
        <f t="shared" si="2"/>
        <v>Ina Yoon</v>
      </c>
      <c r="B180" s="4">
        <v>46082</v>
      </c>
      <c r="C180" t="s">
        <v>486</v>
      </c>
      <c r="D180" t="s">
        <v>487</v>
      </c>
      <c r="E180" t="s">
        <v>488</v>
      </c>
      <c r="F180" t="s">
        <v>489</v>
      </c>
      <c r="I180" t="s">
        <v>423</v>
      </c>
      <c r="J180" t="s">
        <v>566</v>
      </c>
      <c r="K180">
        <v>41</v>
      </c>
      <c r="L180">
        <v>73</v>
      </c>
      <c r="M180">
        <v>72</v>
      </c>
      <c r="N180">
        <v>71</v>
      </c>
      <c r="O180">
        <v>72</v>
      </c>
      <c r="Q180">
        <v>288</v>
      </c>
      <c r="R180">
        <v>70.98</v>
      </c>
      <c r="S180">
        <v>70.98</v>
      </c>
      <c r="T180">
        <v>71.66</v>
      </c>
      <c r="U180">
        <v>72.38</v>
      </c>
      <c r="V180">
        <v>69.650000000000006</v>
      </c>
      <c r="W180">
        <v>70.84</v>
      </c>
      <c r="Y180">
        <v>71.13</v>
      </c>
      <c r="Z180">
        <v>36</v>
      </c>
      <c r="AA180">
        <v>48</v>
      </c>
      <c r="AB180">
        <v>45</v>
      </c>
      <c r="AC180">
        <v>41</v>
      </c>
      <c r="AE180">
        <v>7</v>
      </c>
      <c r="AF180">
        <v>10</v>
      </c>
      <c r="AG180">
        <v>11</v>
      </c>
      <c r="AH180">
        <v>14</v>
      </c>
      <c r="AJ180">
        <v>41</v>
      </c>
    </row>
    <row r="181" spans="1:36" x14ac:dyDescent="0.35">
      <c r="A181" s="3" t="str">
        <f t="shared" si="2"/>
        <v>Karis Davidson</v>
      </c>
      <c r="B181" s="4">
        <v>46082</v>
      </c>
      <c r="C181" t="s">
        <v>486</v>
      </c>
      <c r="D181" t="s">
        <v>487</v>
      </c>
      <c r="E181" t="s">
        <v>488</v>
      </c>
      <c r="F181" t="s">
        <v>489</v>
      </c>
      <c r="I181" t="s">
        <v>567</v>
      </c>
      <c r="J181" t="s">
        <v>568</v>
      </c>
      <c r="K181">
        <v>47</v>
      </c>
      <c r="L181">
        <v>73</v>
      </c>
      <c r="M181">
        <v>69</v>
      </c>
      <c r="N181">
        <v>70</v>
      </c>
      <c r="O181">
        <v>77</v>
      </c>
      <c r="Q181">
        <v>289</v>
      </c>
      <c r="R181">
        <v>70.98</v>
      </c>
      <c r="S181">
        <v>70.98</v>
      </c>
      <c r="T181">
        <v>71.66</v>
      </c>
      <c r="U181">
        <v>69.38</v>
      </c>
      <c r="V181">
        <v>68.650000000000006</v>
      </c>
      <c r="W181">
        <v>75.84</v>
      </c>
      <c r="Y181">
        <v>71.38</v>
      </c>
      <c r="Z181">
        <v>36</v>
      </c>
      <c r="AA181">
        <v>27</v>
      </c>
      <c r="AB181">
        <v>16</v>
      </c>
      <c r="AC181">
        <v>47</v>
      </c>
      <c r="AE181">
        <v>7</v>
      </c>
      <c r="AF181">
        <v>7</v>
      </c>
      <c r="AG181">
        <v>7</v>
      </c>
      <c r="AH181">
        <v>15</v>
      </c>
      <c r="AJ181">
        <v>47</v>
      </c>
    </row>
    <row r="182" spans="1:36" x14ac:dyDescent="0.35">
      <c r="A182" s="3" t="str">
        <f t="shared" si="2"/>
        <v>Gemma Dryburgh</v>
      </c>
      <c r="B182" s="4">
        <v>46082</v>
      </c>
      <c r="C182" t="s">
        <v>486</v>
      </c>
      <c r="D182" t="s">
        <v>487</v>
      </c>
      <c r="E182" t="s">
        <v>488</v>
      </c>
      <c r="F182" t="s">
        <v>489</v>
      </c>
      <c r="I182" t="s">
        <v>569</v>
      </c>
      <c r="J182" t="s">
        <v>352</v>
      </c>
      <c r="K182">
        <v>47</v>
      </c>
      <c r="L182">
        <v>72</v>
      </c>
      <c r="M182">
        <v>73</v>
      </c>
      <c r="N182">
        <v>70</v>
      </c>
      <c r="O182">
        <v>74</v>
      </c>
      <c r="Q182">
        <v>289</v>
      </c>
      <c r="R182">
        <v>70.98</v>
      </c>
      <c r="S182">
        <v>70.98</v>
      </c>
      <c r="T182">
        <v>70.66</v>
      </c>
      <c r="U182">
        <v>73.38</v>
      </c>
      <c r="V182">
        <v>68.650000000000006</v>
      </c>
      <c r="W182">
        <v>72.84</v>
      </c>
      <c r="Y182">
        <v>71.38</v>
      </c>
      <c r="Z182">
        <v>28</v>
      </c>
      <c r="AA182">
        <v>48</v>
      </c>
      <c r="AB182">
        <v>36</v>
      </c>
      <c r="AC182">
        <v>47</v>
      </c>
      <c r="AE182">
        <v>6</v>
      </c>
      <c r="AF182">
        <v>10</v>
      </c>
      <c r="AG182">
        <v>10</v>
      </c>
      <c r="AH182">
        <v>15</v>
      </c>
      <c r="AJ182">
        <v>47</v>
      </c>
    </row>
    <row r="183" spans="1:36" x14ac:dyDescent="0.35">
      <c r="A183" s="3" t="str">
        <f t="shared" si="2"/>
        <v>Megan Khang</v>
      </c>
      <c r="B183" s="4">
        <v>46082</v>
      </c>
      <c r="C183" t="s">
        <v>486</v>
      </c>
      <c r="D183" t="s">
        <v>487</v>
      </c>
      <c r="E183" t="s">
        <v>488</v>
      </c>
      <c r="F183" t="s">
        <v>489</v>
      </c>
      <c r="I183" t="s">
        <v>570</v>
      </c>
      <c r="J183" t="s">
        <v>571</v>
      </c>
      <c r="K183">
        <v>47</v>
      </c>
      <c r="L183">
        <v>73</v>
      </c>
      <c r="M183">
        <v>70</v>
      </c>
      <c r="N183">
        <v>75</v>
      </c>
      <c r="O183">
        <v>71</v>
      </c>
      <c r="Q183">
        <v>289</v>
      </c>
      <c r="R183">
        <v>70.98</v>
      </c>
      <c r="S183">
        <v>70.98</v>
      </c>
      <c r="T183">
        <v>71.66</v>
      </c>
      <c r="U183">
        <v>70.38</v>
      </c>
      <c r="V183">
        <v>73.650000000000006</v>
      </c>
      <c r="W183">
        <v>69.84</v>
      </c>
      <c r="Y183">
        <v>71.38</v>
      </c>
      <c r="Z183">
        <v>36</v>
      </c>
      <c r="AA183">
        <v>33</v>
      </c>
      <c r="AB183">
        <v>52</v>
      </c>
      <c r="AC183">
        <v>47</v>
      </c>
      <c r="AE183">
        <v>7</v>
      </c>
      <c r="AF183">
        <v>8</v>
      </c>
      <c r="AG183">
        <v>13</v>
      </c>
      <c r="AH183">
        <v>15</v>
      </c>
      <c r="AJ183">
        <v>47</v>
      </c>
    </row>
    <row r="184" spans="1:36" x14ac:dyDescent="0.35">
      <c r="A184" s="3" t="str">
        <f t="shared" si="2"/>
        <v>Jin Young Ko</v>
      </c>
      <c r="B184" s="4">
        <v>46082</v>
      </c>
      <c r="C184" t="s">
        <v>486</v>
      </c>
      <c r="D184" t="s">
        <v>487</v>
      </c>
      <c r="E184" t="s">
        <v>488</v>
      </c>
      <c r="F184" t="s">
        <v>489</v>
      </c>
      <c r="I184" t="s">
        <v>535</v>
      </c>
      <c r="J184" t="s">
        <v>572</v>
      </c>
      <c r="K184">
        <v>47</v>
      </c>
      <c r="L184">
        <v>69</v>
      </c>
      <c r="M184">
        <v>74</v>
      </c>
      <c r="N184">
        <v>76</v>
      </c>
      <c r="O184">
        <v>70</v>
      </c>
      <c r="Q184">
        <v>289</v>
      </c>
      <c r="R184">
        <v>70.98</v>
      </c>
      <c r="S184">
        <v>70.98</v>
      </c>
      <c r="T184">
        <v>67.66</v>
      </c>
      <c r="U184">
        <v>74.38</v>
      </c>
      <c r="V184">
        <v>74.650000000000006</v>
      </c>
      <c r="W184">
        <v>68.84</v>
      </c>
      <c r="Y184">
        <v>71.38</v>
      </c>
      <c r="Z184">
        <v>8</v>
      </c>
      <c r="AA184">
        <v>33</v>
      </c>
      <c r="AB184">
        <v>54</v>
      </c>
      <c r="AC184">
        <v>47</v>
      </c>
      <c r="AE184">
        <v>3</v>
      </c>
      <c r="AF184">
        <v>8</v>
      </c>
      <c r="AG184">
        <v>14</v>
      </c>
      <c r="AH184">
        <v>15</v>
      </c>
      <c r="AJ184">
        <v>47</v>
      </c>
    </row>
    <row r="185" spans="1:36" x14ac:dyDescent="0.35">
      <c r="A185" s="3" t="str">
        <f t="shared" si="2"/>
        <v>Yuri Yoshida</v>
      </c>
      <c r="B185" s="4">
        <v>46082</v>
      </c>
      <c r="C185" t="s">
        <v>486</v>
      </c>
      <c r="D185" t="s">
        <v>487</v>
      </c>
      <c r="E185" t="s">
        <v>488</v>
      </c>
      <c r="F185" t="s">
        <v>489</v>
      </c>
      <c r="I185" t="s">
        <v>573</v>
      </c>
      <c r="J185" t="s">
        <v>574</v>
      </c>
      <c r="K185">
        <v>47</v>
      </c>
      <c r="L185">
        <v>76</v>
      </c>
      <c r="M185">
        <v>71</v>
      </c>
      <c r="N185">
        <v>68</v>
      </c>
      <c r="O185">
        <v>74</v>
      </c>
      <c r="Q185">
        <v>289</v>
      </c>
      <c r="R185">
        <v>70.98</v>
      </c>
      <c r="S185">
        <v>70.98</v>
      </c>
      <c r="T185">
        <v>74.66</v>
      </c>
      <c r="U185">
        <v>71.38</v>
      </c>
      <c r="V185">
        <v>66.650000000000006</v>
      </c>
      <c r="W185">
        <v>72.84</v>
      </c>
      <c r="Y185">
        <v>71.38</v>
      </c>
      <c r="Z185">
        <v>66</v>
      </c>
      <c r="AA185">
        <v>57</v>
      </c>
      <c r="AB185">
        <v>36</v>
      </c>
      <c r="AC185">
        <v>47</v>
      </c>
      <c r="AE185">
        <v>10</v>
      </c>
      <c r="AF185">
        <v>12</v>
      </c>
      <c r="AG185">
        <v>10</v>
      </c>
      <c r="AH185">
        <v>15</v>
      </c>
      <c r="AJ185">
        <v>47</v>
      </c>
    </row>
    <row r="186" spans="1:36" x14ac:dyDescent="0.35">
      <c r="A186" s="3" t="str">
        <f t="shared" si="2"/>
        <v>Celine Boutier</v>
      </c>
      <c r="B186" s="4">
        <v>46082</v>
      </c>
      <c r="C186" t="s">
        <v>486</v>
      </c>
      <c r="D186" t="s">
        <v>487</v>
      </c>
      <c r="E186" t="s">
        <v>488</v>
      </c>
      <c r="F186" t="s">
        <v>489</v>
      </c>
      <c r="I186" t="s">
        <v>575</v>
      </c>
      <c r="J186" t="s">
        <v>576</v>
      </c>
      <c r="K186">
        <v>52</v>
      </c>
      <c r="L186">
        <v>69</v>
      </c>
      <c r="M186">
        <v>77</v>
      </c>
      <c r="N186">
        <v>70</v>
      </c>
      <c r="O186">
        <v>74</v>
      </c>
      <c r="Q186">
        <v>290</v>
      </c>
      <c r="R186">
        <v>70.98</v>
      </c>
      <c r="S186">
        <v>70.98</v>
      </c>
      <c r="T186">
        <v>67.66</v>
      </c>
      <c r="U186">
        <v>77.38</v>
      </c>
      <c r="V186">
        <v>68.650000000000006</v>
      </c>
      <c r="W186">
        <v>72.84</v>
      </c>
      <c r="Y186">
        <v>71.63</v>
      </c>
      <c r="Z186">
        <v>8</v>
      </c>
      <c r="AA186">
        <v>54</v>
      </c>
      <c r="AB186">
        <v>45</v>
      </c>
      <c r="AC186">
        <v>52</v>
      </c>
      <c r="AE186">
        <v>3</v>
      </c>
      <c r="AF186">
        <v>11</v>
      </c>
      <c r="AG186">
        <v>11</v>
      </c>
      <c r="AH186">
        <v>16</v>
      </c>
      <c r="AJ186">
        <v>52</v>
      </c>
    </row>
    <row r="187" spans="1:36" x14ac:dyDescent="0.35">
      <c r="A187" s="3" t="str">
        <f t="shared" si="2"/>
        <v>Nataliya Guseva</v>
      </c>
      <c r="B187" s="4">
        <v>46082</v>
      </c>
      <c r="C187" t="s">
        <v>486</v>
      </c>
      <c r="D187" t="s">
        <v>487</v>
      </c>
      <c r="E187" t="s">
        <v>488</v>
      </c>
      <c r="F187" t="s">
        <v>489</v>
      </c>
      <c r="I187" t="s">
        <v>577</v>
      </c>
      <c r="J187" t="s">
        <v>578</v>
      </c>
      <c r="K187">
        <v>52</v>
      </c>
      <c r="L187">
        <v>73</v>
      </c>
      <c r="M187">
        <v>72</v>
      </c>
      <c r="N187">
        <v>71</v>
      </c>
      <c r="O187">
        <v>74</v>
      </c>
      <c r="Q187">
        <v>290</v>
      </c>
      <c r="R187">
        <v>70.98</v>
      </c>
      <c r="S187">
        <v>70.98</v>
      </c>
      <c r="T187">
        <v>71.66</v>
      </c>
      <c r="U187">
        <v>72.38</v>
      </c>
      <c r="V187">
        <v>69.650000000000006</v>
      </c>
      <c r="W187">
        <v>72.84</v>
      </c>
      <c r="Y187">
        <v>71.63</v>
      </c>
      <c r="Z187">
        <v>36</v>
      </c>
      <c r="AA187">
        <v>48</v>
      </c>
      <c r="AB187">
        <v>45</v>
      </c>
      <c r="AC187">
        <v>52</v>
      </c>
      <c r="AE187">
        <v>7</v>
      </c>
      <c r="AF187">
        <v>10</v>
      </c>
      <c r="AG187">
        <v>11</v>
      </c>
      <c r="AH187">
        <v>16</v>
      </c>
      <c r="AJ187">
        <v>52</v>
      </c>
    </row>
    <row r="188" spans="1:36" x14ac:dyDescent="0.35">
      <c r="A188" s="3" t="str">
        <f t="shared" si="2"/>
        <v>A Lim Kim</v>
      </c>
      <c r="B188" s="4">
        <v>46082</v>
      </c>
      <c r="C188" t="s">
        <v>486</v>
      </c>
      <c r="D188" t="s">
        <v>487</v>
      </c>
      <c r="E188" t="s">
        <v>488</v>
      </c>
      <c r="F188" t="s">
        <v>489</v>
      </c>
      <c r="I188" t="s">
        <v>320</v>
      </c>
      <c r="J188" t="s">
        <v>579</v>
      </c>
      <c r="K188">
        <v>52</v>
      </c>
      <c r="L188">
        <v>73</v>
      </c>
      <c r="M188">
        <v>70</v>
      </c>
      <c r="N188">
        <v>74</v>
      </c>
      <c r="O188">
        <v>73</v>
      </c>
      <c r="Q188">
        <v>290</v>
      </c>
      <c r="R188">
        <v>70.98</v>
      </c>
      <c r="S188">
        <v>70.98</v>
      </c>
      <c r="T188">
        <v>71.66</v>
      </c>
      <c r="U188">
        <v>70.38</v>
      </c>
      <c r="V188">
        <v>72.650000000000006</v>
      </c>
      <c r="W188">
        <v>71.84</v>
      </c>
      <c r="Y188">
        <v>71.63</v>
      </c>
      <c r="Z188">
        <v>36</v>
      </c>
      <c r="AA188">
        <v>33</v>
      </c>
      <c r="AB188">
        <v>49</v>
      </c>
      <c r="AC188">
        <v>52</v>
      </c>
      <c r="AE188">
        <v>7</v>
      </c>
      <c r="AF188">
        <v>8</v>
      </c>
      <c r="AG188">
        <v>12</v>
      </c>
      <c r="AH188">
        <v>16</v>
      </c>
      <c r="AJ188">
        <v>52</v>
      </c>
    </row>
    <row r="189" spans="1:36" x14ac:dyDescent="0.35">
      <c r="A189" s="3" t="str">
        <f t="shared" si="2"/>
        <v>Manon De Roey</v>
      </c>
      <c r="B189" s="4">
        <v>46082</v>
      </c>
      <c r="C189" t="s">
        <v>486</v>
      </c>
      <c r="D189" t="s">
        <v>487</v>
      </c>
      <c r="E189" t="s">
        <v>488</v>
      </c>
      <c r="F189" t="s">
        <v>489</v>
      </c>
      <c r="I189" t="s">
        <v>580</v>
      </c>
      <c r="J189" t="s">
        <v>581</v>
      </c>
      <c r="K189">
        <v>55</v>
      </c>
      <c r="L189">
        <v>77</v>
      </c>
      <c r="M189">
        <v>73</v>
      </c>
      <c r="N189">
        <v>71</v>
      </c>
      <c r="O189">
        <v>70</v>
      </c>
      <c r="Q189">
        <v>291</v>
      </c>
      <c r="R189">
        <v>70.98</v>
      </c>
      <c r="S189">
        <v>70.98</v>
      </c>
      <c r="T189">
        <v>75.66</v>
      </c>
      <c r="U189">
        <v>73.38</v>
      </c>
      <c r="V189">
        <v>69.650000000000006</v>
      </c>
      <c r="W189">
        <v>68.84</v>
      </c>
      <c r="Y189">
        <v>71.88</v>
      </c>
      <c r="Z189">
        <v>68</v>
      </c>
      <c r="AA189">
        <v>67</v>
      </c>
      <c r="AB189">
        <v>59</v>
      </c>
      <c r="AC189">
        <v>55</v>
      </c>
      <c r="AE189">
        <v>11</v>
      </c>
      <c r="AF189">
        <v>15</v>
      </c>
      <c r="AG189">
        <v>16</v>
      </c>
      <c r="AH189">
        <v>17</v>
      </c>
      <c r="AJ189">
        <v>55</v>
      </c>
    </row>
    <row r="190" spans="1:36" x14ac:dyDescent="0.35">
      <c r="A190" s="3" t="str">
        <f t="shared" si="2"/>
        <v>Lucy Li</v>
      </c>
      <c r="B190" s="4">
        <v>46082</v>
      </c>
      <c r="C190" t="s">
        <v>486</v>
      </c>
      <c r="D190" t="s">
        <v>487</v>
      </c>
      <c r="E190" t="s">
        <v>488</v>
      </c>
      <c r="F190" t="s">
        <v>489</v>
      </c>
      <c r="I190" t="s">
        <v>582</v>
      </c>
      <c r="J190" t="s">
        <v>583</v>
      </c>
      <c r="K190">
        <v>55</v>
      </c>
      <c r="L190">
        <v>75</v>
      </c>
      <c r="M190">
        <v>72</v>
      </c>
      <c r="N190">
        <v>76</v>
      </c>
      <c r="O190">
        <v>68</v>
      </c>
      <c r="Q190">
        <v>291</v>
      </c>
      <c r="R190">
        <v>70.98</v>
      </c>
      <c r="S190">
        <v>70.98</v>
      </c>
      <c r="T190">
        <v>73.66</v>
      </c>
      <c r="U190">
        <v>72.38</v>
      </c>
      <c r="V190">
        <v>74.650000000000006</v>
      </c>
      <c r="W190">
        <v>66.84</v>
      </c>
      <c r="Y190">
        <v>71.88</v>
      </c>
      <c r="Z190">
        <v>58</v>
      </c>
      <c r="AA190">
        <v>57</v>
      </c>
      <c r="AB190">
        <v>66</v>
      </c>
      <c r="AC190">
        <v>55</v>
      </c>
      <c r="AE190">
        <v>9</v>
      </c>
      <c r="AF190">
        <v>12</v>
      </c>
      <c r="AG190">
        <v>18</v>
      </c>
      <c r="AH190">
        <v>17</v>
      </c>
      <c r="AJ190">
        <v>55</v>
      </c>
    </row>
    <row r="191" spans="1:36" x14ac:dyDescent="0.35">
      <c r="A191" s="3" t="str">
        <f t="shared" si="2"/>
        <v>Jin Hee Im</v>
      </c>
      <c r="B191" s="4">
        <v>46082</v>
      </c>
      <c r="C191" t="s">
        <v>486</v>
      </c>
      <c r="D191" t="s">
        <v>487</v>
      </c>
      <c r="E191" t="s">
        <v>488</v>
      </c>
      <c r="F191" t="s">
        <v>489</v>
      </c>
      <c r="I191" t="s">
        <v>584</v>
      </c>
      <c r="J191" t="s">
        <v>585</v>
      </c>
      <c r="K191">
        <v>57</v>
      </c>
      <c r="L191">
        <v>71</v>
      </c>
      <c r="M191">
        <v>74</v>
      </c>
      <c r="N191">
        <v>70</v>
      </c>
      <c r="O191">
        <v>77</v>
      </c>
      <c r="Q191">
        <v>292</v>
      </c>
      <c r="R191">
        <v>70.98</v>
      </c>
      <c r="S191">
        <v>70.98</v>
      </c>
      <c r="T191">
        <v>69.66</v>
      </c>
      <c r="U191">
        <v>74.38</v>
      </c>
      <c r="V191">
        <v>68.650000000000006</v>
      </c>
      <c r="W191">
        <v>75.84</v>
      </c>
      <c r="Y191">
        <v>72.13</v>
      </c>
      <c r="Z191">
        <v>18</v>
      </c>
      <c r="AA191">
        <v>48</v>
      </c>
      <c r="AB191">
        <v>36</v>
      </c>
      <c r="AC191">
        <v>57</v>
      </c>
      <c r="AE191">
        <v>5</v>
      </c>
      <c r="AF191">
        <v>10</v>
      </c>
      <c r="AG191">
        <v>10</v>
      </c>
      <c r="AH191">
        <v>18</v>
      </c>
      <c r="AJ191">
        <v>57</v>
      </c>
    </row>
    <row r="192" spans="1:36" x14ac:dyDescent="0.35">
      <c r="A192" s="3" t="str">
        <f t="shared" si="2"/>
        <v>Mi Hyang Lee</v>
      </c>
      <c r="B192" s="4">
        <v>46082</v>
      </c>
      <c r="C192" t="s">
        <v>486</v>
      </c>
      <c r="D192" t="s">
        <v>487</v>
      </c>
      <c r="E192" t="s">
        <v>488</v>
      </c>
      <c r="F192" t="s">
        <v>489</v>
      </c>
      <c r="I192" t="s">
        <v>309</v>
      </c>
      <c r="J192" t="s">
        <v>586</v>
      </c>
      <c r="K192">
        <v>58</v>
      </c>
      <c r="L192">
        <v>74</v>
      </c>
      <c r="M192">
        <v>70</v>
      </c>
      <c r="N192">
        <v>77</v>
      </c>
      <c r="O192">
        <v>72</v>
      </c>
      <c r="Q192">
        <v>293</v>
      </c>
      <c r="R192">
        <v>70.98</v>
      </c>
      <c r="S192">
        <v>70.98</v>
      </c>
      <c r="T192">
        <v>72.66</v>
      </c>
      <c r="U192">
        <v>70.38</v>
      </c>
      <c r="V192">
        <v>75.650000000000006</v>
      </c>
      <c r="W192">
        <v>70.84</v>
      </c>
      <c r="Y192">
        <v>72.38</v>
      </c>
      <c r="Z192">
        <v>49</v>
      </c>
      <c r="AA192">
        <v>44</v>
      </c>
      <c r="AB192">
        <v>59</v>
      </c>
      <c r="AC192">
        <v>58</v>
      </c>
      <c r="AE192">
        <v>8</v>
      </c>
      <c r="AF192">
        <v>9</v>
      </c>
      <c r="AG192">
        <v>16</v>
      </c>
      <c r="AH192">
        <v>19</v>
      </c>
      <c r="AJ192">
        <v>58</v>
      </c>
    </row>
    <row r="193" spans="1:36" x14ac:dyDescent="0.35">
      <c r="A193" s="3" t="str">
        <f t="shared" si="2"/>
        <v>Pajaree Anannarukarn</v>
      </c>
      <c r="B193" s="4">
        <v>46082</v>
      </c>
      <c r="C193" t="s">
        <v>486</v>
      </c>
      <c r="D193" t="s">
        <v>487</v>
      </c>
      <c r="E193" t="s">
        <v>488</v>
      </c>
      <c r="F193" t="s">
        <v>489</v>
      </c>
      <c r="I193" t="s">
        <v>587</v>
      </c>
      <c r="J193" t="s">
        <v>588</v>
      </c>
      <c r="K193">
        <v>59</v>
      </c>
      <c r="L193">
        <v>78</v>
      </c>
      <c r="M193">
        <v>69</v>
      </c>
      <c r="N193">
        <v>73</v>
      </c>
      <c r="O193">
        <v>74</v>
      </c>
      <c r="Q193">
        <v>294</v>
      </c>
      <c r="R193">
        <v>70.98</v>
      </c>
      <c r="S193">
        <v>70.98</v>
      </c>
      <c r="T193">
        <v>76.66</v>
      </c>
      <c r="U193">
        <v>69.38</v>
      </c>
      <c r="V193">
        <v>71.650000000000006</v>
      </c>
      <c r="W193">
        <v>72.84</v>
      </c>
      <c r="Y193">
        <v>72.63</v>
      </c>
      <c r="Z193">
        <v>71</v>
      </c>
      <c r="AA193">
        <v>57</v>
      </c>
      <c r="AB193">
        <v>55</v>
      </c>
      <c r="AC193">
        <v>59</v>
      </c>
      <c r="AE193">
        <v>12</v>
      </c>
      <c r="AF193">
        <v>12</v>
      </c>
      <c r="AG193">
        <v>15</v>
      </c>
      <c r="AH193">
        <v>20</v>
      </c>
      <c r="AJ193">
        <v>59</v>
      </c>
    </row>
    <row r="194" spans="1:36" x14ac:dyDescent="0.35">
      <c r="A194" s="3" t="str">
        <f t="shared" ref="A194:A257" si="3">IF(J194="","",CONCATENATE(J194," ",I194))</f>
        <v>Jenny Bae</v>
      </c>
      <c r="B194" s="4">
        <v>46082</v>
      </c>
      <c r="C194" t="s">
        <v>486</v>
      </c>
      <c r="D194" t="s">
        <v>487</v>
      </c>
      <c r="E194" t="s">
        <v>488</v>
      </c>
      <c r="F194" t="s">
        <v>489</v>
      </c>
      <c r="I194" t="s">
        <v>589</v>
      </c>
      <c r="J194" t="s">
        <v>557</v>
      </c>
      <c r="K194">
        <v>59</v>
      </c>
      <c r="L194">
        <v>75</v>
      </c>
      <c r="M194">
        <v>70</v>
      </c>
      <c r="N194">
        <v>75</v>
      </c>
      <c r="O194">
        <v>74</v>
      </c>
      <c r="Q194">
        <v>294</v>
      </c>
      <c r="R194">
        <v>70.98</v>
      </c>
      <c r="S194">
        <v>70.98</v>
      </c>
      <c r="T194">
        <v>73.66</v>
      </c>
      <c r="U194">
        <v>70.38</v>
      </c>
      <c r="V194">
        <v>73.650000000000006</v>
      </c>
      <c r="W194">
        <v>72.84</v>
      </c>
      <c r="Y194">
        <v>72.63</v>
      </c>
      <c r="Z194">
        <v>58</v>
      </c>
      <c r="AA194">
        <v>48</v>
      </c>
      <c r="AB194">
        <v>55</v>
      </c>
      <c r="AC194">
        <v>59</v>
      </c>
      <c r="AE194">
        <v>9</v>
      </c>
      <c r="AF194">
        <v>10</v>
      </c>
      <c r="AG194">
        <v>15</v>
      </c>
      <c r="AH194">
        <v>20</v>
      </c>
      <c r="AJ194">
        <v>59</v>
      </c>
    </row>
    <row r="195" spans="1:36" x14ac:dyDescent="0.35">
      <c r="A195" s="3" t="str">
        <f t="shared" si="3"/>
        <v>Xingtong Chen</v>
      </c>
      <c r="B195" s="4">
        <v>46082</v>
      </c>
      <c r="C195" t="s">
        <v>486</v>
      </c>
      <c r="D195" t="s">
        <v>487</v>
      </c>
      <c r="E195" t="s">
        <v>488</v>
      </c>
      <c r="F195" t="s">
        <v>489</v>
      </c>
      <c r="I195" t="s">
        <v>590</v>
      </c>
      <c r="J195" t="s">
        <v>591</v>
      </c>
      <c r="K195">
        <v>59</v>
      </c>
      <c r="L195">
        <v>70</v>
      </c>
      <c r="M195">
        <v>74</v>
      </c>
      <c r="N195">
        <v>79</v>
      </c>
      <c r="O195">
        <v>71</v>
      </c>
      <c r="Q195">
        <v>294</v>
      </c>
      <c r="R195">
        <v>70.98</v>
      </c>
      <c r="S195">
        <v>70.98</v>
      </c>
      <c r="T195">
        <v>68.66</v>
      </c>
      <c r="U195">
        <v>74.38</v>
      </c>
      <c r="V195">
        <v>77.650000000000006</v>
      </c>
      <c r="W195">
        <v>69.84</v>
      </c>
      <c r="Y195">
        <v>72.63</v>
      </c>
      <c r="Z195">
        <v>14</v>
      </c>
      <c r="AA195">
        <v>44</v>
      </c>
      <c r="AB195">
        <v>66</v>
      </c>
      <c r="AC195">
        <v>59</v>
      </c>
      <c r="AE195">
        <v>4</v>
      </c>
      <c r="AF195">
        <v>9</v>
      </c>
      <c r="AG195">
        <v>18</v>
      </c>
      <c r="AH195">
        <v>20</v>
      </c>
      <c r="AJ195">
        <v>59</v>
      </c>
    </row>
    <row r="196" spans="1:36" x14ac:dyDescent="0.35">
      <c r="A196" s="3" t="str">
        <f t="shared" si="3"/>
        <v>Robyn Choi</v>
      </c>
      <c r="B196" s="4">
        <v>46082</v>
      </c>
      <c r="C196" t="s">
        <v>486</v>
      </c>
      <c r="D196" t="s">
        <v>487</v>
      </c>
      <c r="E196" t="s">
        <v>488</v>
      </c>
      <c r="F196" t="s">
        <v>489</v>
      </c>
      <c r="I196" t="s">
        <v>524</v>
      </c>
      <c r="J196" t="s">
        <v>592</v>
      </c>
      <c r="K196">
        <v>59</v>
      </c>
      <c r="L196">
        <v>73</v>
      </c>
      <c r="M196">
        <v>72</v>
      </c>
      <c r="N196">
        <v>76</v>
      </c>
      <c r="O196">
        <v>73</v>
      </c>
      <c r="Q196">
        <v>294</v>
      </c>
      <c r="R196">
        <v>70.98</v>
      </c>
      <c r="S196">
        <v>70.98</v>
      </c>
      <c r="T196">
        <v>71.66</v>
      </c>
      <c r="U196">
        <v>72.38</v>
      </c>
      <c r="V196">
        <v>74.650000000000006</v>
      </c>
      <c r="W196">
        <v>71.84</v>
      </c>
      <c r="Y196">
        <v>72.63</v>
      </c>
      <c r="Z196">
        <v>36</v>
      </c>
      <c r="AA196">
        <v>48</v>
      </c>
      <c r="AB196">
        <v>59</v>
      </c>
      <c r="AC196">
        <v>59</v>
      </c>
      <c r="AE196">
        <v>7</v>
      </c>
      <c r="AF196">
        <v>10</v>
      </c>
      <c r="AG196">
        <v>16</v>
      </c>
      <c r="AH196">
        <v>20</v>
      </c>
      <c r="AJ196">
        <v>59</v>
      </c>
    </row>
    <row r="197" spans="1:36" x14ac:dyDescent="0.35">
      <c r="A197" s="3" t="str">
        <f t="shared" si="3"/>
        <v>Jennifer Kupcho</v>
      </c>
      <c r="B197" s="4">
        <v>46082</v>
      </c>
      <c r="C197" t="s">
        <v>486</v>
      </c>
      <c r="D197" t="s">
        <v>487</v>
      </c>
      <c r="E197" t="s">
        <v>488</v>
      </c>
      <c r="F197" t="s">
        <v>489</v>
      </c>
      <c r="I197" t="s">
        <v>593</v>
      </c>
      <c r="J197" t="s">
        <v>594</v>
      </c>
      <c r="K197">
        <v>59</v>
      </c>
      <c r="L197">
        <v>74</v>
      </c>
      <c r="M197">
        <v>69</v>
      </c>
      <c r="N197">
        <v>72</v>
      </c>
      <c r="O197">
        <v>79</v>
      </c>
      <c r="Q197">
        <v>294</v>
      </c>
      <c r="R197">
        <v>70.98</v>
      </c>
      <c r="S197">
        <v>70.98</v>
      </c>
      <c r="T197">
        <v>72.66</v>
      </c>
      <c r="U197">
        <v>69.38</v>
      </c>
      <c r="V197">
        <v>70.650000000000006</v>
      </c>
      <c r="W197">
        <v>77.84</v>
      </c>
      <c r="Y197">
        <v>72.63</v>
      </c>
      <c r="Z197">
        <v>49</v>
      </c>
      <c r="AA197">
        <v>33</v>
      </c>
      <c r="AB197">
        <v>36</v>
      </c>
      <c r="AC197">
        <v>59</v>
      </c>
      <c r="AE197">
        <v>8</v>
      </c>
      <c r="AF197">
        <v>8</v>
      </c>
      <c r="AG197">
        <v>10</v>
      </c>
      <c r="AH197">
        <v>20</v>
      </c>
      <c r="AJ197">
        <v>59</v>
      </c>
    </row>
    <row r="198" spans="1:36" x14ac:dyDescent="0.35">
      <c r="A198" s="3" t="str">
        <f t="shared" si="3"/>
        <v>Benedetta Moresco</v>
      </c>
      <c r="B198" s="4">
        <v>46082</v>
      </c>
      <c r="C198" t="s">
        <v>486</v>
      </c>
      <c r="D198" t="s">
        <v>487</v>
      </c>
      <c r="E198" t="s">
        <v>488</v>
      </c>
      <c r="F198" t="s">
        <v>489</v>
      </c>
      <c r="I198" t="s">
        <v>595</v>
      </c>
      <c r="J198" t="s">
        <v>596</v>
      </c>
      <c r="K198">
        <v>59</v>
      </c>
      <c r="L198">
        <v>77</v>
      </c>
      <c r="M198">
        <v>74</v>
      </c>
      <c r="N198">
        <v>70</v>
      </c>
      <c r="O198">
        <v>73</v>
      </c>
      <c r="Q198">
        <v>294</v>
      </c>
      <c r="R198">
        <v>70.98</v>
      </c>
      <c r="S198">
        <v>70.98</v>
      </c>
      <c r="T198">
        <v>75.66</v>
      </c>
      <c r="U198">
        <v>74.38</v>
      </c>
      <c r="V198">
        <v>68.650000000000006</v>
      </c>
      <c r="W198">
        <v>71.84</v>
      </c>
      <c r="Y198">
        <v>72.63</v>
      </c>
      <c r="Z198">
        <v>68</v>
      </c>
      <c r="AA198">
        <v>69</v>
      </c>
      <c r="AB198">
        <v>59</v>
      </c>
      <c r="AC198">
        <v>59</v>
      </c>
      <c r="AE198">
        <v>11</v>
      </c>
      <c r="AF198">
        <v>16</v>
      </c>
      <c r="AG198">
        <v>16</v>
      </c>
      <c r="AH198">
        <v>20</v>
      </c>
      <c r="AJ198">
        <v>59</v>
      </c>
    </row>
    <row r="199" spans="1:36" x14ac:dyDescent="0.35">
      <c r="A199" s="3" t="str">
        <f t="shared" si="3"/>
        <v>Somi Lee</v>
      </c>
      <c r="B199" s="4">
        <v>46082</v>
      </c>
      <c r="C199" t="s">
        <v>486</v>
      </c>
      <c r="D199" t="s">
        <v>487</v>
      </c>
      <c r="E199" t="s">
        <v>488</v>
      </c>
      <c r="F199" t="s">
        <v>489</v>
      </c>
      <c r="I199" t="s">
        <v>309</v>
      </c>
      <c r="J199" t="s">
        <v>597</v>
      </c>
      <c r="K199">
        <v>65</v>
      </c>
      <c r="L199">
        <v>75</v>
      </c>
      <c r="M199">
        <v>72</v>
      </c>
      <c r="N199">
        <v>75</v>
      </c>
      <c r="O199">
        <v>73</v>
      </c>
      <c r="Q199">
        <v>295</v>
      </c>
      <c r="R199">
        <v>70.98</v>
      </c>
      <c r="S199">
        <v>70.98</v>
      </c>
      <c r="T199">
        <v>73.66</v>
      </c>
      <c r="U199">
        <v>72.38</v>
      </c>
      <c r="V199">
        <v>73.650000000000006</v>
      </c>
      <c r="W199">
        <v>71.84</v>
      </c>
      <c r="Y199">
        <v>72.88</v>
      </c>
      <c r="Z199">
        <v>58</v>
      </c>
      <c r="AA199">
        <v>57</v>
      </c>
      <c r="AB199">
        <v>64</v>
      </c>
      <c r="AC199">
        <v>65</v>
      </c>
      <c r="AE199">
        <v>9</v>
      </c>
      <c r="AF199">
        <v>12</v>
      </c>
      <c r="AG199">
        <v>17</v>
      </c>
      <c r="AH199">
        <v>21</v>
      </c>
      <c r="AJ199">
        <v>65</v>
      </c>
    </row>
    <row r="200" spans="1:36" x14ac:dyDescent="0.35">
      <c r="A200" s="3" t="str">
        <f t="shared" si="3"/>
        <v>Yealimi Noh</v>
      </c>
      <c r="B200" s="4">
        <v>46082</v>
      </c>
      <c r="C200" t="s">
        <v>486</v>
      </c>
      <c r="D200" t="s">
        <v>487</v>
      </c>
      <c r="E200" t="s">
        <v>488</v>
      </c>
      <c r="F200" t="s">
        <v>489</v>
      </c>
      <c r="I200" t="s">
        <v>598</v>
      </c>
      <c r="J200" t="s">
        <v>599</v>
      </c>
      <c r="K200">
        <v>65</v>
      </c>
      <c r="L200">
        <v>76</v>
      </c>
      <c r="M200">
        <v>75</v>
      </c>
      <c r="N200">
        <v>73</v>
      </c>
      <c r="O200">
        <v>71</v>
      </c>
      <c r="Q200">
        <v>295</v>
      </c>
      <c r="R200">
        <v>70.98</v>
      </c>
      <c r="S200">
        <v>70.98</v>
      </c>
      <c r="T200">
        <v>74.66</v>
      </c>
      <c r="U200">
        <v>75.38</v>
      </c>
      <c r="V200">
        <v>71.650000000000006</v>
      </c>
      <c r="W200">
        <v>69.84</v>
      </c>
      <c r="Y200">
        <v>72.88</v>
      </c>
      <c r="Z200">
        <v>66</v>
      </c>
      <c r="AA200">
        <v>69</v>
      </c>
      <c r="AB200">
        <v>69</v>
      </c>
      <c r="AC200">
        <v>65</v>
      </c>
      <c r="AE200">
        <v>10</v>
      </c>
      <c r="AF200">
        <v>16</v>
      </c>
      <c r="AG200">
        <v>19</v>
      </c>
      <c r="AH200">
        <v>21</v>
      </c>
      <c r="AJ200">
        <v>65</v>
      </c>
    </row>
    <row r="201" spans="1:36" x14ac:dyDescent="0.35">
      <c r="A201" s="3" t="str">
        <f t="shared" si="3"/>
        <v>Yuka Saso</v>
      </c>
      <c r="B201" s="4">
        <v>46082</v>
      </c>
      <c r="C201" t="s">
        <v>486</v>
      </c>
      <c r="D201" t="s">
        <v>487</v>
      </c>
      <c r="E201" t="s">
        <v>488</v>
      </c>
      <c r="F201" t="s">
        <v>489</v>
      </c>
      <c r="I201" t="s">
        <v>600</v>
      </c>
      <c r="J201" t="s">
        <v>601</v>
      </c>
      <c r="K201">
        <v>67</v>
      </c>
      <c r="L201">
        <v>74</v>
      </c>
      <c r="M201">
        <v>75</v>
      </c>
      <c r="N201">
        <v>74</v>
      </c>
      <c r="O201">
        <v>73</v>
      </c>
      <c r="Q201">
        <v>296</v>
      </c>
      <c r="R201">
        <v>70.98</v>
      </c>
      <c r="S201">
        <v>70.98</v>
      </c>
      <c r="T201">
        <v>72.66</v>
      </c>
      <c r="U201">
        <v>75.38</v>
      </c>
      <c r="V201">
        <v>72.650000000000006</v>
      </c>
      <c r="W201">
        <v>71.84</v>
      </c>
      <c r="Y201">
        <v>73.13</v>
      </c>
      <c r="Z201">
        <v>49</v>
      </c>
      <c r="AA201">
        <v>66</v>
      </c>
      <c r="AB201">
        <v>66</v>
      </c>
      <c r="AC201">
        <v>67</v>
      </c>
      <c r="AE201">
        <v>8</v>
      </c>
      <c r="AF201">
        <v>14</v>
      </c>
      <c r="AG201">
        <v>18</v>
      </c>
      <c r="AH201">
        <v>22</v>
      </c>
      <c r="AJ201">
        <v>67</v>
      </c>
    </row>
    <row r="202" spans="1:36" x14ac:dyDescent="0.35">
      <c r="A202" s="3" t="str">
        <f t="shared" si="3"/>
        <v>Lilia Vu</v>
      </c>
      <c r="B202" s="4">
        <v>46082</v>
      </c>
      <c r="C202" t="s">
        <v>486</v>
      </c>
      <c r="D202" t="s">
        <v>487</v>
      </c>
      <c r="E202" t="s">
        <v>488</v>
      </c>
      <c r="F202" t="s">
        <v>489</v>
      </c>
      <c r="I202" t="s">
        <v>602</v>
      </c>
      <c r="J202" t="s">
        <v>603</v>
      </c>
      <c r="K202">
        <v>67</v>
      </c>
      <c r="L202">
        <v>75</v>
      </c>
      <c r="M202">
        <v>72</v>
      </c>
      <c r="N202">
        <v>74</v>
      </c>
      <c r="O202">
        <v>75</v>
      </c>
      <c r="Q202">
        <v>296</v>
      </c>
      <c r="R202">
        <v>70.98</v>
      </c>
      <c r="S202">
        <v>70.98</v>
      </c>
      <c r="T202">
        <v>73.66</v>
      </c>
      <c r="U202">
        <v>72.38</v>
      </c>
      <c r="V202">
        <v>72.650000000000006</v>
      </c>
      <c r="W202">
        <v>73.84</v>
      </c>
      <c r="Y202">
        <v>73.13</v>
      </c>
      <c r="Z202">
        <v>58</v>
      </c>
      <c r="AA202">
        <v>57</v>
      </c>
      <c r="AB202">
        <v>59</v>
      </c>
      <c r="AC202">
        <v>67</v>
      </c>
      <c r="AE202">
        <v>9</v>
      </c>
      <c r="AF202">
        <v>12</v>
      </c>
      <c r="AG202">
        <v>16</v>
      </c>
      <c r="AH202">
        <v>22</v>
      </c>
      <c r="AJ202">
        <v>67</v>
      </c>
    </row>
    <row r="203" spans="1:36" x14ac:dyDescent="0.35">
      <c r="A203" s="3" t="str">
        <f t="shared" si="3"/>
        <v>Shannon Tan</v>
      </c>
      <c r="B203" s="4">
        <v>46082</v>
      </c>
      <c r="C203" t="s">
        <v>486</v>
      </c>
      <c r="D203" t="s">
        <v>487</v>
      </c>
      <c r="E203" t="s">
        <v>488</v>
      </c>
      <c r="F203" t="s">
        <v>489</v>
      </c>
      <c r="I203" t="s">
        <v>604</v>
      </c>
      <c r="J203" t="s">
        <v>605</v>
      </c>
      <c r="K203">
        <v>69</v>
      </c>
      <c r="L203">
        <v>75</v>
      </c>
      <c r="M203">
        <v>75</v>
      </c>
      <c r="N203">
        <v>72</v>
      </c>
      <c r="O203">
        <v>75</v>
      </c>
      <c r="Q203">
        <v>297</v>
      </c>
      <c r="R203">
        <v>70.98</v>
      </c>
      <c r="S203">
        <v>70.98</v>
      </c>
      <c r="T203">
        <v>73.66</v>
      </c>
      <c r="U203">
        <v>75.38</v>
      </c>
      <c r="V203">
        <v>70.650000000000006</v>
      </c>
      <c r="W203">
        <v>73.84</v>
      </c>
      <c r="Y203">
        <v>73.38</v>
      </c>
      <c r="Z203">
        <v>58</v>
      </c>
      <c r="AA203">
        <v>67</v>
      </c>
      <c r="AB203">
        <v>64</v>
      </c>
      <c r="AC203">
        <v>69</v>
      </c>
      <c r="AE203">
        <v>9</v>
      </c>
      <c r="AF203">
        <v>15</v>
      </c>
      <c r="AG203">
        <v>17</v>
      </c>
      <c r="AH203">
        <v>23</v>
      </c>
      <c r="AJ203">
        <v>69</v>
      </c>
    </row>
    <row r="204" spans="1:36" x14ac:dyDescent="0.35">
      <c r="A204" s="3" t="str">
        <f t="shared" si="3"/>
        <v>Paula Reto</v>
      </c>
      <c r="B204" s="4">
        <v>46082</v>
      </c>
      <c r="C204" t="s">
        <v>486</v>
      </c>
      <c r="D204" t="s">
        <v>487</v>
      </c>
      <c r="E204" t="s">
        <v>488</v>
      </c>
      <c r="F204" t="s">
        <v>489</v>
      </c>
      <c r="I204" t="s">
        <v>606</v>
      </c>
      <c r="J204" t="s">
        <v>607</v>
      </c>
      <c r="K204">
        <v>70</v>
      </c>
      <c r="L204">
        <v>77</v>
      </c>
      <c r="M204">
        <v>70</v>
      </c>
      <c r="N204">
        <v>77</v>
      </c>
      <c r="O204">
        <v>76</v>
      </c>
      <c r="Q204">
        <v>300</v>
      </c>
      <c r="R204">
        <v>70.98</v>
      </c>
      <c r="S204">
        <v>70.98</v>
      </c>
      <c r="T204">
        <v>75.66</v>
      </c>
      <c r="U204">
        <v>70.38</v>
      </c>
      <c r="V204">
        <v>75.650000000000006</v>
      </c>
      <c r="W204">
        <v>74.84</v>
      </c>
      <c r="Y204">
        <v>74.13</v>
      </c>
      <c r="Z204">
        <v>68</v>
      </c>
      <c r="AA204">
        <v>57</v>
      </c>
      <c r="AB204">
        <v>69</v>
      </c>
      <c r="AC204">
        <v>70</v>
      </c>
      <c r="AE204">
        <v>11</v>
      </c>
      <c r="AF204">
        <v>12</v>
      </c>
      <c r="AG204">
        <v>19</v>
      </c>
      <c r="AH204">
        <v>26</v>
      </c>
      <c r="AJ204">
        <v>70</v>
      </c>
    </row>
    <row r="205" spans="1:36" x14ac:dyDescent="0.35">
      <c r="A205" s="3" t="str">
        <f t="shared" si="3"/>
        <v>Stephanie Kyriacou</v>
      </c>
      <c r="B205" s="4">
        <v>46082</v>
      </c>
      <c r="C205" t="s">
        <v>486</v>
      </c>
      <c r="D205" t="s">
        <v>487</v>
      </c>
      <c r="E205" t="s">
        <v>488</v>
      </c>
      <c r="F205" t="s">
        <v>489</v>
      </c>
      <c r="I205" t="s">
        <v>608</v>
      </c>
      <c r="J205" t="s">
        <v>287</v>
      </c>
      <c r="K205">
        <v>71</v>
      </c>
      <c r="L205">
        <v>74</v>
      </c>
      <c r="M205">
        <v>78</v>
      </c>
      <c r="N205">
        <v>77</v>
      </c>
      <c r="O205">
        <v>82</v>
      </c>
      <c r="Q205">
        <v>311</v>
      </c>
      <c r="R205">
        <v>70.98</v>
      </c>
      <c r="S205">
        <v>70.98</v>
      </c>
      <c r="T205">
        <v>72.66</v>
      </c>
      <c r="U205">
        <v>78.38</v>
      </c>
      <c r="V205">
        <v>75.650000000000006</v>
      </c>
      <c r="W205">
        <v>80.84</v>
      </c>
      <c r="Y205">
        <v>76.88</v>
      </c>
      <c r="Z205">
        <v>49</v>
      </c>
      <c r="AA205">
        <v>71</v>
      </c>
      <c r="AB205">
        <v>71</v>
      </c>
      <c r="AC205">
        <v>71</v>
      </c>
      <c r="AE205">
        <v>8</v>
      </c>
      <c r="AF205">
        <v>17</v>
      </c>
      <c r="AG205">
        <v>24</v>
      </c>
      <c r="AH205">
        <v>37</v>
      </c>
      <c r="AJ205">
        <v>71</v>
      </c>
    </row>
    <row r="206" spans="1:36" x14ac:dyDescent="0.35">
      <c r="A206" s="3" t="str">
        <f t="shared" si="3"/>
        <v>Ingrid Lindblad</v>
      </c>
      <c r="B206" s="4">
        <v>46082</v>
      </c>
      <c r="C206" t="s">
        <v>486</v>
      </c>
      <c r="D206" t="s">
        <v>487</v>
      </c>
      <c r="E206" t="s">
        <v>488</v>
      </c>
      <c r="F206" t="s">
        <v>489</v>
      </c>
      <c r="I206" t="s">
        <v>609</v>
      </c>
      <c r="J206" t="s">
        <v>610</v>
      </c>
      <c r="K206">
        <v>72</v>
      </c>
      <c r="L206">
        <v>78</v>
      </c>
      <c r="M206">
        <v>75</v>
      </c>
      <c r="N206">
        <v>82</v>
      </c>
      <c r="O206">
        <v>77</v>
      </c>
      <c r="Q206">
        <v>312</v>
      </c>
      <c r="R206">
        <v>70.98</v>
      </c>
      <c r="S206">
        <v>70.98</v>
      </c>
      <c r="T206">
        <v>76.66</v>
      </c>
      <c r="U206">
        <v>75.38</v>
      </c>
      <c r="V206">
        <v>80.650000000000006</v>
      </c>
      <c r="W206">
        <v>75.84</v>
      </c>
      <c r="Y206">
        <v>77.13</v>
      </c>
      <c r="Z206">
        <v>71</v>
      </c>
      <c r="AA206">
        <v>72</v>
      </c>
      <c r="AB206">
        <v>72</v>
      </c>
      <c r="AC206">
        <v>72</v>
      </c>
      <c r="AE206">
        <v>12</v>
      </c>
      <c r="AF206">
        <v>18</v>
      </c>
      <c r="AG206">
        <v>30</v>
      </c>
      <c r="AH206">
        <v>38</v>
      </c>
      <c r="AJ206">
        <v>72</v>
      </c>
    </row>
    <row r="207" spans="1:36" x14ac:dyDescent="0.35">
      <c r="A207" s="3" t="str">
        <f t="shared" si="3"/>
        <v/>
      </c>
      <c r="B207" s="4"/>
    </row>
    <row r="208" spans="1:36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</row>
    <row r="230" spans="1:45" x14ac:dyDescent="0.35">
      <c r="A230" s="3" t="str">
        <f t="shared" si="3"/>
        <v/>
      </c>
      <c r="B230" s="4"/>
    </row>
    <row r="231" spans="1:45" x14ac:dyDescent="0.35">
      <c r="A231" s="3" t="str">
        <f t="shared" si="3"/>
        <v/>
      </c>
      <c r="B231" s="4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K3" sqref="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Hyo Joo Kim</v>
      </c>
      <c r="Q2">
        <f ca="1">IFERROR(OFFSET(Picks!I$1,MATCH($O2,Picks!$F:$F,0)-1,0),"")</f>
        <v>-2</v>
      </c>
      <c r="R2" t="str">
        <f ca="1">IFERROR(OFFSET(Picks!J$1,MATCH($O2,Picks!$F:$F,0)-1,0),"")</f>
        <v>Unibet: 20/1, 5pl, 1/4</v>
      </c>
      <c r="V2">
        <v>1</v>
      </c>
      <c r="W2" t="str">
        <f ca="1">IFERROR(OFFSET(Picks!M$1,MATCH($O2,Picks!$R:$R,0)-1,0),"")</f>
        <v>Mi Hyang Lee</v>
      </c>
      <c r="X2">
        <f ca="1">IFERROR(OFFSET(Picks!U$1,MATCH($O2,Picks!$R:$R,0)-1,0),"")</f>
        <v>-1</v>
      </c>
      <c r="Y2" t="str">
        <f ca="1">IFERROR(OFFSET(Picks!V$1,MATCH($O2,Picks!$R:$R,0)-1,0),"")</f>
        <v>Skybet: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5.1000000000000005</v>
      </c>
      <c r="B3" s="11">
        <f ca="1">IF(AND(A3="",SUM(Win!G:G)=0),"",SUM(Win!G:G))</f>
        <v>-5.1000000000000005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0.72499999999999998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IF(T3Picks!B5="","",SUM(T3Picks!G5:G10))</f>
        <v>10.25</v>
      </c>
      <c r="O3">
        <v>2</v>
      </c>
      <c r="P3" t="str">
        <f ca="1">IFERROR(OFFSET(Picks!A$1,MATCH($O3,Picks!$F:$F,0)-1,0),"")</f>
        <v>Jeeno Thitikul</v>
      </c>
      <c r="Q3">
        <f ca="1">IFERROR(OFFSET(Picks!I$1,MATCH($O3,Picks!$F:$F,0)-1,0),"")</f>
        <v>-2</v>
      </c>
      <c r="R3" t="str">
        <f ca="1">IFERROR(OFFSET(Picks!J$1,MATCH($O3,Picks!$F:$F,0)-1,0),"")</f>
        <v>Betfred: 3.5/1, 5pl, 1/4</v>
      </c>
      <c r="V3">
        <v>2</v>
      </c>
      <c r="W3" t="str">
        <f ca="1">IFERROR(OFFSET(Picks!M$1,MATCH($O3,Picks!$R:$R,0)-1,0),"")</f>
        <v>Cassie Porter</v>
      </c>
      <c r="X3">
        <f ca="1">IFERROR(OFFSET(Picks!U$1,MATCH($O3,Picks!$R:$R,0)-1,0),"")</f>
        <v>-1</v>
      </c>
      <c r="Y3" t="str">
        <f ca="1">IFERROR(OFFSET(Picks!V$1,MATCH($O3,Picks!$R:$R,0)-1,0),"")</f>
        <v>Bet365: 200/1, 5pl, 1/4</v>
      </c>
    </row>
    <row r="4" spans="1:25" x14ac:dyDescent="0.35">
      <c r="O4">
        <v>3</v>
      </c>
      <c r="P4" t="str">
        <f ca="1">IFERROR(OFFSET(Picks!A$1,MATCH($O4,Picks!$F:$F,0)-1,0),"")</f>
        <v>Hye-Jin Choi</v>
      </c>
      <c r="Q4">
        <f ca="1">IFERROR(OFFSET(Picks!I$1,MATCH($O4,Picks!$F:$F,0)-1,0),"")</f>
        <v>-2</v>
      </c>
      <c r="R4" t="str">
        <f ca="1">IFERROR(OFFSET(Picks!J$1,MATCH($O4,Picks!$F:$F,0)-1,0),"")</f>
        <v>Spreadex: 20/1, 5pl, 1/4</v>
      </c>
      <c r="V4">
        <v>3</v>
      </c>
      <c r="W4" t="str">
        <f ca="1">IFERROR(OFFSET(Picks!M$1,MATCH($O4,Picks!$R:$R,0)-1,0),"")</f>
        <v>Yan Liu</v>
      </c>
      <c r="X4">
        <f ca="1">IFERROR(OFFSET(Picks!U$1,MATCH($O4,Picks!$R:$R,0)-1,0),"")</f>
        <v>13.25</v>
      </c>
      <c r="Y4" t="str">
        <f ca="1">IFERROR(OFFSET(Picks!V$1,MATCH($O4,Picks!$R:$R,0)-1,0),"")</f>
        <v>Ladbrokes: 110/1, 5pl, 1/4</v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>Pauline Roussin-Bouchard</v>
      </c>
      <c r="X5">
        <f ca="1">IFERROR(OFFSET(Picks!U$1,MATCH($O5,Picks!$R:$R,0)-1,0),"")</f>
        <v>-1</v>
      </c>
      <c r="Y5" t="str">
        <f ca="1">IFERROR(OFFSET(Picks!V$1,MATCH($O5,Picks!$R:$R,0)-1,0),"")</f>
        <v>Ladbrokes: 200/1, 5pl, 1/4</v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-4.5</v>
      </c>
      <c r="F28" s="6">
        <f ca="1">SUM(Q2:Q6)*3/5</f>
        <v>-3.6</v>
      </c>
      <c r="G28" s="6">
        <f ca="1">SUM(Q2:Q7)*3/6</f>
        <v>-3</v>
      </c>
      <c r="H28" s="6">
        <f ca="1">SUM(Q2:Q8)*3/7</f>
        <v>-2.5714285714285716</v>
      </c>
      <c r="I28" s="6">
        <f ca="1">SUM(Q2:Q9)*3/8</f>
        <v>-2.25</v>
      </c>
      <c r="J28" s="6">
        <f ca="1">SUM(Q2:Q10)*3/9</f>
        <v>-2</v>
      </c>
      <c r="K28" s="6">
        <f ca="1">SUM(Q2:Q11)*3/10</f>
        <v>-1.8</v>
      </c>
      <c r="L28" s="6">
        <f ca="1">SUM(Q2:Q12)*3/11</f>
        <v>-1.6363636363636365</v>
      </c>
      <c r="M28" s="6">
        <f ca="1">SUM(Q2:Q13)*3/12</f>
        <v>-1.5</v>
      </c>
      <c r="O28" s="6">
        <f ca="1">X2*3</f>
        <v>-3</v>
      </c>
      <c r="P28" s="6">
        <f ca="1">SUM(X2:X3)*1.5</f>
        <v>-3</v>
      </c>
      <c r="Q28" s="6">
        <f ca="1">SUM(X2:X4)</f>
        <v>11.25</v>
      </c>
      <c r="R28" s="6">
        <f ca="1">SUM(X2:X5)*3/4</f>
        <v>7.6875</v>
      </c>
      <c r="S28" s="6">
        <f ca="1">SUM(X2:X6)*3/5</f>
        <v>6.15</v>
      </c>
      <c r="T28" s="6">
        <f ca="1">SUM(X2:X7)*3/6</f>
        <v>5.125</v>
      </c>
      <c r="U28" s="6">
        <f ca="1">SUM(X2:X8)*3/7</f>
        <v>4.3928571428571432</v>
      </c>
      <c r="V28" s="6">
        <f ca="1">SUM(X2:X9)*3/9</f>
        <v>3.4166666666666665</v>
      </c>
      <c r="W28" s="6">
        <f ca="1">SUM(X2:X10)*3/9</f>
        <v>3.4166666666666665</v>
      </c>
      <c r="X28" s="6">
        <f ca="1">SUM(X2:X11)*3/10</f>
        <v>3.0750000000000002</v>
      </c>
      <c r="Y28" s="6">
        <f ca="1">SUM(X2:X12)*3/11</f>
        <v>2.7954545454545454</v>
      </c>
      <c r="Z28" s="6">
        <f ca="1">SUM(X2:X13)*3/12</f>
        <v>2.5625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110</v>
      </c>
      <c r="C2" s="16">
        <v>35</v>
      </c>
      <c r="D2" s="16">
        <v>23</v>
      </c>
      <c r="E2" s="17" t="s">
        <v>23</v>
      </c>
      <c r="F2">
        <f ca="1">IFERROR(IF(A2="","",OFFSET(Results!$AJ$1,MATCH(A2,Results!$A:$A,0)-1,0)),"")</f>
        <v>52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25</v>
      </c>
      <c r="C3" s="16">
        <v>76</v>
      </c>
      <c r="D3" s="16">
        <v>31</v>
      </c>
      <c r="E3" s="17" t="s">
        <v>23</v>
      </c>
      <c r="F3">
        <f ca="1">IFERROR(IF(A3="","",OFFSET(Results!$AJ$1,MATCH(A3,Results!$A:$A,0)-1,0)),"")</f>
        <v>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106</v>
      </c>
      <c r="C4" s="16">
        <v>92</v>
      </c>
      <c r="D4" s="16">
        <v>56</v>
      </c>
      <c r="E4" s="17" t="s">
        <v>23</v>
      </c>
      <c r="F4">
        <f ca="1">IFERROR(IF(A4="","",OFFSET(Results!$AJ$1,MATCH(A4,Results!$A:$A,0)-1,0)),"")</f>
        <v>27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27</v>
      </c>
      <c r="B5" s="15" t="s">
        <v>111</v>
      </c>
      <c r="C5" s="16">
        <v>83</v>
      </c>
      <c r="D5" s="16">
        <v>51</v>
      </c>
      <c r="E5" s="17" t="s">
        <v>23</v>
      </c>
      <c r="F5">
        <f ca="1">IFERROR(IF(A5="","",OFFSET(Results!$AJ$1,MATCH(A5,Results!$A:$A,0)-1,0)),"")</f>
        <v>10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28</v>
      </c>
      <c r="B6" s="15" t="s">
        <v>29</v>
      </c>
      <c r="C6" s="16">
        <v>10000</v>
      </c>
      <c r="D6" s="16">
        <v>176</v>
      </c>
      <c r="E6" s="17" t="s">
        <v>23</v>
      </c>
      <c r="F6">
        <f ca="1">IFERROR(IF(A6="","",OFFSET(Results!$AJ$1,MATCH(A6,Results!$A:$A,0)-1,0)),"")</f>
        <v>3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30</v>
      </c>
      <c r="B7" s="15" t="s">
        <v>112</v>
      </c>
      <c r="C7" s="16">
        <v>130</v>
      </c>
      <c r="D7" s="16">
        <v>67</v>
      </c>
      <c r="E7" s="17" t="s">
        <v>23</v>
      </c>
      <c r="F7">
        <f ca="1">IFERROR(IF(A7="","",OFFSET(Results!$AJ$1,MATCH(A7,Results!$A:$A,0)-1,0)),"")</f>
        <v>18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31</v>
      </c>
      <c r="B8" s="15" t="s">
        <v>113</v>
      </c>
      <c r="C8" s="16">
        <v>256</v>
      </c>
      <c r="D8" s="16">
        <v>81</v>
      </c>
      <c r="E8" s="17" t="s">
        <v>23</v>
      </c>
      <c r="F8">
        <f ca="1">IFERROR(IF(A8="","",OFFSET(Results!$AJ$1,MATCH(A8,Results!$A:$A,0)-1,0)),"")</f>
        <v>2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32</v>
      </c>
      <c r="B9" s="15" t="s">
        <v>114</v>
      </c>
      <c r="C9" s="16">
        <v>41</v>
      </c>
      <c r="D9" s="16">
        <v>31</v>
      </c>
      <c r="E9" s="17" t="s">
        <v>23</v>
      </c>
      <c r="F9">
        <f ca="1">IFERROR(IF(A9="","",OFFSET(Results!$AJ$1,MATCH(A9,Results!$A:$A,0)-1,0)),"")</f>
        <v>21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115</v>
      </c>
      <c r="B10" s="15" t="s">
        <v>49</v>
      </c>
      <c r="C10" s="16">
        <v>10000</v>
      </c>
      <c r="D10" s="16">
        <v>601</v>
      </c>
      <c r="E10" s="17" t="s">
        <v>23</v>
      </c>
      <c r="F10">
        <f ca="1">IFERROR(IF(A10="","",OFFSET(Results!$AJ$1,MATCH(A10,Results!$A:$A,0)-1,0)),"")</f>
        <v>59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33</v>
      </c>
      <c r="B11" s="15" t="s">
        <v>116</v>
      </c>
      <c r="C11" s="16">
        <v>37</v>
      </c>
      <c r="D11" s="16">
        <v>34</v>
      </c>
      <c r="E11" s="17" t="s">
        <v>23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34</v>
      </c>
      <c r="B12" s="15" t="s">
        <v>79</v>
      </c>
      <c r="C12" s="16">
        <v>625</v>
      </c>
      <c r="D12" s="16">
        <v>126</v>
      </c>
      <c r="E12" s="17" t="s">
        <v>23</v>
      </c>
      <c r="F12">
        <f ca="1">IFERROR(IF(A12="","",OFFSET(Results!$AJ$1,MATCH(A12,Results!$A:$A,0)-1,0)),"")</f>
        <v>34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35</v>
      </c>
      <c r="B13" s="15" t="s">
        <v>60</v>
      </c>
      <c r="C13" s="16">
        <v>714</v>
      </c>
      <c r="D13" s="16">
        <v>161</v>
      </c>
      <c r="E13" s="17" t="s">
        <v>23</v>
      </c>
      <c r="F13">
        <f ca="1">IFERROR(IF(A13="","",OFFSET(Results!$AJ$1,MATCH(A13,Results!$A:$A,0)-1,0)),"")</f>
        <v>41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37</v>
      </c>
      <c r="B14" s="15" t="s">
        <v>38</v>
      </c>
      <c r="C14" s="16">
        <v>3333</v>
      </c>
      <c r="D14" s="16">
        <v>601</v>
      </c>
      <c r="E14" s="17" t="s">
        <v>23</v>
      </c>
      <c r="F14">
        <f ca="1">IFERROR(IF(A14="","",OFFSET(Results!$AJ$1,MATCH(A14,Results!$A:$A,0)-1,0)),"")</f>
        <v>18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39</v>
      </c>
      <c r="B15" s="15" t="s">
        <v>117</v>
      </c>
      <c r="C15" s="16">
        <v>128</v>
      </c>
      <c r="D15" s="16">
        <v>81</v>
      </c>
      <c r="E15" s="17" t="s">
        <v>23</v>
      </c>
      <c r="F15">
        <f ca="1">IFERROR(IF(A15="","",OFFSET(Results!$AJ$1,MATCH(A15,Results!$A:$A,0)-1,0)),"")</f>
        <v>52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40</v>
      </c>
      <c r="B16" s="15" t="s">
        <v>118</v>
      </c>
      <c r="C16" s="16">
        <v>2500</v>
      </c>
      <c r="D16" s="16">
        <v>201</v>
      </c>
      <c r="E16" s="17" t="s">
        <v>23</v>
      </c>
      <c r="F16">
        <f ca="1">IFERROR(IF(A16="","",OFFSET(Results!$AJ$1,MATCH(A16,Results!$A:$A,0)-1,0)),"")</f>
        <v>41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41</v>
      </c>
      <c r="B17" s="15" t="s">
        <v>119</v>
      </c>
      <c r="C17" s="16">
        <v>17</v>
      </c>
      <c r="D17" s="16">
        <v>17</v>
      </c>
      <c r="E17" s="17" t="s">
        <v>23</v>
      </c>
      <c r="F17">
        <f ca="1">IFERROR(IF(A17="","",OFFSET(Results!$AJ$1,MATCH(A17,Results!$A:$A,0)-1,0)),"")</f>
        <v>10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42</v>
      </c>
      <c r="B18" s="15" t="s">
        <v>120</v>
      </c>
      <c r="C18" s="16">
        <v>23</v>
      </c>
      <c r="D18" s="16">
        <v>23</v>
      </c>
      <c r="E18" s="17" t="s">
        <v>23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43</v>
      </c>
      <c r="B19" s="15" t="s">
        <v>44</v>
      </c>
      <c r="C19" s="16">
        <v>2000</v>
      </c>
      <c r="D19" s="16">
        <v>226</v>
      </c>
      <c r="E19" s="17" t="s">
        <v>23</v>
      </c>
      <c r="F19">
        <f ca="1">IFERROR(IF(A19="","",OFFSET(Results!$AJ$1,MATCH(A19,Results!$A:$A,0)-1,0)),"")</f>
        <v>10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45</v>
      </c>
      <c r="B20" s="15" t="s">
        <v>121</v>
      </c>
      <c r="C20" s="16">
        <v>101</v>
      </c>
      <c r="D20" s="16">
        <v>56</v>
      </c>
      <c r="E20" s="17" t="s">
        <v>23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46</v>
      </c>
      <c r="B21" s="15" t="s">
        <v>29</v>
      </c>
      <c r="C21" s="16">
        <v>10000</v>
      </c>
      <c r="D21" s="16">
        <v>301</v>
      </c>
      <c r="E21" s="17" t="s">
        <v>23</v>
      </c>
      <c r="F21">
        <f ca="1">IFERROR(IF(A21="","",OFFSET(Results!$AJ$1,MATCH(A21,Results!$A:$A,0)-1,0)),"")</f>
        <v>47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47</v>
      </c>
      <c r="B22" s="15" t="s">
        <v>122</v>
      </c>
      <c r="C22" s="16">
        <v>455</v>
      </c>
      <c r="D22" s="16">
        <v>151</v>
      </c>
      <c r="E22" s="17" t="s">
        <v>23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48</v>
      </c>
      <c r="B23" s="15" t="s">
        <v>49</v>
      </c>
      <c r="C23" s="16">
        <v>10000</v>
      </c>
      <c r="D23" s="16">
        <v>751</v>
      </c>
      <c r="E23" s="17" t="s">
        <v>23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50</v>
      </c>
      <c r="B24" s="15" t="s">
        <v>123</v>
      </c>
      <c r="C24" s="16">
        <v>27</v>
      </c>
      <c r="D24" s="16">
        <v>26</v>
      </c>
      <c r="E24" s="17" t="s">
        <v>23</v>
      </c>
      <c r="F24">
        <f ca="1">IFERROR(IF(A24="","",OFFSET(Results!$AJ$1,MATCH(A24,Results!$A:$A,0)-1,0)),"")</f>
        <v>6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51</v>
      </c>
      <c r="B25" s="15" t="s">
        <v>124</v>
      </c>
      <c r="C25" s="16">
        <v>33</v>
      </c>
      <c r="D25" s="16">
        <v>29</v>
      </c>
      <c r="E25" s="17" t="s">
        <v>23</v>
      </c>
      <c r="F25">
        <f ca="1">IFERROR(IF(A25="","",OFFSET(Results!$AJ$1,MATCH(A25,Results!$A:$A,0)-1,0)),"")</f>
        <v>1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52</v>
      </c>
      <c r="B26" s="15" t="s">
        <v>125</v>
      </c>
      <c r="C26" s="16">
        <v>16</v>
      </c>
      <c r="D26" s="16">
        <v>21</v>
      </c>
      <c r="E26" s="17" t="s">
        <v>126</v>
      </c>
      <c r="F26">
        <f ca="1">IFERROR(IF(A26="","",OFFSET(Results!$AJ$1,MATCH(A26,Results!$A:$A,0)-1,0)),"")</f>
        <v>21</v>
      </c>
      <c r="G26" s="6">
        <f t="shared" ca="1" si="0"/>
        <v>-1.4000000000000001</v>
      </c>
      <c r="H26" t="str">
        <f ca="1">IF(E26="","",OFFSET([1]LPGA!$AL$1,MATCH(A26,[1]LPGA!$E$1:$E$500,0)-1,0))</f>
        <v>Spreadex: 20/1, 5pl, 1/4</v>
      </c>
    </row>
    <row r="27" spans="1:8" x14ac:dyDescent="0.35">
      <c r="A27" t="s">
        <v>53</v>
      </c>
      <c r="B27" s="15" t="s">
        <v>127</v>
      </c>
      <c r="C27" s="16">
        <v>15</v>
      </c>
      <c r="D27" s="16">
        <v>21</v>
      </c>
      <c r="E27" s="17" t="s">
        <v>128</v>
      </c>
      <c r="F27">
        <f ca="1">IFERROR(IF(A27="","",OFFSET(Results!$AJ$1,MATCH(A27,Results!$A:$A,0)-1,0)),"")</f>
        <v>21</v>
      </c>
      <c r="G27" s="6">
        <f t="shared" ca="1" si="0"/>
        <v>-2</v>
      </c>
      <c r="H27" t="str">
        <f ca="1">IF(E27="","",OFFSET([1]LPGA!$AL$1,MATCH(A27,[1]LPGA!$E$1:$E$500,0)-1,0))</f>
        <v>Unibet: 20/1, 5pl, 1/4</v>
      </c>
    </row>
    <row r="28" spans="1:8" x14ac:dyDescent="0.35">
      <c r="A28" t="s">
        <v>54</v>
      </c>
      <c r="B28" s="15" t="s">
        <v>129</v>
      </c>
      <c r="C28" s="16">
        <v>313</v>
      </c>
      <c r="D28" s="16">
        <v>81</v>
      </c>
      <c r="E28" s="17" t="s">
        <v>23</v>
      </c>
      <c r="F28">
        <f ca="1">IFERROR(IF(A28="","",OFFSET(Results!$AJ$1,MATCH(A28,Results!$A:$A,0)-1,0)),"")</f>
        <v>41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55</v>
      </c>
      <c r="B29" s="15" t="s">
        <v>29</v>
      </c>
      <c r="C29" s="16">
        <v>10000</v>
      </c>
      <c r="D29" s="16">
        <v>376</v>
      </c>
      <c r="E29" s="17" t="s">
        <v>23</v>
      </c>
      <c r="F29">
        <f ca="1">IFERROR(IF(A29="","",OFFSET(Results!$AJ$1,MATCH(A29,Results!$A:$A,0)-1,0)),"")</f>
        <v>72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56</v>
      </c>
      <c r="B30" s="15" t="s">
        <v>130</v>
      </c>
      <c r="C30" s="16">
        <v>4.3</v>
      </c>
      <c r="D30" s="16">
        <v>4.5</v>
      </c>
      <c r="E30" s="17" t="s">
        <v>131</v>
      </c>
      <c r="F30">
        <f ca="1">IFERROR(IF(A30="","",OFFSET(Results!$AJ$1,MATCH(A30,Results!$A:$A,0)-1,0)),"")</f>
        <v>31</v>
      </c>
      <c r="G30" s="6">
        <f t="shared" ca="1" si="0"/>
        <v>-1.7000000000000002</v>
      </c>
      <c r="H30" t="str">
        <f ca="1">IF(E30="","",OFFSET([1]LPGA!$AL$1,MATCH(A30,[1]LPGA!$E$1:$E$500,0)-1,0))</f>
        <v>Betfred: 3.5/1, 5pl, 1/4</v>
      </c>
    </row>
    <row r="31" spans="1:8" x14ac:dyDescent="0.35">
      <c r="A31" t="s">
        <v>57</v>
      </c>
      <c r="B31" s="15" t="s">
        <v>132</v>
      </c>
      <c r="C31" s="16">
        <v>588</v>
      </c>
      <c r="D31" s="16">
        <v>91</v>
      </c>
      <c r="E31" s="17" t="s">
        <v>23</v>
      </c>
      <c r="F31">
        <f ca="1">IFERROR(IF(A31="","",OFFSET(Results!$AJ$1,MATCH(A31,Results!$A:$A,0)-1,0)),"")</f>
        <v>59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59</v>
      </c>
      <c r="B32" s="15" t="s">
        <v>132</v>
      </c>
      <c r="C32" s="16">
        <v>588</v>
      </c>
      <c r="D32" s="16">
        <v>201</v>
      </c>
      <c r="E32" s="17" t="s">
        <v>23</v>
      </c>
      <c r="F32">
        <f ca="1">IFERROR(IF(A32="","",OFFSET(Results!$AJ$1,MATCH(A32,Results!$A:$A,0)-1,0)),"")</f>
        <v>59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61</v>
      </c>
      <c r="B33" s="15" t="s">
        <v>118</v>
      </c>
      <c r="C33" s="16">
        <v>2500</v>
      </c>
      <c r="D33" s="16">
        <v>276</v>
      </c>
      <c r="E33" s="17" t="s">
        <v>23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62</v>
      </c>
      <c r="B34" s="15" t="s">
        <v>63</v>
      </c>
      <c r="C34" s="16">
        <v>435</v>
      </c>
      <c r="D34" s="16">
        <v>111</v>
      </c>
      <c r="E34" s="17" t="s">
        <v>23</v>
      </c>
      <c r="F34">
        <f ca="1">IFERROR(IF(A34="","",OFFSET(Results!$AJ$1,MATCH(A34,Results!$A:$A,0)-1,0)),"")</f>
        <v>57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64</v>
      </c>
      <c r="B35" s="15" t="s">
        <v>63</v>
      </c>
      <c r="C35" s="16">
        <v>435</v>
      </c>
      <c r="D35" s="16">
        <v>81</v>
      </c>
      <c r="E35" s="17" t="s">
        <v>23</v>
      </c>
      <c r="F35">
        <f ca="1">IFERROR(IF(A35="","",OFFSET(Results!$AJ$1,MATCH(A35,Results!$A:$A,0)-1,0)),"")</f>
        <v>47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65</v>
      </c>
      <c r="B36" s="15" t="s">
        <v>66</v>
      </c>
      <c r="C36" s="16">
        <v>5000</v>
      </c>
      <c r="D36" s="16">
        <v>401</v>
      </c>
      <c r="E36" s="17" t="s">
        <v>23</v>
      </c>
      <c r="F36">
        <f ca="1">IFERROR(IF(A36="","",OFFSET(Results!$AJ$1,MATCH(A36,Results!$A:$A,0)-1,0)),"")</f>
        <v>10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67</v>
      </c>
      <c r="B37" s="15" t="s">
        <v>66</v>
      </c>
      <c r="C37" s="16">
        <v>5000</v>
      </c>
      <c r="D37" s="16">
        <v>376</v>
      </c>
      <c r="E37" s="17" t="s">
        <v>23</v>
      </c>
      <c r="F37">
        <f ca="1">IFERROR(IF(A37="","",OFFSET(Results!$AJ$1,MATCH(A37,Results!$A:$A,0)-1,0)),"")</f>
        <v>47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68</v>
      </c>
      <c r="B38" s="15" t="s">
        <v>118</v>
      </c>
      <c r="C38" s="16">
        <v>2500</v>
      </c>
      <c r="D38" s="16">
        <v>401</v>
      </c>
      <c r="E38" s="17" t="s">
        <v>23</v>
      </c>
      <c r="F38">
        <f ca="1">IFERROR(IF(A38="","",OFFSET(Results!$AJ$1,MATCH(A38,Results!$A:$A,0)-1,0)),"")</f>
        <v>41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69</v>
      </c>
      <c r="B39" s="15" t="s">
        <v>29</v>
      </c>
      <c r="C39" s="16">
        <v>10000</v>
      </c>
      <c r="D39" s="16">
        <v>251</v>
      </c>
      <c r="E39" s="17" t="s">
        <v>23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70</v>
      </c>
      <c r="B40" s="15" t="s">
        <v>81</v>
      </c>
      <c r="C40" s="16">
        <v>417</v>
      </c>
      <c r="D40" s="16">
        <v>141</v>
      </c>
      <c r="E40" s="17" t="s">
        <v>23</v>
      </c>
      <c r="F40">
        <f ca="1">IFERROR(IF(A40="","",OFFSET(Results!$AJ$1,MATCH(A40,Results!$A:$A,0)-1,0)),"")</f>
        <v>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71</v>
      </c>
      <c r="B41" s="15" t="s">
        <v>133</v>
      </c>
      <c r="C41" s="16">
        <v>118</v>
      </c>
      <c r="D41" s="16">
        <v>56</v>
      </c>
      <c r="E41" s="17" t="s">
        <v>23</v>
      </c>
      <c r="F41">
        <f ca="1">IFERROR(IF(A41="","",OFFSET(Results!$AJ$1,MATCH(A41,Results!$A:$A,0)-1,0)),"")</f>
        <v>10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72</v>
      </c>
      <c r="B42" s="15" t="s">
        <v>134</v>
      </c>
      <c r="C42" s="16">
        <v>33</v>
      </c>
      <c r="D42" s="16">
        <v>29</v>
      </c>
      <c r="E42" s="17" t="s">
        <v>23</v>
      </c>
      <c r="F42">
        <f ca="1">IFERROR(IF(A42="","",OFFSET(Results!$AJ$1,MATCH(A42,Results!$A:$A,0)-1,0)),"")</f>
        <v>10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73</v>
      </c>
      <c r="B43" s="15" t="s">
        <v>83</v>
      </c>
      <c r="C43" s="16">
        <v>1111</v>
      </c>
      <c r="D43" s="16">
        <v>176</v>
      </c>
      <c r="E43" s="17" t="s">
        <v>23</v>
      </c>
      <c r="F43">
        <f ca="1">IFERROR(IF(A43="","",OFFSET(Results!$AJ$1,MATCH(A43,Results!$A:$A,0)-1,0)),"")</f>
        <v>55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75</v>
      </c>
      <c r="B44" s="15" t="s">
        <v>135</v>
      </c>
      <c r="C44" s="16">
        <v>20</v>
      </c>
      <c r="D44" s="16">
        <v>17</v>
      </c>
      <c r="E44" s="17" t="s">
        <v>23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76</v>
      </c>
      <c r="B45" s="15" t="s">
        <v>44</v>
      </c>
      <c r="C45" s="16">
        <v>2000</v>
      </c>
      <c r="D45" s="16">
        <v>301</v>
      </c>
      <c r="E45" s="17" t="s">
        <v>23</v>
      </c>
      <c r="F45">
        <f ca="1">IFERROR(IF(A45="","",OFFSET(Results!$AJ$1,MATCH(A45,Results!$A:$A,0)-1,0)),"")</f>
        <v>55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77</v>
      </c>
      <c r="B46" s="15" t="s">
        <v>136</v>
      </c>
      <c r="C46" s="16">
        <v>294</v>
      </c>
      <c r="D46" s="16">
        <v>67</v>
      </c>
      <c r="E46" s="17" t="s">
        <v>23</v>
      </c>
      <c r="F46">
        <f ca="1">IFERROR(IF(A46="","",OFFSET(Results!$AJ$1,MATCH(A46,Results!$A:$A,0)-1,0)),"")</f>
        <v>21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78</v>
      </c>
      <c r="B47" s="15" t="s">
        <v>132</v>
      </c>
      <c r="C47" s="16">
        <v>588</v>
      </c>
      <c r="D47" s="16">
        <v>121</v>
      </c>
      <c r="E47" s="17" t="s">
        <v>23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80</v>
      </c>
      <c r="B48" s="15" t="s">
        <v>36</v>
      </c>
      <c r="C48" s="16">
        <v>526</v>
      </c>
      <c r="D48" s="16">
        <v>251</v>
      </c>
      <c r="E48" s="17" t="s">
        <v>23</v>
      </c>
      <c r="F48">
        <f ca="1">IFERROR(IF(A48="","",OFFSET(Results!$AJ$1,MATCH(A48,Results!$A:$A,0)-1,0)),"")</f>
        <v>58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82</v>
      </c>
      <c r="B49" s="15" t="s">
        <v>137</v>
      </c>
      <c r="C49" s="16">
        <v>1250</v>
      </c>
      <c r="D49" s="16">
        <v>76</v>
      </c>
      <c r="E49" s="17" t="s">
        <v>23</v>
      </c>
      <c r="F49">
        <f ca="1">IFERROR(IF(A49="","",OFFSET(Results!$AJ$1,MATCH(A49,Results!$A:$A,0)-1,0)),"")</f>
        <v>10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84</v>
      </c>
      <c r="B50" s="15" t="s">
        <v>138</v>
      </c>
      <c r="C50" s="16">
        <v>833</v>
      </c>
      <c r="D50" s="16">
        <v>111</v>
      </c>
      <c r="E50" s="17" t="s">
        <v>23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85</v>
      </c>
      <c r="B51" s="15" t="s">
        <v>139</v>
      </c>
      <c r="C51" s="16">
        <v>36</v>
      </c>
      <c r="D51" s="16">
        <v>21</v>
      </c>
      <c r="E51" s="17" t="s">
        <v>23</v>
      </c>
      <c r="F51">
        <f ca="1">IFERROR(IF(A51="","",OFFSET(Results!$AJ$1,MATCH(A51,Results!$A:$A,0)-1,0)),"")</f>
        <v>3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86</v>
      </c>
      <c r="B52" s="15" t="s">
        <v>87</v>
      </c>
      <c r="C52" s="16">
        <v>30</v>
      </c>
      <c r="D52" s="16">
        <v>23</v>
      </c>
      <c r="E52" s="17" t="s">
        <v>23</v>
      </c>
      <c r="F52">
        <f ca="1">IFERROR(IF(A52="","",OFFSET(Results!$AJ$1,MATCH(A52,Results!$A:$A,0)-1,0)),"")</f>
        <v>10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88</v>
      </c>
      <c r="B53" s="15" t="s">
        <v>140</v>
      </c>
      <c r="C53" s="16">
        <v>78</v>
      </c>
      <c r="D53" s="16">
        <v>56</v>
      </c>
      <c r="E53" s="17" t="s">
        <v>23</v>
      </c>
      <c r="F53">
        <f ca="1">IFERROR(IF(A53="","",OFFSET(Results!$AJ$1,MATCH(A53,Results!$A:$A,0)-1,0)),"")</f>
        <v>31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89</v>
      </c>
      <c r="B54" s="15" t="s">
        <v>38</v>
      </c>
      <c r="C54" s="16">
        <v>3333</v>
      </c>
      <c r="D54" s="16">
        <v>226</v>
      </c>
      <c r="E54" s="17" t="s">
        <v>23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90</v>
      </c>
      <c r="B55" s="15" t="s">
        <v>141</v>
      </c>
      <c r="C55" s="16">
        <v>217</v>
      </c>
      <c r="D55" s="16">
        <v>126</v>
      </c>
      <c r="E55" s="17" t="s">
        <v>23</v>
      </c>
      <c r="F55">
        <f ca="1">IFERROR(IF(A55="","",OFFSET(Results!$AJ$1,MATCH(A55,Results!$A:$A,0)-1,0)),"")</f>
        <v>59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91</v>
      </c>
      <c r="B56" s="15" t="s">
        <v>49</v>
      </c>
      <c r="C56" s="16">
        <v>10000</v>
      </c>
      <c r="D56" s="16">
        <v>751</v>
      </c>
      <c r="E56" s="17" t="s">
        <v>23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92</v>
      </c>
      <c r="B57" s="15" t="s">
        <v>29</v>
      </c>
      <c r="C57" s="16">
        <v>10000</v>
      </c>
      <c r="D57" s="16">
        <v>551</v>
      </c>
      <c r="E57" s="17" t="s">
        <v>23</v>
      </c>
      <c r="F57">
        <f ca="1">IFERROR(IF(A57="","",OFFSET(Results!$AJ$1,MATCH(A57,Results!$A:$A,0)-1,0)),"")</f>
        <v>3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93</v>
      </c>
      <c r="B58" s="15" t="s">
        <v>142</v>
      </c>
      <c r="C58" s="16">
        <v>100</v>
      </c>
      <c r="D58" s="16">
        <v>61</v>
      </c>
      <c r="E58" s="17" t="s">
        <v>23</v>
      </c>
      <c r="F58">
        <f ca="1">IFERROR(IF(A58="","",OFFSET(Results!$AJ$1,MATCH(A58,Results!$A:$A,0)-1,0)),"")</f>
        <v>8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94</v>
      </c>
      <c r="B59" s="15" t="s">
        <v>49</v>
      </c>
      <c r="C59" s="16">
        <v>10000</v>
      </c>
      <c r="D59" s="16">
        <v>451</v>
      </c>
      <c r="E59" s="17" t="s">
        <v>23</v>
      </c>
      <c r="F59">
        <f ca="1">IFERROR(IF(A59="","",OFFSET(Results!$AJ$1,MATCH(A59,Results!$A:$A,0)-1,0)),"")</f>
        <v>59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95</v>
      </c>
      <c r="B60" s="15" t="s">
        <v>143</v>
      </c>
      <c r="C60" s="16">
        <v>39</v>
      </c>
      <c r="D60" s="16">
        <v>29</v>
      </c>
      <c r="E60" s="17" t="s">
        <v>23</v>
      </c>
      <c r="F60">
        <f ca="1">IFERROR(IF(A60="","",OFFSET(Results!$AJ$1,MATCH(A60,Results!$A:$A,0)-1,0)),"")</f>
        <v>41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96</v>
      </c>
      <c r="B61" s="15" t="s">
        <v>29</v>
      </c>
      <c r="C61" s="16">
        <v>10000</v>
      </c>
      <c r="D61" s="16">
        <v>451</v>
      </c>
      <c r="E61" s="17" t="s">
        <v>23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97</v>
      </c>
      <c r="B62" s="15" t="s">
        <v>144</v>
      </c>
      <c r="C62" s="16">
        <v>20</v>
      </c>
      <c r="D62" s="16">
        <v>19</v>
      </c>
      <c r="E62" s="17" t="s">
        <v>23</v>
      </c>
      <c r="F62">
        <f ca="1">IFERROR(IF(A62="","",OFFSET(Results!$AJ$1,MATCH(A62,Results!$A:$A,0)-1,0)),"")</f>
        <v>21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98</v>
      </c>
      <c r="B63" s="15" t="s">
        <v>58</v>
      </c>
      <c r="C63" s="16">
        <v>667</v>
      </c>
      <c r="D63" s="16">
        <v>81</v>
      </c>
      <c r="E63" s="17" t="s">
        <v>23</v>
      </c>
      <c r="F63">
        <f ca="1">IFERROR(IF(A63="","",OFFSET(Results!$AJ$1,MATCH(A63,Results!$A:$A,0)-1,0)),"")</f>
        <v>69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99</v>
      </c>
      <c r="B64" s="15" t="s">
        <v>145</v>
      </c>
      <c r="C64" s="16">
        <v>44</v>
      </c>
      <c r="D64" s="16">
        <v>34</v>
      </c>
      <c r="E64" s="17" t="s">
        <v>23</v>
      </c>
      <c r="F64">
        <f ca="1">IFERROR(IF(A64="","",OFFSET(Results!$AJ$1,MATCH(A64,Results!$A:$A,0)-1,0)),"")</f>
        <v>65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100</v>
      </c>
      <c r="B65" s="15" t="s">
        <v>66</v>
      </c>
      <c r="C65" s="16">
        <v>5000</v>
      </c>
      <c r="D65" s="16">
        <v>161</v>
      </c>
      <c r="E65" s="17" t="s">
        <v>23</v>
      </c>
      <c r="F65">
        <f ca="1">IFERROR(IF(A65="","",OFFSET(Results!$AJ$1,MATCH(A65,Results!$A:$A,0)-1,0)),"")</f>
        <v>71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101</v>
      </c>
      <c r="B66" s="15" t="s">
        <v>49</v>
      </c>
      <c r="C66" s="16">
        <v>10000</v>
      </c>
      <c r="D66" s="16">
        <v>1001</v>
      </c>
      <c r="E66" s="17" t="s">
        <v>23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102</v>
      </c>
      <c r="B67" s="15" t="s">
        <v>49</v>
      </c>
      <c r="C67" s="16">
        <v>10000</v>
      </c>
      <c r="D67" s="16">
        <v>1001</v>
      </c>
      <c r="E67" s="17" t="s">
        <v>23</v>
      </c>
      <c r="F67">
        <f ca="1">IFERROR(IF(A67="","",OFFSET(Results!$AJ$1,MATCH(A67,Results!$A:$A,0)-1,0)),"")</f>
        <v>59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103</v>
      </c>
      <c r="B68" s="15" t="s">
        <v>146</v>
      </c>
      <c r="C68" s="16">
        <v>1000</v>
      </c>
      <c r="D68" s="16">
        <v>251</v>
      </c>
      <c r="E68" s="17" t="s">
        <v>23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104</v>
      </c>
      <c r="B69" s="15" t="s">
        <v>36</v>
      </c>
      <c r="C69" s="16">
        <v>526</v>
      </c>
      <c r="D69" s="16">
        <v>151</v>
      </c>
      <c r="E69" s="17" t="s">
        <v>23</v>
      </c>
      <c r="F69">
        <f ca="1">IFERROR(IF(A69="","",OFFSET(Results!$AJ$1,MATCH(A69,Results!$A:$A,0)-1,0)),"")</f>
        <v>65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105</v>
      </c>
      <c r="B70" s="15" t="s">
        <v>147</v>
      </c>
      <c r="C70" s="16">
        <v>89</v>
      </c>
      <c r="D70" s="16">
        <v>51</v>
      </c>
      <c r="E70" s="17" t="s">
        <v>23</v>
      </c>
      <c r="F70">
        <f ca="1">IFERROR(IF(A70="","",OFFSET(Results!$AJ$1,MATCH(A70,Results!$A:$A,0)-1,0)),"")</f>
        <v>18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107</v>
      </c>
      <c r="B71" s="15" t="s">
        <v>49</v>
      </c>
      <c r="C71" s="16">
        <v>10000</v>
      </c>
      <c r="D71" s="16">
        <v>601</v>
      </c>
      <c r="E71" s="17" t="s">
        <v>23</v>
      </c>
      <c r="F71">
        <f ca="1">IFERROR(IF(A71="","",OFFSET(Results!$AJ$1,MATCH(A71,Results!$A:$A,0)-1,0)),"")</f>
        <v>34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108</v>
      </c>
      <c r="B72" s="15" t="s">
        <v>49</v>
      </c>
      <c r="C72" s="16">
        <v>10000</v>
      </c>
      <c r="D72" s="16">
        <v>1001</v>
      </c>
      <c r="E72" s="17" t="s">
        <v>23</v>
      </c>
      <c r="F72">
        <f ca="1">IFERROR(IF(A72="","",OFFSET(Results!$AJ$1,MATCH(A72,Results!$A:$A,0)-1,0)),"")</f>
        <v>67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109</v>
      </c>
      <c r="B73" s="15" t="s">
        <v>74</v>
      </c>
      <c r="C73" s="16">
        <v>1667</v>
      </c>
      <c r="D73" s="16">
        <v>226</v>
      </c>
      <c r="E73" s="17" t="s">
        <v>23</v>
      </c>
      <c r="F73">
        <f ca="1">IFERROR(IF(A73="","",OFFSET(Results!$AJ$1,MATCH(A73,Results!$A:$A,0)-1,0)),"")</f>
        <v>47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23</v>
      </c>
      <c r="B74" s="15" t="s">
        <v>23</v>
      </c>
      <c r="C74" s="16" t="s">
        <v>23</v>
      </c>
      <c r="D74" s="16" t="s">
        <v>23</v>
      </c>
      <c r="E74" s="17" t="s">
        <v>23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23</v>
      </c>
      <c r="B75" s="15" t="s">
        <v>23</v>
      </c>
      <c r="C75" s="16" t="s">
        <v>23</v>
      </c>
      <c r="D75" s="16" t="s">
        <v>23</v>
      </c>
      <c r="E75" s="17" t="s">
        <v>23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23</v>
      </c>
      <c r="B76" s="15" t="s">
        <v>23</v>
      </c>
      <c r="C76" s="16" t="s">
        <v>23</v>
      </c>
      <c r="D76" s="16" t="s">
        <v>23</v>
      </c>
      <c r="E76" s="17" t="s">
        <v>23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23</v>
      </c>
      <c r="B77" s="15" t="s">
        <v>23</v>
      </c>
      <c r="C77" s="16" t="s">
        <v>23</v>
      </c>
      <c r="D77" s="16" t="s">
        <v>23</v>
      </c>
      <c r="E77" s="17" t="s">
        <v>23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23</v>
      </c>
      <c r="B78" s="15" t="s">
        <v>23</v>
      </c>
      <c r="C78" s="16" t="s">
        <v>23</v>
      </c>
      <c r="D78" s="16" t="s">
        <v>23</v>
      </c>
      <c r="E78" s="17" t="s">
        <v>23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23</v>
      </c>
      <c r="B79" s="15" t="s">
        <v>23</v>
      </c>
      <c r="C79" s="16" t="s">
        <v>23</v>
      </c>
      <c r="D79" s="16" t="s">
        <v>23</v>
      </c>
      <c r="E79" s="17" t="s">
        <v>23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23</v>
      </c>
      <c r="B80" s="15" t="s">
        <v>23</v>
      </c>
      <c r="C80" s="16" t="s">
        <v>23</v>
      </c>
      <c r="D80" s="16" t="s">
        <v>23</v>
      </c>
      <c r="E80" s="17" t="s">
        <v>23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23</v>
      </c>
      <c r="B81" s="15" t="s">
        <v>23</v>
      </c>
      <c r="C81" s="16" t="s">
        <v>23</v>
      </c>
      <c r="D81" s="16" t="s">
        <v>23</v>
      </c>
      <c r="E81" s="17" t="s">
        <v>23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23</v>
      </c>
      <c r="B82" s="15" t="s">
        <v>23</v>
      </c>
      <c r="C82" s="16" t="s">
        <v>23</v>
      </c>
      <c r="D82" s="16" t="s">
        <v>23</v>
      </c>
      <c r="E82" s="17" t="s">
        <v>23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23</v>
      </c>
      <c r="B83" s="15" t="s">
        <v>23</v>
      </c>
      <c r="C83" s="16" t="s">
        <v>23</v>
      </c>
      <c r="D83" s="16" t="s">
        <v>23</v>
      </c>
      <c r="E83" s="17" t="s">
        <v>23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23</v>
      </c>
      <c r="B84" s="15" t="s">
        <v>23</v>
      </c>
      <c r="C84" s="16" t="s">
        <v>23</v>
      </c>
      <c r="D84" s="16" t="s">
        <v>23</v>
      </c>
      <c r="E84" s="17" t="s">
        <v>23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23</v>
      </c>
      <c r="B85" s="15" t="s">
        <v>23</v>
      </c>
      <c r="C85" s="16" t="s">
        <v>23</v>
      </c>
      <c r="D85" s="16" t="s">
        <v>23</v>
      </c>
      <c r="E85" s="17" t="s">
        <v>23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23</v>
      </c>
      <c r="B86" s="15" t="s">
        <v>23</v>
      </c>
      <c r="C86" s="16" t="s">
        <v>23</v>
      </c>
      <c r="D86" s="16" t="s">
        <v>23</v>
      </c>
      <c r="E86" s="17" t="s">
        <v>23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23</v>
      </c>
      <c r="B87" s="15" t="s">
        <v>23</v>
      </c>
      <c r="C87" s="16" t="s">
        <v>23</v>
      </c>
      <c r="D87" s="16" t="s">
        <v>23</v>
      </c>
      <c r="E87" s="17" t="s">
        <v>23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23</v>
      </c>
      <c r="B88" s="15" t="s">
        <v>23</v>
      </c>
      <c r="C88" s="16" t="s">
        <v>23</v>
      </c>
      <c r="D88" s="16" t="s">
        <v>23</v>
      </c>
      <c r="E88" s="17" t="s">
        <v>23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23</v>
      </c>
      <c r="B89" s="15" t="s">
        <v>23</v>
      </c>
      <c r="C89" s="16" t="s">
        <v>23</v>
      </c>
      <c r="D89" s="16" t="s">
        <v>23</v>
      </c>
      <c r="E89" s="17" t="s">
        <v>23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23</v>
      </c>
      <c r="B90" s="15" t="s">
        <v>23</v>
      </c>
      <c r="C90" s="16" t="s">
        <v>23</v>
      </c>
      <c r="D90" s="16" t="s">
        <v>23</v>
      </c>
      <c r="E90" s="17" t="s">
        <v>23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23</v>
      </c>
      <c r="B91" s="15" t="s">
        <v>23</v>
      </c>
      <c r="C91" s="16" t="s">
        <v>23</v>
      </c>
      <c r="D91" s="16" t="s">
        <v>23</v>
      </c>
      <c r="E91" s="17" t="s">
        <v>23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23</v>
      </c>
      <c r="B92" s="15" t="s">
        <v>23</v>
      </c>
      <c r="C92" s="16" t="s">
        <v>23</v>
      </c>
      <c r="D92" s="16" t="s">
        <v>23</v>
      </c>
      <c r="E92" s="17" t="s">
        <v>23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23</v>
      </c>
      <c r="B93" s="15" t="s">
        <v>23</v>
      </c>
      <c r="C93" s="16" t="s">
        <v>23</v>
      </c>
      <c r="D93" s="16" t="s">
        <v>23</v>
      </c>
      <c r="E93" s="17" t="s">
        <v>23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23</v>
      </c>
      <c r="B94" s="15" t="s">
        <v>23</v>
      </c>
      <c r="C94" s="16" t="s">
        <v>23</v>
      </c>
      <c r="D94" s="16" t="s">
        <v>23</v>
      </c>
      <c r="E94" s="17" t="s">
        <v>23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23</v>
      </c>
      <c r="B95" s="15" t="s">
        <v>23</v>
      </c>
      <c r="C95" s="16" t="s">
        <v>23</v>
      </c>
      <c r="D95" s="16" t="s">
        <v>23</v>
      </c>
      <c r="E95" s="17" t="s">
        <v>23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23</v>
      </c>
      <c r="B96" s="15" t="s">
        <v>23</v>
      </c>
      <c r="C96" s="16" t="s">
        <v>23</v>
      </c>
      <c r="D96" s="16" t="s">
        <v>23</v>
      </c>
      <c r="E96" s="17" t="s">
        <v>23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23</v>
      </c>
      <c r="B97" s="15" t="s">
        <v>23</v>
      </c>
      <c r="C97" s="16" t="s">
        <v>23</v>
      </c>
      <c r="D97" s="16" t="s">
        <v>23</v>
      </c>
      <c r="E97" s="17" t="s">
        <v>23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23</v>
      </c>
      <c r="B98" s="15" t="s">
        <v>23</v>
      </c>
      <c r="C98" s="16" t="s">
        <v>23</v>
      </c>
      <c r="D98" s="16" t="s">
        <v>23</v>
      </c>
      <c r="E98" s="17" t="s">
        <v>23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23</v>
      </c>
      <c r="B99" s="15" t="s">
        <v>23</v>
      </c>
      <c r="C99" s="16" t="s">
        <v>23</v>
      </c>
      <c r="D99" s="16" t="s">
        <v>23</v>
      </c>
      <c r="E99" s="17" t="s">
        <v>23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23</v>
      </c>
      <c r="B100" s="15" t="s">
        <v>23</v>
      </c>
      <c r="C100" s="16" t="s">
        <v>23</v>
      </c>
      <c r="D100" s="16" t="s">
        <v>23</v>
      </c>
      <c r="E100" s="17" t="s">
        <v>23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23</v>
      </c>
      <c r="B101" s="15" t="s">
        <v>23</v>
      </c>
      <c r="C101" s="16" t="s">
        <v>23</v>
      </c>
      <c r="D101" s="16" t="s">
        <v>23</v>
      </c>
      <c r="E101" s="17" t="s">
        <v>23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23</v>
      </c>
      <c r="B102" s="15" t="s">
        <v>23</v>
      </c>
      <c r="C102" s="16" t="s">
        <v>23</v>
      </c>
      <c r="D102" s="16" t="s">
        <v>23</v>
      </c>
      <c r="E102" s="17" t="s">
        <v>23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23</v>
      </c>
      <c r="B103" s="15" t="s">
        <v>23</v>
      </c>
      <c r="C103" s="16" t="s">
        <v>23</v>
      </c>
      <c r="D103" s="16" t="s">
        <v>23</v>
      </c>
      <c r="E103" s="17" t="s">
        <v>23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23</v>
      </c>
      <c r="B104" s="15" t="s">
        <v>23</v>
      </c>
      <c r="C104" s="16" t="s">
        <v>23</v>
      </c>
      <c r="D104" s="16" t="s">
        <v>23</v>
      </c>
      <c r="E104" s="17" t="s">
        <v>23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23</v>
      </c>
      <c r="B105" s="15" t="s">
        <v>23</v>
      </c>
      <c r="C105" s="16" t="s">
        <v>23</v>
      </c>
      <c r="D105" s="16" t="s">
        <v>23</v>
      </c>
      <c r="E105" s="17" t="s">
        <v>23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23</v>
      </c>
      <c r="B106" s="15" t="s">
        <v>23</v>
      </c>
      <c r="C106" s="16" t="s">
        <v>23</v>
      </c>
      <c r="D106" s="16" t="s">
        <v>23</v>
      </c>
      <c r="E106" s="17" t="s">
        <v>23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23</v>
      </c>
      <c r="B107" s="15" t="s">
        <v>23</v>
      </c>
      <c r="C107" s="16" t="s">
        <v>23</v>
      </c>
      <c r="D107" s="16" t="s">
        <v>23</v>
      </c>
      <c r="E107" s="17" t="s">
        <v>23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23</v>
      </c>
      <c r="B108" s="15" t="s">
        <v>23</v>
      </c>
      <c r="C108" s="16" t="s">
        <v>23</v>
      </c>
      <c r="D108" s="16" t="s">
        <v>23</v>
      </c>
      <c r="E108" s="17" t="s">
        <v>23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23</v>
      </c>
      <c r="B109" s="15" t="s">
        <v>23</v>
      </c>
      <c r="C109" s="16" t="s">
        <v>23</v>
      </c>
      <c r="D109" s="16" t="s">
        <v>23</v>
      </c>
      <c r="E109" s="17" t="s">
        <v>23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23</v>
      </c>
      <c r="B110" s="15" t="s">
        <v>23</v>
      </c>
      <c r="C110" s="16" t="s">
        <v>23</v>
      </c>
      <c r="D110" s="16" t="s">
        <v>23</v>
      </c>
      <c r="E110" s="17" t="s">
        <v>23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23</v>
      </c>
      <c r="B111" s="15" t="s">
        <v>23</v>
      </c>
      <c r="C111" s="16" t="s">
        <v>23</v>
      </c>
      <c r="D111" s="16" t="s">
        <v>23</v>
      </c>
      <c r="E111" s="17" t="s">
        <v>23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23</v>
      </c>
      <c r="B112" s="15" t="s">
        <v>23</v>
      </c>
      <c r="C112" s="16" t="s">
        <v>23</v>
      </c>
      <c r="D112" s="16" t="s">
        <v>23</v>
      </c>
      <c r="E112" s="17" t="s">
        <v>23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23</v>
      </c>
      <c r="B113" s="15" t="s">
        <v>23</v>
      </c>
      <c r="C113" s="16" t="s">
        <v>23</v>
      </c>
      <c r="D113" s="16" t="s">
        <v>23</v>
      </c>
      <c r="E113" s="17" t="s">
        <v>23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23</v>
      </c>
      <c r="B114" s="15" t="s">
        <v>23</v>
      </c>
      <c r="C114" s="16" t="s">
        <v>23</v>
      </c>
      <c r="D114" s="16" t="s">
        <v>23</v>
      </c>
      <c r="E114" s="17" t="s">
        <v>23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23</v>
      </c>
      <c r="B115" s="15" t="s">
        <v>23</v>
      </c>
      <c r="C115" s="16" t="s">
        <v>23</v>
      </c>
      <c r="D115" s="16" t="s">
        <v>23</v>
      </c>
      <c r="E115" s="17" t="s">
        <v>23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23</v>
      </c>
      <c r="B116" s="15" t="s">
        <v>23</v>
      </c>
      <c r="C116" s="16" t="s">
        <v>23</v>
      </c>
      <c r="D116" s="16" t="s">
        <v>23</v>
      </c>
      <c r="E116" s="17" t="s">
        <v>23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23</v>
      </c>
      <c r="B117" s="15" t="s">
        <v>23</v>
      </c>
      <c r="C117" s="16" t="s">
        <v>23</v>
      </c>
      <c r="D117" s="16" t="s">
        <v>23</v>
      </c>
      <c r="E117" s="17" t="s">
        <v>23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23</v>
      </c>
      <c r="B118" s="15" t="s">
        <v>23</v>
      </c>
      <c r="C118" s="16" t="s">
        <v>23</v>
      </c>
      <c r="D118" s="16" t="s">
        <v>23</v>
      </c>
      <c r="E118" s="17" t="s">
        <v>23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23</v>
      </c>
      <c r="B119" s="15" t="s">
        <v>23</v>
      </c>
      <c r="C119" s="16" t="s">
        <v>23</v>
      </c>
      <c r="D119" s="16" t="s">
        <v>23</v>
      </c>
      <c r="E119" s="17" t="s">
        <v>23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23</v>
      </c>
      <c r="B120" s="15" t="s">
        <v>23</v>
      </c>
      <c r="C120" s="16" t="s">
        <v>23</v>
      </c>
      <c r="D120" s="16" t="s">
        <v>23</v>
      </c>
      <c r="E120" s="17" t="s">
        <v>23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23</v>
      </c>
      <c r="B121" s="15" t="s">
        <v>23</v>
      </c>
      <c r="C121" s="16" t="s">
        <v>23</v>
      </c>
      <c r="D121" s="16" t="s">
        <v>23</v>
      </c>
      <c r="E121" s="17" t="s">
        <v>23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23</v>
      </c>
      <c r="B122" s="15" t="s">
        <v>23</v>
      </c>
      <c r="C122" s="16" t="s">
        <v>23</v>
      </c>
      <c r="D122" s="16" t="s">
        <v>23</v>
      </c>
      <c r="E122" s="17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23</v>
      </c>
      <c r="B123" s="15" t="s">
        <v>23</v>
      </c>
      <c r="C123" s="16" t="s">
        <v>23</v>
      </c>
      <c r="D123" s="16" t="s">
        <v>23</v>
      </c>
      <c r="E123" s="17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23</v>
      </c>
      <c r="B124" s="15" t="s">
        <v>23</v>
      </c>
      <c r="C124" s="16" t="s">
        <v>23</v>
      </c>
      <c r="D124" s="16" t="s">
        <v>23</v>
      </c>
      <c r="E124" s="17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23</v>
      </c>
      <c r="B125" s="15" t="s">
        <v>23</v>
      </c>
      <c r="C125" s="16" t="s">
        <v>23</v>
      </c>
      <c r="D125" s="16" t="s">
        <v>23</v>
      </c>
      <c r="E125" s="17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23</v>
      </c>
      <c r="B126" s="15" t="s">
        <v>23</v>
      </c>
      <c r="C126" s="16" t="s">
        <v>23</v>
      </c>
      <c r="D126" s="16" t="s">
        <v>23</v>
      </c>
      <c r="E126" s="17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23</v>
      </c>
      <c r="B127" s="15" t="s">
        <v>23</v>
      </c>
      <c r="C127" s="16" t="s">
        <v>23</v>
      </c>
      <c r="D127" s="16" t="s">
        <v>23</v>
      </c>
      <c r="E127" s="17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23</v>
      </c>
      <c r="B128" s="15" t="s">
        <v>23</v>
      </c>
      <c r="C128" s="16" t="s">
        <v>23</v>
      </c>
      <c r="D128" s="16" t="s">
        <v>23</v>
      </c>
      <c r="E128" s="17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23</v>
      </c>
      <c r="B129" s="15" t="s">
        <v>23</v>
      </c>
      <c r="C129" s="16" t="s">
        <v>23</v>
      </c>
      <c r="D129" s="16" t="s">
        <v>23</v>
      </c>
      <c r="E129" s="17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23</v>
      </c>
      <c r="B130" s="15" t="s">
        <v>23</v>
      </c>
      <c r="C130" s="16" t="s">
        <v>23</v>
      </c>
      <c r="D130" s="16" t="s">
        <v>23</v>
      </c>
      <c r="E130" s="17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</v>
      </c>
      <c r="B131" s="15" t="s">
        <v>23</v>
      </c>
      <c r="C131" s="16" t="s">
        <v>23</v>
      </c>
      <c r="D131" s="16" t="s">
        <v>23</v>
      </c>
      <c r="E131" s="17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</v>
      </c>
      <c r="B132" s="15" t="s">
        <v>23</v>
      </c>
      <c r="C132" s="16" t="s">
        <v>23</v>
      </c>
      <c r="D132" s="16" t="s">
        <v>23</v>
      </c>
      <c r="E132" s="17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23</v>
      </c>
      <c r="B133" s="15" t="s">
        <v>23</v>
      </c>
      <c r="C133" s="16" t="s">
        <v>23</v>
      </c>
      <c r="D133" s="16" t="s">
        <v>23</v>
      </c>
      <c r="E133" s="17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23</v>
      </c>
      <c r="B134" s="15" t="s">
        <v>23</v>
      </c>
      <c r="C134" s="16" t="s">
        <v>23</v>
      </c>
      <c r="D134" s="16" t="s">
        <v>23</v>
      </c>
      <c r="E134" s="17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23</v>
      </c>
      <c r="B135" s="15" t="s">
        <v>23</v>
      </c>
      <c r="C135" s="16" t="s">
        <v>23</v>
      </c>
      <c r="D135" s="16" t="s">
        <v>23</v>
      </c>
      <c r="E135" s="17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23</v>
      </c>
      <c r="B136" s="15" t="s">
        <v>23</v>
      </c>
      <c r="C136" s="16" t="s">
        <v>23</v>
      </c>
      <c r="D136" s="16" t="s">
        <v>23</v>
      </c>
      <c r="E136" s="17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23</v>
      </c>
      <c r="B137" s="15" t="s">
        <v>23</v>
      </c>
      <c r="C137" s="16" t="s">
        <v>23</v>
      </c>
      <c r="D137" s="16" t="s">
        <v>23</v>
      </c>
      <c r="E137" s="17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23</v>
      </c>
      <c r="B138" s="15" t="s">
        <v>23</v>
      </c>
      <c r="C138" s="16" t="s">
        <v>23</v>
      </c>
      <c r="D138" s="16" t="s">
        <v>23</v>
      </c>
      <c r="E138" s="17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23</v>
      </c>
      <c r="B139" s="15" t="s">
        <v>23</v>
      </c>
      <c r="C139" s="16" t="s">
        <v>23</v>
      </c>
      <c r="D139" s="16" t="s">
        <v>23</v>
      </c>
      <c r="E139" s="17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23</v>
      </c>
      <c r="B140" s="15" t="s">
        <v>23</v>
      </c>
      <c r="C140" s="16" t="s">
        <v>23</v>
      </c>
      <c r="D140" s="16" t="s">
        <v>23</v>
      </c>
      <c r="E140" s="17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23</v>
      </c>
      <c r="B141" s="15" t="s">
        <v>23</v>
      </c>
      <c r="C141" s="16" t="s">
        <v>23</v>
      </c>
      <c r="D141" s="16" t="s">
        <v>23</v>
      </c>
      <c r="E141" s="17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23</v>
      </c>
      <c r="B142" s="15" t="s">
        <v>23</v>
      </c>
      <c r="C142" s="16" t="s">
        <v>23</v>
      </c>
      <c r="D142" s="16" t="s">
        <v>23</v>
      </c>
      <c r="E142" s="17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23</v>
      </c>
      <c r="B143" s="15" t="s">
        <v>23</v>
      </c>
      <c r="C143" s="16" t="s">
        <v>23</v>
      </c>
      <c r="D143" s="16" t="s">
        <v>23</v>
      </c>
      <c r="E143" s="17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23</v>
      </c>
      <c r="B144" s="15" t="s">
        <v>23</v>
      </c>
      <c r="C144" s="16" t="s">
        <v>23</v>
      </c>
      <c r="D144" s="16" t="s">
        <v>23</v>
      </c>
      <c r="E144" s="17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23</v>
      </c>
      <c r="B145" s="15" t="s">
        <v>23</v>
      </c>
      <c r="C145" s="16" t="s">
        <v>23</v>
      </c>
      <c r="D145" s="16" t="s">
        <v>23</v>
      </c>
      <c r="E145" s="17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2.8899999999999999E-2</v>
      </c>
      <c r="C2">
        <f>IF(Win!C2="","",Win!C2)</f>
        <v>35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2.35%</v>
      </c>
      <c r="O2">
        <f>IF(FRL!C2="","",FRL!C2)</f>
        <v>43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1.3100000000000001E-2</v>
      </c>
      <c r="C3">
        <f>IF(Win!C3="","",Win!C3)</f>
        <v>76</v>
      </c>
      <c r="D3">
        <f>IF(Win!D3="","",Win!D3)</f>
        <v>31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1.83%</v>
      </c>
      <c r="O3">
        <f>IF(FRL!C3="","",FRL!C3)</f>
        <v>55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Allisen Corpuz</v>
      </c>
      <c r="B4">
        <f>IF(Win!B4="","",VALUE(Win!B4))</f>
        <v>1.09E-2</v>
      </c>
      <c r="C4">
        <f>IF(Win!C4="","",Win!C4)</f>
        <v>92</v>
      </c>
      <c r="D4">
        <f>IF(Win!D4="","",Win!D4)</f>
        <v>56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Allisen Corpuz</v>
      </c>
      <c r="N4" t="str">
        <f>IF(FRL!B4="","",FRL!B4)</f>
        <v>1.76%</v>
      </c>
      <c r="O4">
        <f>IF(FRL!C4="","",FRL!C4)</f>
        <v>57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Andrea Lee</v>
      </c>
      <c r="B5">
        <f>IF(Win!B5="","",VALUE(Win!B5))</f>
        <v>1.21E-2</v>
      </c>
      <c r="C5">
        <f>IF(Win!C5="","",Win!C5)</f>
        <v>83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Andrea Lee</v>
      </c>
      <c r="N5" t="str">
        <f>IF(FRL!B5="","",FRL!B5)</f>
        <v>1.87%</v>
      </c>
      <c r="O5">
        <f>IF(FRL!C5="","",FRL!C5)</f>
        <v>53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Yin</v>
      </c>
      <c r="B6">
        <f>IF(Win!B6="","",VALUE(Win!B6))</f>
        <v>1E-4</v>
      </c>
      <c r="C6">
        <f>IF(Win!C6="","",Win!C6)</f>
        <v>10000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Yin</v>
      </c>
      <c r="N6" t="str">
        <f>IF(FRL!B6="","",FRL!B6)</f>
        <v>0.52%</v>
      </c>
      <c r="O6">
        <f>IF(FRL!C6="","",FRL!C6)</f>
        <v>192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Ariya Jutanugarn</v>
      </c>
      <c r="B7">
        <f>IF(Win!B7="","",VALUE(Win!B7))</f>
        <v>7.7000000000000002E-3</v>
      </c>
      <c r="C7">
        <f>IF(Win!C7="","",Win!C7)</f>
        <v>130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Ariya Jutanugarn</v>
      </c>
      <c r="N7" t="str">
        <f>IF(FRL!B7="","",FRL!B7)</f>
        <v>1.69%</v>
      </c>
      <c r="O7">
        <f>IF(FRL!C7="","",FRL!C7)</f>
        <v>59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Auston Kim</v>
      </c>
      <c r="B8">
        <f>IF(Win!B8="","",VALUE(Win!B8))</f>
        <v>3.8999999999999998E-3</v>
      </c>
      <c r="C8">
        <f>IF(Win!C8="","",Win!C8)</f>
        <v>256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Auston Kim</v>
      </c>
      <c r="N8" t="str">
        <f>IF(FRL!B8="","",FRL!B8)</f>
        <v>1.39%</v>
      </c>
      <c r="O8">
        <f>IF(FRL!C8="","",FRL!C8)</f>
        <v>72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Ayaka Furue</v>
      </c>
      <c r="B9">
        <f>IF(Win!B9="","",VALUE(Win!B9))</f>
        <v>2.41E-2</v>
      </c>
      <c r="C9">
        <f>IF(Win!C9="","",Win!C9)</f>
        <v>41</v>
      </c>
      <c r="D9">
        <f>IF(Win!D9="","",Win!D9)</f>
        <v>31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Ayaka Furue</v>
      </c>
      <c r="N9" t="str">
        <f>IF(FRL!B9="","",FRL!B9)</f>
        <v>2.23%</v>
      </c>
      <c r="O9">
        <f>IF(FRL!C9="","",FRL!C9)</f>
        <v>45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Benedetta Moresco</v>
      </c>
      <c r="B10">
        <f>IF(Win!B10="","",VALUE(Win!B10))</f>
        <v>0</v>
      </c>
      <c r="C10">
        <f>IF(Win!C10="","",Win!C10)</f>
        <v>10000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Benedetta Moresco</v>
      </c>
      <c r="N10" t="str">
        <f>IF(FRL!B10="","",FRL!B10)</f>
        <v>0.28%</v>
      </c>
      <c r="O10">
        <f>IF(FRL!C10="","",FRL!C10)</f>
        <v>357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Brooke M. Henderson</v>
      </c>
      <c r="B11">
        <f>IF(Win!B11="","",VALUE(Win!B11))</f>
        <v>2.7E-2</v>
      </c>
      <c r="C11">
        <f>IF(Win!C11="","",Win!C11)</f>
        <v>37</v>
      </c>
      <c r="D11">
        <f>IF(Win!D11="","",Win!D11)</f>
        <v>34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Brooke M. Henderson</v>
      </c>
      <c r="N11" t="str">
        <f>IF(FRL!B11="","",FRL!B11)</f>
        <v>2.38%</v>
      </c>
      <c r="O11">
        <f>IF(FRL!C11="","",FRL!C11)</f>
        <v>42</v>
      </c>
      <c r="P11">
        <f>IF(FRL!D11="","",FRL!D11)</f>
        <v>34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Brooke Matthews</v>
      </c>
      <c r="B12">
        <f>IF(Win!B12="","",VALUE(Win!B12))</f>
        <v>1.6000000000000001E-3</v>
      </c>
      <c r="C12">
        <f>IF(Win!C12="","",Win!C12)</f>
        <v>625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Brooke Matthews</v>
      </c>
      <c r="N12" t="str">
        <f>IF(FRL!B12="","",FRL!B12)</f>
        <v>1.05%</v>
      </c>
      <c r="O12">
        <f>IF(FRL!C12="","",FRL!C12)</f>
        <v>95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Carlota Ciganda</v>
      </c>
      <c r="B13">
        <f>IF(Win!B13="","",VALUE(Win!B13))</f>
        <v>1.4E-3</v>
      </c>
      <c r="C13">
        <f>IF(Win!C13="","",Win!C13)</f>
        <v>714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Carlota Ciganda</v>
      </c>
      <c r="N13" t="str">
        <f>IF(FRL!B13="","",FRL!B13)</f>
        <v>1.20%</v>
      </c>
      <c r="O13">
        <f>IF(FRL!C13="","",FRL!C13)</f>
        <v>83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Cassie Porter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Cassie Porter</v>
      </c>
      <c r="N14" t="str">
        <f>IF(FRL!B14="","",FRL!B14)</f>
        <v>0.70%</v>
      </c>
      <c r="O14">
        <f>IF(FRL!C14="","",FRL!C14)</f>
        <v>143</v>
      </c>
      <c r="P14">
        <f>IF(FRL!D14="","",FRL!D14)</f>
        <v>201</v>
      </c>
      <c r="Q14" s="18">
        <f t="shared" si="3"/>
        <v>2E-3</v>
      </c>
      <c r="R14">
        <f t="array" ref="R14">IF(Q14="","",RANK(Q14, $Q$2:$Q$241) + COUNTIFS($Q$2:$Q$241, Q14, $P$2:$P$241, "&lt;"&amp;P14) + COUNTIFS($Q$2:$Q$241, Q14, $P$2:$P$241, P14, $M$2:$M$241, "&lt;"&amp;M14))</f>
        <v>2</v>
      </c>
      <c r="S14">
        <f ca="1">IF(FRL!F14="","",FRL!F14)</f>
        <v>49</v>
      </c>
      <c r="T14" s="6">
        <f t="shared" ca="1" si="4"/>
        <v>-1</v>
      </c>
      <c r="U14" s="6">
        <f t="shared" ca="1" si="5"/>
        <v>-1</v>
      </c>
      <c r="V14" t="str">
        <f ca="1">IF(R14="","",FRL!H14)</f>
        <v>Bet365: 200/1, 5pl, 1/4</v>
      </c>
    </row>
    <row r="15" spans="1:22" x14ac:dyDescent="0.35">
      <c r="A15" t="str">
        <f>IF(Win!A15="","",Win!A15)</f>
        <v>Celine Boutier</v>
      </c>
      <c r="B15">
        <f>IF(Win!B15="","",VALUE(Win!B15))</f>
        <v>7.7999999999999996E-3</v>
      </c>
      <c r="C15">
        <f>IF(Win!C15="","",Win!C15)</f>
        <v>128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Celine Boutier</v>
      </c>
      <c r="N15" t="str">
        <f>IF(FRL!B15="","",FRL!B15)</f>
        <v>1.64%</v>
      </c>
      <c r="O15">
        <f>IF(FRL!C15="","",FRL!C15)</f>
        <v>61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Chanettee Wannasaen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Chanettee Wannasaen</v>
      </c>
      <c r="N16" t="str">
        <f>IF(FRL!B16="","",FRL!B16)</f>
        <v>0.79%</v>
      </c>
      <c r="O16">
        <f>IF(FRL!C16="","",FRL!C16)</f>
        <v>127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Charley Hull</v>
      </c>
      <c r="B17">
        <f>IF(Win!B17="","",VALUE(Win!B17))</f>
        <v>5.8999999999999997E-2</v>
      </c>
      <c r="C17">
        <f>IF(Win!C17="","",Win!C17)</f>
        <v>17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Charley Hull</v>
      </c>
      <c r="N17" t="str">
        <f>IF(FRL!B17="","",FRL!B17)</f>
        <v>3.00%</v>
      </c>
      <c r="O17">
        <f>IF(FRL!C17="","",FRL!C17)</f>
        <v>33</v>
      </c>
      <c r="P17">
        <f>IF(FRL!D17="","",FRL!D17)</f>
        <v>29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Chisato Iwai</v>
      </c>
      <c r="B18">
        <f>IF(Win!B18="","",VALUE(Win!B18))</f>
        <v>4.2599999999999999E-2</v>
      </c>
      <c r="C18">
        <f>IF(Win!C18="","",Win!C18)</f>
        <v>23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Chisato Iwai</v>
      </c>
      <c r="N18" t="str">
        <f>IF(FRL!B18="","",FRL!B18)</f>
        <v>2.64%</v>
      </c>
      <c r="O18">
        <f>IF(FRL!C18="","",FRL!C18)</f>
        <v>38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Esther Henseleit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Esther Henseleit</v>
      </c>
      <c r="N19" t="str">
        <f>IF(FRL!B19="","",FRL!B19)</f>
        <v>0.79%</v>
      </c>
      <c r="O19">
        <f>IF(FRL!C19="","",FRL!C19)</f>
        <v>127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Gaby Lopez</v>
      </c>
      <c r="B20">
        <f>IF(Win!B20="","",VALUE(Win!B20))</f>
        <v>9.9000000000000008E-3</v>
      </c>
      <c r="C20">
        <f>IF(Win!C20="","",Win!C20)</f>
        <v>101</v>
      </c>
      <c r="D20">
        <f>IF(Win!D20="","",Win!D20)</f>
        <v>56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Gaby Lopez</v>
      </c>
      <c r="N20" t="str">
        <f>IF(FRL!B20="","",FRL!B20)</f>
        <v>1.79%</v>
      </c>
      <c r="O20">
        <f>IF(FRL!C20="","",FRL!C20)</f>
        <v>56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Gemma Dryburgh</v>
      </c>
      <c r="B21">
        <f>IF(Win!B21="","",VALUE(Win!B21))</f>
        <v>1E-4</v>
      </c>
      <c r="C21">
        <f>IF(Win!C21="","",Win!C21)</f>
        <v>10000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Gemma Dryburgh</v>
      </c>
      <c r="N21" t="str">
        <f>IF(FRL!B21="","",FRL!B21)</f>
        <v>0.56%</v>
      </c>
      <c r="O21">
        <f>IF(FRL!C21="","",FRL!C21)</f>
        <v>179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Grace Kim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151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Grace Kim</v>
      </c>
      <c r="N22" t="str">
        <f>IF(FRL!B22="","",FRL!B22)</f>
        <v>1.13%</v>
      </c>
      <c r="O22">
        <f>IF(FRL!C22="","",FRL!C22)</f>
        <v>88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Gurleen Kaur</v>
      </c>
      <c r="B23">
        <f>IF(Win!B23="","",VALUE(Win!B23))</f>
        <v>0</v>
      </c>
      <c r="C23">
        <f>IF(Win!C23="","",Win!C23)</f>
        <v>10000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Gurleen Kaur</v>
      </c>
      <c r="N23" t="str">
        <f>IF(FRL!B23="","",FRL!B23)</f>
        <v>0.36%</v>
      </c>
      <c r="O23">
        <f>IF(FRL!C23="","",FRL!C23)</f>
        <v>278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Haeran Ryu</v>
      </c>
      <c r="B24">
        <f>IF(Win!B24="","",VALUE(Win!B24))</f>
        <v>3.73E-2</v>
      </c>
      <c r="C24">
        <f>IF(Win!C24="","",Win!C24)</f>
        <v>27</v>
      </c>
      <c r="D24">
        <f>IF(Win!D24="","",Win!D24)</f>
        <v>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Haeran Ryu</v>
      </c>
      <c r="N24" t="str">
        <f>IF(FRL!B24="","",FRL!B24)</f>
        <v>2.63%</v>
      </c>
      <c r="O24">
        <f>IF(FRL!C24="","",FRL!C24)</f>
        <v>38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Hannah Green</v>
      </c>
      <c r="B25">
        <f>IF(Win!B25="","",VALUE(Win!B25))</f>
        <v>3.0499999999999999E-2</v>
      </c>
      <c r="C25">
        <f>IF(Win!C25="","",Win!C25)</f>
        <v>33</v>
      </c>
      <c r="D25">
        <f>IF(Win!D25="","",Win!D25)</f>
        <v>29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Hannah Green</v>
      </c>
      <c r="N25" t="str">
        <f>IF(FRL!B25="","",FRL!B25)</f>
        <v>2.35%</v>
      </c>
      <c r="O25">
        <f>IF(FRL!C25="","",FRL!C25)</f>
        <v>43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Hye-Jin Choi</v>
      </c>
      <c r="B26">
        <f>IF(Win!B26="","",VALUE(Win!B26))</f>
        <v>6.1100000000000002E-2</v>
      </c>
      <c r="C26">
        <f>IF(Win!C26="","",Win!C26)</f>
        <v>16</v>
      </c>
      <c r="D26">
        <f>IF(Win!D26="","",Win!D26)</f>
        <v>21</v>
      </c>
      <c r="E26" s="18">
        <f t="shared" si="0"/>
        <v>1.4E-2</v>
      </c>
      <c r="F26">
        <f t="array" ref="F26">IF(E26="","",RANK(E26, $E$2:$E$241) + COUNTIFS($E$2:$E$241, E26, $D$2:$D$241, "&lt;"&amp;D26) + COUNTIFS($E$2:$E$241, E26, $D$2:$D$241, D26, $A$2:$A$241, "&lt;"&amp;A26))</f>
        <v>3</v>
      </c>
      <c r="G26">
        <f ca="1">IF(Win!F26="","",Win!F26)</f>
        <v>21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Spreadex: 20/1, 5pl, 1/4</v>
      </c>
      <c r="M26" t="str">
        <f>IF(FRL!A26="","",FRL!A26)</f>
        <v>Hye-Jin Choi</v>
      </c>
      <c r="N26" t="str">
        <f>IF(FRL!B26="","",FRL!B26)</f>
        <v>3.09%</v>
      </c>
      <c r="O26">
        <f>IF(FRL!C26="","",FRL!C26)</f>
        <v>32</v>
      </c>
      <c r="P26">
        <f>IF(FRL!D26="","",FRL!D26)</f>
        <v>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Hyo Joo Kim</v>
      </c>
      <c r="B27">
        <f>IF(Win!B27="","",VALUE(Win!B27))</f>
        <v>6.6199999999999995E-2</v>
      </c>
      <c r="C27">
        <f>IF(Win!C27="","",Win!C27)</f>
        <v>15</v>
      </c>
      <c r="D27">
        <f>IF(Win!D27="","",Win!D27)</f>
        <v>21</v>
      </c>
      <c r="E27" s="18">
        <f t="shared" si="0"/>
        <v>0.02</v>
      </c>
      <c r="F27">
        <f t="array" ref="F27">IF(E27="","",RANK(E27, $E$2:$E$241) + COUNTIFS($E$2:$E$241, E27, $D$2:$D$241, "&lt;"&amp;D27) + COUNTIFS($E$2:$E$241, E27, $D$2:$D$241, D27, $A$2:$A$241, "&lt;"&amp;A27))</f>
        <v>1</v>
      </c>
      <c r="G27">
        <f ca="1">IF(Win!F27="","",Win!F27)</f>
        <v>21</v>
      </c>
      <c r="H27" s="6">
        <f t="shared" ca="1" si="1"/>
        <v>-2</v>
      </c>
      <c r="I27" s="6">
        <f t="shared" ca="1" si="2"/>
        <v>-2</v>
      </c>
      <c r="J27" t="str">
        <f ca="1">IF(F27="","",Win!H27)</f>
        <v>Unibet: 20/1, 5pl, 1/4</v>
      </c>
      <c r="M27" t="str">
        <f>IF(FRL!A27="","",FRL!A27)</f>
        <v>Hyo Joo Kim</v>
      </c>
      <c r="N27" t="str">
        <f>IF(FRL!B27="","",FRL!B27)</f>
        <v>3.19%</v>
      </c>
      <c r="O27">
        <f>IF(FRL!C27="","",FRL!C27)</f>
        <v>31</v>
      </c>
      <c r="P27">
        <f>IF(FRL!D27="","",FRL!D27)</f>
        <v>29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Ina Yoon</v>
      </c>
      <c r="B28">
        <f>IF(Win!B28="","",VALUE(Win!B28))</f>
        <v>3.2000000000000002E-3</v>
      </c>
      <c r="C28">
        <f>IF(Win!C28="","",Win!C28)</f>
        <v>313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Ina Yoon</v>
      </c>
      <c r="N28" t="str">
        <f>IF(FRL!B28="","",FRL!B28)</f>
        <v>1.30%</v>
      </c>
      <c r="O28">
        <f>IF(FRL!C28="","",FRL!C28)</f>
        <v>77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Ingrid Lindblad</v>
      </c>
      <c r="B29">
        <f>IF(Win!B29="","",VALUE(Win!B29))</f>
        <v>1E-4</v>
      </c>
      <c r="C29">
        <f>IF(Win!C29="","",Win!C29)</f>
        <v>10000</v>
      </c>
      <c r="D29">
        <f>IF(Win!D29="","",Win!D29)</f>
        <v>376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Ingrid Lindblad</v>
      </c>
      <c r="N29" t="str">
        <f>IF(FRL!B29="","",FRL!B29)</f>
        <v>0.53%</v>
      </c>
      <c r="O29">
        <f>IF(FRL!C29="","",FRL!C29)</f>
        <v>189</v>
      </c>
      <c r="P29">
        <f>IF(FRL!D29="","",FRL!D29)</f>
        <v>141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Jeeno Thitikul</v>
      </c>
      <c r="B30">
        <f>IF(Win!B30="","",VALUE(Win!B30))</f>
        <v>0.2351</v>
      </c>
      <c r="C30">
        <f>IF(Win!C30="","",Win!C30)</f>
        <v>4.3</v>
      </c>
      <c r="D30">
        <f>IF(Win!D30="","",Win!D30)</f>
        <v>4.5</v>
      </c>
      <c r="E30" s="18">
        <f t="shared" si="0"/>
        <v>1.7000000000000001E-2</v>
      </c>
      <c r="F30">
        <f t="array" ref="F30">IF(E30="","",RANK(E30, $E$2:$E$241) + COUNTIFS($E$2:$E$241, E30, $D$2:$D$241, "&lt;"&amp;D30) + COUNTIFS($E$2:$E$241, E30, $D$2:$D$241, D30, $A$2:$A$241, "&lt;"&amp;A30))</f>
        <v>2</v>
      </c>
      <c r="G30">
        <f ca="1">IF(Win!F30="","",Win!F30)</f>
        <v>31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Betfred: 3.5/1, 5pl, 1/4</v>
      </c>
      <c r="M30" t="str">
        <f>IF(FRL!A30="","",FRL!A30)</f>
        <v>Jeeno Thitikul</v>
      </c>
      <c r="N30" t="str">
        <f>IF(FRL!B30="","",FRL!B30)</f>
        <v>5.16%</v>
      </c>
      <c r="O30">
        <f>IF(FRL!C30="","",FRL!C30)</f>
        <v>19</v>
      </c>
      <c r="P30">
        <f>IF(FRL!D30="","",FRL!D30)</f>
        <v>13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Jennifer Kupcho</v>
      </c>
      <c r="B31">
        <f>IF(Win!B31="","",VALUE(Win!B31))</f>
        <v>1.6999999999999999E-3</v>
      </c>
      <c r="C31">
        <f>IF(Win!C31="","",Win!C31)</f>
        <v>588</v>
      </c>
      <c r="D31">
        <f>IF(Win!D31="","",Win!D31)</f>
        <v>91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Jennifer Kupcho</v>
      </c>
      <c r="N31" t="str">
        <f>IF(FRL!B31="","",FRL!B31)</f>
        <v>1.08%</v>
      </c>
      <c r="O31">
        <f>IF(FRL!C31="","",FRL!C31)</f>
        <v>93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Jenny Bae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Jenny Bae</v>
      </c>
      <c r="N32" t="str">
        <f>IF(FRL!B32="","",FRL!B32)</f>
        <v>1.15%</v>
      </c>
      <c r="O32">
        <f>IF(FRL!C32="","",FRL!C32)</f>
        <v>87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Jenny Shin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Jenny Shin</v>
      </c>
      <c r="N33" t="str">
        <f>IF(FRL!B33="","",FRL!B33)</f>
        <v>0.73%</v>
      </c>
      <c r="O33">
        <f>IF(FRL!C33="","",FRL!C33)</f>
        <v>137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Jin Hee Im</v>
      </c>
      <c r="B34">
        <f>IF(Win!B34="","",VALUE(Win!B34))</f>
        <v>2.3E-3</v>
      </c>
      <c r="C34">
        <f>IF(Win!C34="","",Win!C34)</f>
        <v>435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Jin Hee Im</v>
      </c>
      <c r="N34" t="str">
        <f>IF(FRL!B34="","",FRL!B34)</f>
        <v>1.19%</v>
      </c>
      <c r="O34">
        <f>IF(FRL!C34="","",FRL!C34)</f>
        <v>84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Jin Young Ko</v>
      </c>
      <c r="B35">
        <f>IF(Win!B35="","",VALUE(Win!B35))</f>
        <v>2.3E-3</v>
      </c>
      <c r="C35">
        <f>IF(Win!C35="","",Win!C35)</f>
        <v>435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Jin Young Ko</v>
      </c>
      <c r="N35" t="str">
        <f>IF(FRL!B35="","",FRL!B35)</f>
        <v>1.14%</v>
      </c>
      <c r="O35">
        <f>IF(FRL!C35="","",FRL!C35)</f>
        <v>88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Julia Lopez Ramirez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Julia Lopez Ramirez</v>
      </c>
      <c r="N36" t="str">
        <f>IF(FRL!B36="","",FRL!B36)</f>
        <v>0.60%</v>
      </c>
      <c r="O36">
        <f>IF(FRL!C36="","",FRL!C36)</f>
        <v>167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Karis Davidson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376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Karis Davidson</v>
      </c>
      <c r="N37" t="str">
        <f>IF(FRL!B37="","",FRL!B37)</f>
        <v>0.66%</v>
      </c>
      <c r="O37">
        <f>IF(FRL!C37="","",FRL!C37)</f>
        <v>152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Leona Maguire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Leona Maguire</v>
      </c>
      <c r="N38" t="str">
        <f>IF(FRL!B38="","",FRL!B38)</f>
        <v>0.72%</v>
      </c>
      <c r="O38">
        <f>IF(FRL!C38="","",FRL!C38)</f>
        <v>139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Lilia Vu</v>
      </c>
      <c r="B39">
        <f>IF(Win!B39="","",VALUE(Win!B39))</f>
        <v>1E-4</v>
      </c>
      <c r="C39">
        <f>IF(Win!C39="","",Win!C39)</f>
        <v>10000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Lilia Vu</v>
      </c>
      <c r="N39" t="str">
        <f>IF(FRL!B39="","",FRL!B39)</f>
        <v>0.53%</v>
      </c>
      <c r="O39">
        <f>IF(FRL!C39="","",FRL!C39)</f>
        <v>189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Lindy Duncan</v>
      </c>
      <c r="B40">
        <f>IF(Win!B40="","",VALUE(Win!B40))</f>
        <v>2.3999999999999998E-3</v>
      </c>
      <c r="C40">
        <f>IF(Win!C40="","",Win!C40)</f>
        <v>417</v>
      </c>
      <c r="D40">
        <f>IF(Win!D40="","",Win!D40)</f>
        <v>141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Lindy Duncan</v>
      </c>
      <c r="N40" t="str">
        <f>IF(FRL!B40="","",FRL!B40)</f>
        <v>1.27%</v>
      </c>
      <c r="O40">
        <f>IF(FRL!C40="","",FRL!C40)</f>
        <v>79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Linn Grant</v>
      </c>
      <c r="B41">
        <f>IF(Win!B41="","",VALUE(Win!B41))</f>
        <v>8.5000000000000006E-3</v>
      </c>
      <c r="C41">
        <f>IF(Win!C41="","",Win!C41)</f>
        <v>118</v>
      </c>
      <c r="D41">
        <f>IF(Win!D41="","",Win!D41)</f>
        <v>56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Linn Grant</v>
      </c>
      <c r="N41" t="str">
        <f>IF(FRL!B41="","",FRL!B41)</f>
        <v>1.58%</v>
      </c>
      <c r="O41">
        <f>IF(FRL!C41="","",FRL!C41)</f>
        <v>63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Lottie Woad</v>
      </c>
      <c r="B42">
        <f>IF(Win!B42="","",VALUE(Win!B42))</f>
        <v>0.03</v>
      </c>
      <c r="C42">
        <f>IF(Win!C42="","",Win!C42)</f>
        <v>33</v>
      </c>
      <c r="D42">
        <f>IF(Win!D42="","",Win!D42)</f>
        <v>29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Lottie Woad</v>
      </c>
      <c r="N42" t="str">
        <f>IF(FRL!B42="","",FRL!B42)</f>
        <v>2.40%</v>
      </c>
      <c r="O42">
        <f>IF(FRL!C42="","",FRL!C42)</f>
        <v>42</v>
      </c>
      <c r="P42">
        <f>IF(FRL!D42="","",FRL!D42)</f>
        <v>34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Lucy Li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Lucy Li</v>
      </c>
      <c r="N43" t="str">
        <f>IF(FRL!B43="","",FRL!B43)</f>
        <v>0.88%</v>
      </c>
      <c r="O43">
        <f>IF(FRL!C43="","",FRL!C43)</f>
        <v>114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Lydia Ko</v>
      </c>
      <c r="B44">
        <f>IF(Win!B44="","",VALUE(Win!B44))</f>
        <v>4.9299999999999997E-2</v>
      </c>
      <c r="C44">
        <f>IF(Win!C44="","",Win!C44)</f>
        <v>20</v>
      </c>
      <c r="D44">
        <f>IF(Win!D44="","",Win!D44)</f>
        <v>17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Lydia Ko</v>
      </c>
      <c r="N44" t="str">
        <f>IF(FRL!B44="","",FRL!B44)</f>
        <v>2.84%</v>
      </c>
      <c r="O44">
        <f>IF(FRL!C44="","",FRL!C44)</f>
        <v>35</v>
      </c>
      <c r="P44">
        <f>IF(FRL!D44="","",FRL!D44)</f>
        <v>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Manon De Roey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Manon De Roey</v>
      </c>
      <c r="N45" t="str">
        <f>IF(FRL!B45="","",FRL!B45)</f>
        <v>0.83%</v>
      </c>
      <c r="O45">
        <f>IF(FRL!C45="","",FRL!C45)</f>
        <v>120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Mao Saigo</v>
      </c>
      <c r="B46">
        <f>IF(Win!B46="","",VALUE(Win!B46))</f>
        <v>3.3999999999999998E-3</v>
      </c>
      <c r="C46">
        <f>IF(Win!C46="","",Win!C46)</f>
        <v>294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Mao Saigo</v>
      </c>
      <c r="N46" t="str">
        <f>IF(FRL!B46="","",FRL!B46)</f>
        <v>1.31%</v>
      </c>
      <c r="O46">
        <f>IF(FRL!C46="","",FRL!C46)</f>
        <v>76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Megan Khang</v>
      </c>
      <c r="B47">
        <f>IF(Win!B47="","",VALUE(Win!B47))</f>
        <v>1.6999999999999999E-3</v>
      </c>
      <c r="C47">
        <f>IF(Win!C47="","",Win!C47)</f>
        <v>588</v>
      </c>
      <c r="D47">
        <f>IF(Win!D47="","",Win!D47)</f>
        <v>121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Megan Khang</v>
      </c>
      <c r="N47" t="str">
        <f>IF(FRL!B47="","",FRL!B47)</f>
        <v>1.09%</v>
      </c>
      <c r="O47">
        <f>IF(FRL!C47="","",FRL!C47)</f>
        <v>92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 Hyang Lee</v>
      </c>
      <c r="B48">
        <f>IF(Win!B48="","",VALUE(Win!B48))</f>
        <v>1.9E-3</v>
      </c>
      <c r="C48">
        <f>IF(Win!C48="","",Win!C48)</f>
        <v>526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 Hyang Lee</v>
      </c>
      <c r="N48" t="str">
        <f>IF(FRL!B48="","",FRL!B48)</f>
        <v>1.13%</v>
      </c>
      <c r="O48">
        <f>IF(FRL!C48="","",FRL!C48)</f>
        <v>88</v>
      </c>
      <c r="P48">
        <f>IF(FRL!D48="","",FRL!D48)</f>
        <v>126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1</v>
      </c>
      <c r="S48">
        <f ca="1">IF(FRL!F48="","",FRL!F48)</f>
        <v>49</v>
      </c>
      <c r="T48" s="6">
        <f t="shared" ca="1" si="4"/>
        <v>-1</v>
      </c>
      <c r="U48" s="6">
        <f t="shared" ca="1" si="5"/>
        <v>-1</v>
      </c>
      <c r="V48" t="str">
        <f ca="1">IF(R48="","",FRL!H48)</f>
        <v>Skybet: 125/1, 5pl, 1/4</v>
      </c>
    </row>
    <row r="49" spans="1:22" x14ac:dyDescent="0.35">
      <c r="A49" t="str">
        <f>IF(Win!A49="","",Win!A49)</f>
        <v>Mimi Rhodes</v>
      </c>
      <c r="B49">
        <f>IF(Win!B49="","",VALUE(Win!B49))</f>
        <v>8.0000000000000004E-4</v>
      </c>
      <c r="C49">
        <f>IF(Win!C49="","",Win!C49)</f>
        <v>1250</v>
      </c>
      <c r="D49">
        <f>IF(Win!D49="","",Win!D49)</f>
        <v>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Mimi Rhodes</v>
      </c>
      <c r="N49" t="str">
        <f>IF(FRL!B49="","",FRL!B49)</f>
        <v>0.88%</v>
      </c>
      <c r="O49">
        <f>IF(FRL!C49="","",FRL!C49)</f>
        <v>114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Minami Katsu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Minami Katsu</v>
      </c>
      <c r="N50" t="str">
        <f>IF(FRL!B50="","",FRL!B50)</f>
        <v>0.96%</v>
      </c>
      <c r="O50">
        <f>IF(FRL!C50="","",FRL!C50)</f>
        <v>104</v>
      </c>
      <c r="P50">
        <f>IF(FRL!D50="","",FRL!D50)</f>
        <v>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Minjee Lee</v>
      </c>
      <c r="B51">
        <f>IF(Win!B51="","",VALUE(Win!B51))</f>
        <v>2.7699999999999999E-2</v>
      </c>
      <c r="C51">
        <f>IF(Win!C51="","",Win!C51)</f>
        <v>36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Minjee Lee</v>
      </c>
      <c r="N51" t="str">
        <f>IF(FRL!B51="","",FRL!B51)</f>
        <v>2.46%</v>
      </c>
      <c r="O51">
        <f>IF(FRL!C51="","",FRL!C51)</f>
        <v>41</v>
      </c>
      <c r="P51">
        <f>IF(FRL!D51="","",FRL!D51)</f>
        <v>29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Miyu Yamashita</v>
      </c>
      <c r="B52">
        <f>IF(Win!B52="","",VALUE(Win!B52))</f>
        <v>3.3000000000000002E-2</v>
      </c>
      <c r="C52">
        <f>IF(Win!C52="","",Win!C52)</f>
        <v>30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Miyu Yamashita</v>
      </c>
      <c r="N52" t="str">
        <f>IF(FRL!B52="","",FRL!B52)</f>
        <v>2.54%</v>
      </c>
      <c r="O52">
        <f>IF(FRL!C52="","",FRL!C52)</f>
        <v>39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Nanna Koerstz Madsen</v>
      </c>
      <c r="B53">
        <f>IF(Win!B53="","",VALUE(Win!B53))</f>
        <v>1.29E-2</v>
      </c>
      <c r="C53">
        <f>IF(Win!C53="","",Win!C53)</f>
        <v>78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Nanna Koerstz Madsen</v>
      </c>
      <c r="N53" t="str">
        <f>IF(FRL!B53="","",FRL!B53)</f>
        <v>1.88%</v>
      </c>
      <c r="O53">
        <f>IF(FRL!C53="","",FRL!C53)</f>
        <v>53</v>
      </c>
      <c r="P53">
        <f>IF(FRL!D53="","",FRL!D53)</f>
        <v>46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Nataliya Guseva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Nataliya Guseva</v>
      </c>
      <c r="N54" t="str">
        <f>IF(FRL!B54="","",FRL!B54)</f>
        <v>0.70%</v>
      </c>
      <c r="O54">
        <f>IF(FRL!C54="","",FRL!C54)</f>
        <v>143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Pajaree Anannarukarn</v>
      </c>
      <c r="B55">
        <f>IF(Win!B55="","",VALUE(Win!B55))</f>
        <v>4.5999999999999999E-3</v>
      </c>
      <c r="C55">
        <f>IF(Win!C55="","",Win!C55)</f>
        <v>217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Pajaree Anannarukarn</v>
      </c>
      <c r="N55" t="str">
        <f>IF(FRL!B55="","",FRL!B55)</f>
        <v>1.37%</v>
      </c>
      <c r="O55">
        <f>IF(FRL!C55="","",FRL!C55)</f>
        <v>73</v>
      </c>
      <c r="P55">
        <f>IF(FRL!D55="","",FRL!D55)</f>
        <v>71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Paula Reto</v>
      </c>
      <c r="B56">
        <f>IF(Win!B56="","",VALUE(Win!B56))</f>
        <v>0</v>
      </c>
      <c r="C56">
        <f>IF(Win!C56="","",Win!C56)</f>
        <v>10000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Paula Reto</v>
      </c>
      <c r="N56" t="str">
        <f>IF(FRL!B56="","",FRL!B56)</f>
        <v>0.37%</v>
      </c>
      <c r="O56">
        <f>IF(FRL!C56="","",FRL!C56)</f>
        <v>270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Pauline Roussin-Bouchard</v>
      </c>
      <c r="B57">
        <f>IF(Win!B57="","",VALUE(Win!B57))</f>
        <v>1E-4</v>
      </c>
      <c r="C57">
        <f>IF(Win!C57="","",Win!C57)</f>
        <v>10000</v>
      </c>
      <c r="D57">
        <f>IF(Win!D57="","",Win!D57)</f>
        <v>551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Pauline Roussin-Bouchard</v>
      </c>
      <c r="N57" t="str">
        <f>IF(FRL!B57="","",FRL!B57)</f>
        <v>0.55%</v>
      </c>
      <c r="O57">
        <f>IF(FRL!C57="","",FRL!C57)</f>
        <v>182</v>
      </c>
      <c r="P57">
        <f>IF(FRL!D57="","",FRL!D57)</f>
        <v>201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4</v>
      </c>
      <c r="S57">
        <f ca="1">IF(FRL!F57="","",FRL!F57)</f>
        <v>18</v>
      </c>
      <c r="T57" s="6">
        <f t="shared" ca="1" si="4"/>
        <v>-1</v>
      </c>
      <c r="U57" s="6">
        <f t="shared" ca="1" si="5"/>
        <v>-1</v>
      </c>
      <c r="V57" t="str">
        <f ca="1">IF(R57="","",FRL!H57)</f>
        <v>Ladbrokes: 200/1, 5pl, 1/4</v>
      </c>
    </row>
    <row r="58" spans="1:22" x14ac:dyDescent="0.35">
      <c r="A58" t="str">
        <f>IF(Win!A58="","",Win!A58)</f>
        <v>Rio Takeda</v>
      </c>
      <c r="B58">
        <f>IF(Win!B58="","",VALUE(Win!B58))</f>
        <v>0.01</v>
      </c>
      <c r="C58">
        <f>IF(Win!C58="","",Win!C58)</f>
        <v>100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Rio Takeda</v>
      </c>
      <c r="N58" t="str">
        <f>IF(FRL!B58="","",FRL!B58)</f>
        <v>1.72%</v>
      </c>
      <c r="O58">
        <f>IF(FRL!C58="","",FRL!C58)</f>
        <v>58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Robyn Choi</v>
      </c>
      <c r="B59">
        <f>IF(Win!B59="","",VALUE(Win!B59))</f>
        <v>0</v>
      </c>
      <c r="C59">
        <f>IF(Win!C59="","",Win!C59)</f>
        <v>10000</v>
      </c>
      <c r="D59">
        <f>IF(Win!D59="","",Win!D59)</f>
        <v>451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Robyn Choi</v>
      </c>
      <c r="N59" t="str">
        <f>IF(FRL!B59="","",FRL!B59)</f>
        <v>0.46%</v>
      </c>
      <c r="O59">
        <f>IF(FRL!C59="","",FRL!C59)</f>
        <v>217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Ruoning Yin</v>
      </c>
      <c r="B60">
        <f>IF(Win!B60="","",VALUE(Win!B60))</f>
        <v>2.5499999999999998E-2</v>
      </c>
      <c r="C60">
        <f>IF(Win!C60="","",Win!C60)</f>
        <v>39</v>
      </c>
      <c r="D60">
        <f>IF(Win!D60="","",Win!D60)</f>
        <v>29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Ruoning Yin</v>
      </c>
      <c r="N60" t="str">
        <f>IF(FRL!B60="","",FRL!B60)</f>
        <v>2.26%</v>
      </c>
      <c r="O60">
        <f>IF(FRL!C60="","",FRL!C60)</f>
        <v>44</v>
      </c>
      <c r="P60">
        <f>IF(FRL!D60="","",FRL!D60)</f>
        <v>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Saki Baba</v>
      </c>
      <c r="B61">
        <f>IF(Win!B61="","",VALUE(Win!B61))</f>
        <v>1E-4</v>
      </c>
      <c r="C61">
        <f>IF(Win!C61="","",Win!C61)</f>
        <v>10000</v>
      </c>
      <c r="D61">
        <f>IF(Win!D61="","",Win!D61)</f>
        <v>451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Saki Baba</v>
      </c>
      <c r="N61" t="str">
        <f>IF(FRL!B61="","",FRL!B61)</f>
        <v>0.50%</v>
      </c>
      <c r="O61">
        <f>IF(FRL!C61="","",FRL!C61)</f>
        <v>200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Sei Young Kim</v>
      </c>
      <c r="B62">
        <f>IF(Win!B62="","",VALUE(Win!B62))</f>
        <v>4.9500000000000002E-2</v>
      </c>
      <c r="C62">
        <f>IF(Win!C62="","",Win!C62)</f>
        <v>20</v>
      </c>
      <c r="D62">
        <f>IF(Win!D62="","",Win!D62)</f>
        <v>19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Sei Young Kim</v>
      </c>
      <c r="N62" t="str">
        <f>IF(FRL!B62="","",FRL!B62)</f>
        <v>2.87%</v>
      </c>
      <c r="O62">
        <f>IF(FRL!C62="","",FRL!C62)</f>
        <v>35</v>
      </c>
      <c r="P62">
        <f>IF(FRL!D62="","",FRL!D62)</f>
        <v>29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Shannon Tan</v>
      </c>
      <c r="B63">
        <f>IF(Win!B63="","",VALUE(Win!B63))</f>
        <v>1.5E-3</v>
      </c>
      <c r="C63">
        <f>IF(Win!C63="","",Win!C63)</f>
        <v>667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Shannon Tan</v>
      </c>
      <c r="N63" t="str">
        <f>IF(FRL!B63="","",FRL!B63)</f>
        <v>1.03%</v>
      </c>
      <c r="O63">
        <f>IF(FRL!C63="","",FRL!C63)</f>
        <v>97</v>
      </c>
      <c r="P63">
        <f>IF(FRL!D63="","",FRL!D63)</f>
        <v>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Somi Lee</v>
      </c>
      <c r="B64">
        <f>IF(Win!B64="","",VALUE(Win!B64))</f>
        <v>2.29E-2</v>
      </c>
      <c r="C64">
        <f>IF(Win!C64="","",Win!C64)</f>
        <v>44</v>
      </c>
      <c r="D64">
        <f>IF(Win!D64="","",Win!D64)</f>
        <v>34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Somi Lee</v>
      </c>
      <c r="N64" t="str">
        <f>IF(FRL!B64="","",FRL!B64)</f>
        <v>2.24%</v>
      </c>
      <c r="O64">
        <f>IF(FRL!C64="","",FRL!C64)</f>
        <v>45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Stephanie Kyriacou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161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Stephanie Kyriacou</v>
      </c>
      <c r="N65" t="str">
        <f>IF(FRL!B65="","",FRL!B65)</f>
        <v>0.60%</v>
      </c>
      <c r="O65">
        <f>IF(FRL!C65="","",FRL!C65)</f>
        <v>167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Wei-Ling Hsu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Wei-Ling Hsu</v>
      </c>
      <c r="N66" t="str">
        <f>IF(FRL!B66="","",FRL!B66)</f>
        <v>0.39%</v>
      </c>
      <c r="O66">
        <f>IF(FRL!C66="","",FRL!C66)</f>
        <v>256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Xingtong Chen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Xingtong Chen</v>
      </c>
      <c r="N67" t="str">
        <f>IF(FRL!B67="","",FRL!B67)</f>
        <v>0.04%</v>
      </c>
      <c r="O67">
        <f>IF(FRL!C67="","",FRL!C67)</f>
        <v>2500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Yan Liu</v>
      </c>
      <c r="B68">
        <f>IF(Win!B68="","",VALUE(Win!B68))</f>
        <v>1E-3</v>
      </c>
      <c r="C68">
        <f>IF(Win!C68="","",Win!C68)</f>
        <v>1000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Yan Liu</v>
      </c>
      <c r="N68" t="str">
        <f>IF(FRL!B68="","",FRL!B68)</f>
        <v>0.96%</v>
      </c>
      <c r="O68">
        <f>IF(FRL!C68="","",FRL!C68)</f>
        <v>104</v>
      </c>
      <c r="P68">
        <f>IF(FRL!D68="","",FRL!D68)</f>
        <v>111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3</v>
      </c>
      <c r="S68">
        <f ca="1">IF(FRL!F68="","",FRL!F68)</f>
        <v>2</v>
      </c>
      <c r="T68" s="6">
        <f t="shared" ca="1" si="10"/>
        <v>13.25</v>
      </c>
      <c r="U68" s="6">
        <f t="shared" ca="1" si="11"/>
        <v>13.25</v>
      </c>
      <c r="V68" t="str">
        <f ca="1">IF(R68="","",FRL!H68)</f>
        <v>Ladbrokes: 110/1, 5pl, 1/4</v>
      </c>
    </row>
    <row r="69" spans="1:22" x14ac:dyDescent="0.35">
      <c r="A69" t="str">
        <f>IF(Win!A69="","",Win!A69)</f>
        <v>Yealimi Noh</v>
      </c>
      <c r="B69">
        <f>IF(Win!B69="","",VALUE(Win!B69))</f>
        <v>1.9E-3</v>
      </c>
      <c r="C69">
        <f>IF(Win!C69="","",Win!C69)</f>
        <v>526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Yealimi Noh</v>
      </c>
      <c r="N69" t="str">
        <f>IF(FRL!B69="","",FRL!B69)</f>
        <v>1.07%</v>
      </c>
      <c r="O69">
        <f>IF(FRL!C69="","",FRL!C69)</f>
        <v>93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Youmin Hwang</v>
      </c>
      <c r="B70">
        <f>IF(Win!B70="","",VALUE(Win!B70))</f>
        <v>1.12E-2</v>
      </c>
      <c r="C70">
        <f>IF(Win!C70="","",Win!C70)</f>
        <v>89</v>
      </c>
      <c r="D70">
        <f>IF(Win!D70="","",Win!D70)</f>
        <v>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Youmin Hwang</v>
      </c>
      <c r="N70" t="str">
        <f>IF(FRL!B70="","",FRL!B70)</f>
        <v>1.70%</v>
      </c>
      <c r="O70">
        <f>IF(FRL!C70="","",FRL!C70)</f>
        <v>59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Yujie Liu</v>
      </c>
      <c r="B71">
        <f>IF(Win!B71="","",VALUE(Win!B71))</f>
        <v>0</v>
      </c>
      <c r="C71">
        <f>IF(Win!C71="","",Win!C71)</f>
        <v>10000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Yujie Liu</v>
      </c>
      <c r="N71" t="str">
        <f>IF(FRL!B71="","",FRL!B71)</f>
        <v>0.11%</v>
      </c>
      <c r="O71">
        <f>IF(FRL!C71="","",FRL!C71)</f>
        <v>909</v>
      </c>
      <c r="P71">
        <f>IF(FRL!D71="","",FRL!D71)</f>
        <v>226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Yuka Saso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Yuka Saso</v>
      </c>
      <c r="N72" t="str">
        <f>IF(FRL!B72="","",FRL!B72)</f>
        <v>0.22%</v>
      </c>
      <c r="O72">
        <f>IF(FRL!C72="","",FRL!C72)</f>
        <v>455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Yuri Yoshida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226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Yuri Yoshida</v>
      </c>
      <c r="N73" t="str">
        <f>IF(FRL!B73="","",FRL!B73)</f>
        <v>0.84%</v>
      </c>
      <c r="O73">
        <f>IF(FRL!C73="","",FRL!C73)</f>
        <v>119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148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149</v>
      </c>
      <c r="C2">
        <v>43</v>
      </c>
      <c r="D2">
        <v>34</v>
      </c>
      <c r="E2" s="17" t="s">
        <v>23</v>
      </c>
      <c r="F2">
        <f ca="1">IFERROR(IF(A2="","",OFFSET(Results!$Z$1,MATCH(A2,Results!$A:$A,0)-1,0)),"")</f>
        <v>36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150</v>
      </c>
      <c r="C3">
        <v>55</v>
      </c>
      <c r="D3">
        <v>34</v>
      </c>
      <c r="E3" s="17" t="s">
        <v>23</v>
      </c>
      <c r="F3">
        <f ca="1">IFERROR(IF(A3="","",OFFSET(Results!$Z$1,MATCH(A3,Results!$A:$A,0)-1,0)),"")</f>
        <v>58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26</v>
      </c>
      <c r="B4" s="15" t="s">
        <v>151</v>
      </c>
      <c r="C4">
        <v>57</v>
      </c>
      <c r="D4">
        <v>46</v>
      </c>
      <c r="E4" s="17" t="s">
        <v>23</v>
      </c>
      <c r="F4">
        <f ca="1">IFERROR(IF(A4="","",OFFSET(Results!$Z$1,MATCH(A4,Results!$A:$A,0)-1,0)),"")</f>
        <v>49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27</v>
      </c>
      <c r="B5" s="15" t="s">
        <v>152</v>
      </c>
      <c r="C5">
        <v>53</v>
      </c>
      <c r="D5">
        <v>46</v>
      </c>
      <c r="E5" s="17" t="s">
        <v>23</v>
      </c>
      <c r="F5">
        <f ca="1">IFERROR(IF(A5="","",OFFSET(Results!$Z$1,MATCH(A5,Results!$A:$A,0)-1,0)),"")</f>
        <v>14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28</v>
      </c>
      <c r="B6" s="15" t="s">
        <v>153</v>
      </c>
      <c r="C6">
        <v>192</v>
      </c>
      <c r="D6">
        <v>101</v>
      </c>
      <c r="E6" s="17" t="s">
        <v>23</v>
      </c>
      <c r="F6">
        <f ca="1">IFERROR(IF(A6="","",OFFSET(Results!$Z$1,MATCH(A6,Results!$A:$A,0)-1,0)),"")</f>
        <v>49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30</v>
      </c>
      <c r="B7" s="15" t="s">
        <v>154</v>
      </c>
      <c r="C7">
        <v>59</v>
      </c>
      <c r="D7">
        <v>51</v>
      </c>
      <c r="E7" s="17" t="s">
        <v>23</v>
      </c>
      <c r="F7">
        <f ca="1">IFERROR(IF(A7="","",OFFSET(Results!$Z$1,MATCH(A7,Results!$A:$A,0)-1,0)),"")</f>
        <v>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31</v>
      </c>
      <c r="B8" s="15" t="s">
        <v>155</v>
      </c>
      <c r="C8">
        <v>72</v>
      </c>
      <c r="D8">
        <v>51</v>
      </c>
      <c r="E8" s="17" t="s">
        <v>23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32</v>
      </c>
      <c r="B9" s="15" t="s">
        <v>156</v>
      </c>
      <c r="C9">
        <v>45</v>
      </c>
      <c r="D9">
        <v>34</v>
      </c>
      <c r="E9" s="17" t="s">
        <v>23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115</v>
      </c>
      <c r="B10" s="15" t="s">
        <v>157</v>
      </c>
      <c r="C10">
        <v>357</v>
      </c>
      <c r="D10">
        <v>251</v>
      </c>
      <c r="E10" s="17" t="s">
        <v>23</v>
      </c>
      <c r="F10">
        <f ca="1">IFERROR(IF(A10="","",OFFSET(Results!$Z$1,MATCH(A10,Results!$A:$A,0)-1,0)),"")</f>
        <v>68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33</v>
      </c>
      <c r="B11" s="15" t="s">
        <v>158</v>
      </c>
      <c r="C11">
        <v>42</v>
      </c>
      <c r="D11">
        <v>34</v>
      </c>
      <c r="E11" s="17" t="s">
        <v>23</v>
      </c>
      <c r="F11">
        <f ca="1">IFERROR(IF(A11="","",OFFSET(Results!$Z$1,MATCH(A11,Results!$A:$A,0)-1,0)),"")</f>
        <v>14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34</v>
      </c>
      <c r="B12" s="15" t="s">
        <v>159</v>
      </c>
      <c r="C12">
        <v>95</v>
      </c>
      <c r="D12">
        <v>71</v>
      </c>
      <c r="E12" s="17" t="s">
        <v>23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35</v>
      </c>
      <c r="B13" s="15" t="s">
        <v>160</v>
      </c>
      <c r="C13">
        <v>83</v>
      </c>
      <c r="D13">
        <v>81</v>
      </c>
      <c r="E13" s="17" t="s">
        <v>23</v>
      </c>
      <c r="F13">
        <f ca="1">IFERROR(IF(A13="","",OFFSET(Results!$Z$1,MATCH(A13,Results!$A:$A,0)-1,0)),"")</f>
        <v>49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37</v>
      </c>
      <c r="B14" s="15" t="s">
        <v>161</v>
      </c>
      <c r="C14">
        <v>143</v>
      </c>
      <c r="D14">
        <v>201</v>
      </c>
      <c r="E14" s="17" t="s">
        <v>162</v>
      </c>
      <c r="F14">
        <f ca="1">IFERROR(IF(A14="","",OFFSET(Results!$Z$1,MATCH(A14,Results!$A:$A,0)-1,0)),"")</f>
        <v>49</v>
      </c>
      <c r="G14" s="6">
        <f t="shared" ca="1" si="0"/>
        <v>-0.2</v>
      </c>
      <c r="H14" t="str">
        <f ca="1">IF(E14="","",OFFSET([2]LPGA!$AL$1,MATCH(A14,[2]LPGA!$E$1:$E$500,0)-1,0))</f>
        <v>Bet365: 200/1, 5pl, 1/4</v>
      </c>
    </row>
    <row r="15" spans="1:8" x14ac:dyDescent="0.35">
      <c r="A15" t="s">
        <v>39</v>
      </c>
      <c r="B15" s="15" t="s">
        <v>163</v>
      </c>
      <c r="C15">
        <v>61</v>
      </c>
      <c r="D15">
        <v>56</v>
      </c>
      <c r="E15" s="17" t="s">
        <v>23</v>
      </c>
      <c r="F15">
        <f ca="1">IFERROR(IF(A15="","",OFFSET(Results!$Z$1,MATCH(A15,Results!$A:$A,0)-1,0)),"")</f>
        <v>8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40</v>
      </c>
      <c r="B16" s="15" t="s">
        <v>164</v>
      </c>
      <c r="C16">
        <v>127</v>
      </c>
      <c r="D16">
        <v>101</v>
      </c>
      <c r="E16" s="17" t="s">
        <v>23</v>
      </c>
      <c r="F16">
        <f ca="1">IFERROR(IF(A16="","",OFFSET(Results!$Z$1,MATCH(A16,Results!$A:$A,0)-1,0)),"")</f>
        <v>36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41</v>
      </c>
      <c r="B17" s="15" t="s">
        <v>134</v>
      </c>
      <c r="C17">
        <v>33</v>
      </c>
      <c r="D17">
        <v>29</v>
      </c>
      <c r="E17" s="17" t="s">
        <v>23</v>
      </c>
      <c r="F17">
        <f ca="1">IFERROR(IF(A17="","",OFFSET(Results!$Z$1,MATCH(A17,Results!$A:$A,0)-1,0)),"")</f>
        <v>28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42</v>
      </c>
      <c r="B18" s="15" t="s">
        <v>165</v>
      </c>
      <c r="C18">
        <v>38</v>
      </c>
      <c r="D18">
        <v>34</v>
      </c>
      <c r="E18" s="17" t="s">
        <v>23</v>
      </c>
      <c r="F18">
        <f ca="1">IFERROR(IF(A18="","",OFFSET(Results!$Z$1,MATCH(A18,Results!$A:$A,0)-1,0)),"")</f>
        <v>36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43</v>
      </c>
      <c r="B19" s="15" t="s">
        <v>164</v>
      </c>
      <c r="C19">
        <v>127</v>
      </c>
      <c r="D19">
        <v>101</v>
      </c>
      <c r="E19" s="17" t="s">
        <v>23</v>
      </c>
      <c r="F19">
        <f ca="1">IFERROR(IF(A19="","",OFFSET(Results!$Z$1,MATCH(A19,Results!$A:$A,0)-1,0)),"")</f>
        <v>18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45</v>
      </c>
      <c r="B20" s="15" t="s">
        <v>166</v>
      </c>
      <c r="C20">
        <v>56</v>
      </c>
      <c r="D20">
        <v>46</v>
      </c>
      <c r="E20" s="17" t="s">
        <v>23</v>
      </c>
      <c r="F20">
        <f ca="1">IFERROR(IF(A20="","",OFFSET(Results!$Z$1,MATCH(A20,Results!$A:$A,0)-1,0)),"")</f>
        <v>58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46</v>
      </c>
      <c r="B21" s="15" t="s">
        <v>167</v>
      </c>
      <c r="C21">
        <v>179</v>
      </c>
      <c r="D21">
        <v>111</v>
      </c>
      <c r="E21" s="17" t="s">
        <v>23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47</v>
      </c>
      <c r="B22" s="15" t="s">
        <v>168</v>
      </c>
      <c r="C22">
        <v>88</v>
      </c>
      <c r="D22">
        <v>81</v>
      </c>
      <c r="E22" s="17" t="s">
        <v>23</v>
      </c>
      <c r="F22">
        <f ca="1">IFERROR(IF(A22="","",OFFSET(Results!$Z$1,MATCH(A22,Results!$A:$A,0)-1,0)),"")</f>
        <v>36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48</v>
      </c>
      <c r="B23" s="15" t="s">
        <v>169</v>
      </c>
      <c r="C23">
        <v>278</v>
      </c>
      <c r="D23">
        <v>251</v>
      </c>
      <c r="E23" s="17" t="s">
        <v>23</v>
      </c>
      <c r="F23">
        <f ca="1">IFERROR(IF(A23="","",OFFSET(Results!$Z$1,MATCH(A23,Results!$A:$A,0)-1,0)),"")</f>
        <v>18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50</v>
      </c>
      <c r="B24" s="15" t="s">
        <v>170</v>
      </c>
      <c r="C24">
        <v>38</v>
      </c>
      <c r="D24">
        <v>34</v>
      </c>
      <c r="E24" s="17" t="s">
        <v>23</v>
      </c>
      <c r="F24">
        <f ca="1">IFERROR(IF(A24="","",OFFSET(Results!$Z$1,MATCH(A24,Results!$A:$A,0)-1,0)),"")</f>
        <v>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51</v>
      </c>
      <c r="B25" s="15" t="s">
        <v>149</v>
      </c>
      <c r="C25">
        <v>43</v>
      </c>
      <c r="D25">
        <v>36</v>
      </c>
      <c r="E25" s="17" t="s">
        <v>23</v>
      </c>
      <c r="F25">
        <f ca="1">IFERROR(IF(A25="","",OFFSET(Results!$Z$1,MATCH(A25,Results!$A:$A,0)-1,0)),"")</f>
        <v>18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52</v>
      </c>
      <c r="B26" s="15" t="s">
        <v>171</v>
      </c>
      <c r="C26">
        <v>32</v>
      </c>
      <c r="D26">
        <v>26</v>
      </c>
      <c r="E26" s="17" t="s">
        <v>23</v>
      </c>
      <c r="F26">
        <f ca="1">IFERROR(IF(A26="","",OFFSET(Results!$Z$1,MATCH(A26,Results!$A:$A,0)-1,0)),"")</f>
        <v>18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53</v>
      </c>
      <c r="B27" s="15" t="s">
        <v>172</v>
      </c>
      <c r="C27">
        <v>31</v>
      </c>
      <c r="D27">
        <v>29</v>
      </c>
      <c r="E27" s="17" t="s">
        <v>23</v>
      </c>
      <c r="F27">
        <f ca="1">IFERROR(IF(A27="","",OFFSET(Results!$Z$1,MATCH(A27,Results!$A:$A,0)-1,0)),"")</f>
        <v>18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54</v>
      </c>
      <c r="B28" s="15" t="s">
        <v>173</v>
      </c>
      <c r="C28">
        <v>77</v>
      </c>
      <c r="D28">
        <v>56</v>
      </c>
      <c r="E28" s="17" t="s">
        <v>23</v>
      </c>
      <c r="F28">
        <f ca="1">IFERROR(IF(A28="","",OFFSET(Results!$Z$1,MATCH(A28,Results!$A:$A,0)-1,0)),"")</f>
        <v>36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55</v>
      </c>
      <c r="B29" s="15" t="s">
        <v>174</v>
      </c>
      <c r="C29">
        <v>189</v>
      </c>
      <c r="D29">
        <v>141</v>
      </c>
      <c r="E29" s="17" t="s">
        <v>23</v>
      </c>
      <c r="F29">
        <f ca="1">IFERROR(IF(A29="","",OFFSET(Results!$Z$1,MATCH(A29,Results!$A:$A,0)-1,0)),"")</f>
        <v>71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56</v>
      </c>
      <c r="B30" s="15" t="s">
        <v>175</v>
      </c>
      <c r="C30">
        <v>19</v>
      </c>
      <c r="D30">
        <v>13</v>
      </c>
      <c r="E30" s="17" t="s">
        <v>23</v>
      </c>
      <c r="F30">
        <f ca="1">IFERROR(IF(A30="","",OFFSET(Results!$Z$1,MATCH(A30,Results!$A:$A,0)-1,0)),"")</f>
        <v>36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57</v>
      </c>
      <c r="B31" s="15" t="s">
        <v>176</v>
      </c>
      <c r="C31">
        <v>93</v>
      </c>
      <c r="D31">
        <v>61</v>
      </c>
      <c r="E31" s="17" t="s">
        <v>23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59</v>
      </c>
      <c r="B32" s="15" t="s">
        <v>177</v>
      </c>
      <c r="C32">
        <v>87</v>
      </c>
      <c r="D32">
        <v>81</v>
      </c>
      <c r="E32" s="17" t="s">
        <v>23</v>
      </c>
      <c r="F32">
        <f ca="1">IFERROR(IF(A32="","",OFFSET(Results!$Z$1,MATCH(A32,Results!$A:$A,0)-1,0)),"")</f>
        <v>58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61</v>
      </c>
      <c r="B33" s="15" t="s">
        <v>178</v>
      </c>
      <c r="C33">
        <v>137</v>
      </c>
      <c r="D33">
        <v>126</v>
      </c>
      <c r="E33" s="17" t="s">
        <v>23</v>
      </c>
      <c r="F33">
        <f ca="1">IFERROR(IF(A33="","",OFFSET(Results!$Z$1,MATCH(A33,Results!$A:$A,0)-1,0)),"")</f>
        <v>28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62</v>
      </c>
      <c r="B34" s="15" t="s">
        <v>179</v>
      </c>
      <c r="C34">
        <v>84</v>
      </c>
      <c r="D34">
        <v>71</v>
      </c>
      <c r="E34" s="17" t="s">
        <v>23</v>
      </c>
      <c r="F34">
        <f ca="1">IFERROR(IF(A34="","",OFFSET(Results!$Z$1,MATCH(A34,Results!$A:$A,0)-1,0)),"")</f>
        <v>18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64</v>
      </c>
      <c r="B35" s="15" t="s">
        <v>180</v>
      </c>
      <c r="C35">
        <v>88</v>
      </c>
      <c r="D35">
        <v>56</v>
      </c>
      <c r="E35" s="17" t="s">
        <v>23</v>
      </c>
      <c r="F35">
        <f ca="1">IFERROR(IF(A35="","",OFFSET(Results!$Z$1,MATCH(A35,Results!$A:$A,0)-1,0)),"")</f>
        <v>8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65</v>
      </c>
      <c r="B36" s="15" t="s">
        <v>181</v>
      </c>
      <c r="C36">
        <v>167</v>
      </c>
      <c r="D36">
        <v>111</v>
      </c>
      <c r="E36" s="17" t="s">
        <v>23</v>
      </c>
      <c r="F36">
        <f ca="1">IFERROR(IF(A36="","",OFFSET(Results!$Z$1,MATCH(A36,Results!$A:$A,0)-1,0)),"")</f>
        <v>36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67</v>
      </c>
      <c r="B37" s="15" t="s">
        <v>182</v>
      </c>
      <c r="C37">
        <v>152</v>
      </c>
      <c r="D37">
        <v>126</v>
      </c>
      <c r="E37" s="17" t="s">
        <v>23</v>
      </c>
      <c r="F37">
        <f ca="1">IFERROR(IF(A37="","",OFFSET(Results!$Z$1,MATCH(A37,Results!$A:$A,0)-1,0)),"")</f>
        <v>36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68</v>
      </c>
      <c r="B38" s="15" t="s">
        <v>183</v>
      </c>
      <c r="C38">
        <v>139</v>
      </c>
      <c r="D38">
        <v>141</v>
      </c>
      <c r="E38" s="17" t="s">
        <v>23</v>
      </c>
      <c r="F38">
        <f ca="1">IFERROR(IF(A38="","",OFFSET(Results!$Z$1,MATCH(A38,Results!$A:$A,0)-1,0)),"")</f>
        <v>28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69</v>
      </c>
      <c r="B39" s="15" t="s">
        <v>174</v>
      </c>
      <c r="C39">
        <v>189</v>
      </c>
      <c r="D39">
        <v>111</v>
      </c>
      <c r="E39" s="17" t="s">
        <v>23</v>
      </c>
      <c r="F39">
        <f ca="1">IFERROR(IF(A39="","",OFFSET(Results!$Z$1,MATCH(A39,Results!$A:$A,0)-1,0)),"")</f>
        <v>58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70</v>
      </c>
      <c r="B40" s="15" t="s">
        <v>184</v>
      </c>
      <c r="C40">
        <v>79</v>
      </c>
      <c r="D40">
        <v>71</v>
      </c>
      <c r="E40" s="17" t="s">
        <v>23</v>
      </c>
      <c r="F40">
        <f ca="1">IFERROR(IF(A40="","",OFFSET(Results!$Z$1,MATCH(A40,Results!$A:$A,0)-1,0)),"")</f>
        <v>3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71</v>
      </c>
      <c r="B41" s="15" t="s">
        <v>185</v>
      </c>
      <c r="C41">
        <v>63</v>
      </c>
      <c r="D41">
        <v>51</v>
      </c>
      <c r="E41" s="17" t="s">
        <v>23</v>
      </c>
      <c r="F41">
        <f ca="1">IFERROR(IF(A41="","",OFFSET(Results!$Z$1,MATCH(A41,Results!$A:$A,0)-1,0)),"")</f>
        <v>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72</v>
      </c>
      <c r="B42" s="15" t="s">
        <v>186</v>
      </c>
      <c r="C42">
        <v>42</v>
      </c>
      <c r="D42">
        <v>34</v>
      </c>
      <c r="E42" s="17" t="s">
        <v>23</v>
      </c>
      <c r="F42">
        <f ca="1">IFERROR(IF(A42="","",OFFSET(Results!$Z$1,MATCH(A42,Results!$A:$A,0)-1,0)),"")</f>
        <v>36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73</v>
      </c>
      <c r="B43" s="15" t="s">
        <v>187</v>
      </c>
      <c r="C43">
        <v>114</v>
      </c>
      <c r="D43">
        <v>91</v>
      </c>
      <c r="E43" s="17" t="s">
        <v>23</v>
      </c>
      <c r="F43">
        <f ca="1">IFERROR(IF(A43="","",OFFSET(Results!$Z$1,MATCH(A43,Results!$A:$A,0)-1,0)),"")</f>
        <v>58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75</v>
      </c>
      <c r="B44" s="15" t="s">
        <v>188</v>
      </c>
      <c r="C44">
        <v>35</v>
      </c>
      <c r="D44">
        <v>26</v>
      </c>
      <c r="E44" s="17" t="s">
        <v>23</v>
      </c>
      <c r="F44">
        <f ca="1">IFERROR(IF(A44="","",OFFSET(Results!$Z$1,MATCH(A44,Results!$A:$A,0)-1,0)),"")</f>
        <v>14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76</v>
      </c>
      <c r="B45" s="15" t="s">
        <v>189</v>
      </c>
      <c r="C45">
        <v>120</v>
      </c>
      <c r="D45">
        <v>126</v>
      </c>
      <c r="E45" s="17" t="s">
        <v>23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77</v>
      </c>
      <c r="B46" s="15" t="s">
        <v>25</v>
      </c>
      <c r="C46">
        <v>76</v>
      </c>
      <c r="D46">
        <v>51</v>
      </c>
      <c r="E46" s="17" t="s">
        <v>23</v>
      </c>
      <c r="F46">
        <f ca="1">IFERROR(IF(A46="","",OFFSET(Results!$Z$1,MATCH(A46,Results!$A:$A,0)-1,0)),"")</f>
        <v>28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78</v>
      </c>
      <c r="B47" s="15" t="s">
        <v>106</v>
      </c>
      <c r="C47">
        <v>92</v>
      </c>
      <c r="D47">
        <v>71</v>
      </c>
      <c r="E47" s="17" t="s">
        <v>23</v>
      </c>
      <c r="F47">
        <f ca="1">IFERROR(IF(A47="","",OFFSET(Results!$Z$1,MATCH(A47,Results!$A:$A,0)-1,0)),"")</f>
        <v>36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80</v>
      </c>
      <c r="B48" s="15" t="s">
        <v>168</v>
      </c>
      <c r="C48">
        <v>88</v>
      </c>
      <c r="D48">
        <v>126</v>
      </c>
      <c r="E48" s="17" t="s">
        <v>190</v>
      </c>
      <c r="F48">
        <f ca="1">IFERROR(IF(A48="","",OFFSET(Results!$Z$1,MATCH(A48,Results!$A:$A,0)-1,0)),"")</f>
        <v>49</v>
      </c>
      <c r="G48" s="6">
        <f t="shared" ca="1" si="1"/>
        <v>-0.3</v>
      </c>
      <c r="H48" t="str">
        <f ca="1">IF(E48="","",OFFSET([2]LPGA!$AL$1,MATCH(A48,[2]LPGA!$E$1:$E$500,0)-1,0))</f>
        <v>Skybet: 125/1, 5pl, 1/4</v>
      </c>
    </row>
    <row r="49" spans="1:8" x14ac:dyDescent="0.35">
      <c r="A49" t="s">
        <v>82</v>
      </c>
      <c r="B49" s="15" t="s">
        <v>187</v>
      </c>
      <c r="C49">
        <v>114</v>
      </c>
      <c r="D49">
        <v>56</v>
      </c>
      <c r="E49" s="17" t="s">
        <v>23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84</v>
      </c>
      <c r="B50" s="15" t="s">
        <v>191</v>
      </c>
      <c r="C50">
        <v>104</v>
      </c>
      <c r="D50">
        <v>71</v>
      </c>
      <c r="E50" s="17" t="s">
        <v>23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85</v>
      </c>
      <c r="B51" s="15" t="s">
        <v>192</v>
      </c>
      <c r="C51">
        <v>41</v>
      </c>
      <c r="D51">
        <v>29</v>
      </c>
      <c r="E51" s="17" t="s">
        <v>23</v>
      </c>
      <c r="F51">
        <f ca="1">IFERROR(IF(A51="","",OFFSET(Results!$Z$1,MATCH(A51,Results!$A:$A,0)-1,0)),"")</f>
        <v>28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86</v>
      </c>
      <c r="B52" s="15" t="s">
        <v>193</v>
      </c>
      <c r="C52">
        <v>39</v>
      </c>
      <c r="D52">
        <v>29</v>
      </c>
      <c r="E52" s="17" t="s">
        <v>23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88</v>
      </c>
      <c r="B53" s="15" t="s">
        <v>194</v>
      </c>
      <c r="C53">
        <v>53</v>
      </c>
      <c r="D53">
        <v>46</v>
      </c>
      <c r="E53" s="17" t="s">
        <v>23</v>
      </c>
      <c r="F53">
        <f ca="1">IFERROR(IF(A53="","",OFFSET(Results!$Z$1,MATCH(A53,Results!$A:$A,0)-1,0)),"")</f>
        <v>8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89</v>
      </c>
      <c r="B54" s="15" t="s">
        <v>161</v>
      </c>
      <c r="C54">
        <v>143</v>
      </c>
      <c r="D54">
        <v>101</v>
      </c>
      <c r="E54" s="17" t="s">
        <v>23</v>
      </c>
      <c r="F54">
        <f ca="1">IFERROR(IF(A54="","",OFFSET(Results!$Z$1,MATCH(A54,Results!$A:$A,0)-1,0)),"")</f>
        <v>36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90</v>
      </c>
      <c r="B55" s="15" t="s">
        <v>195</v>
      </c>
      <c r="C55">
        <v>73</v>
      </c>
      <c r="D55">
        <v>71</v>
      </c>
      <c r="E55" s="17" t="s">
        <v>23</v>
      </c>
      <c r="F55">
        <f ca="1">IFERROR(IF(A55="","",OFFSET(Results!$Z$1,MATCH(A55,Results!$A:$A,0)-1,0)),"")</f>
        <v>71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91</v>
      </c>
      <c r="B56" s="15" t="s">
        <v>196</v>
      </c>
      <c r="C56">
        <v>270</v>
      </c>
      <c r="D56">
        <v>201</v>
      </c>
      <c r="E56" s="17" t="s">
        <v>23</v>
      </c>
      <c r="F56">
        <f ca="1">IFERROR(IF(A56="","",OFFSET(Results!$Z$1,MATCH(A56,Results!$A:$A,0)-1,0)),"")</f>
        <v>68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92</v>
      </c>
      <c r="B57" s="15" t="s">
        <v>197</v>
      </c>
      <c r="C57">
        <v>182</v>
      </c>
      <c r="D57">
        <v>201</v>
      </c>
      <c r="E57" s="17" t="s">
        <v>146</v>
      </c>
      <c r="F57">
        <f ca="1">IFERROR(IF(A57="","",OFFSET(Results!$Z$1,MATCH(A57,Results!$A:$A,0)-1,0)),"")</f>
        <v>18</v>
      </c>
      <c r="G57" s="6">
        <f t="shared" ca="1" si="1"/>
        <v>-0.1</v>
      </c>
      <c r="H57" t="str">
        <f ca="1">IF(E57="","",OFFSET([2]LPGA!$AL$1,MATCH(A57,[2]LPGA!$E$1:$E$500,0)-1,0))</f>
        <v>Ladbrokes: 200/1, 5pl, 1/4</v>
      </c>
    </row>
    <row r="58" spans="1:8" x14ac:dyDescent="0.35">
      <c r="A58" t="s">
        <v>93</v>
      </c>
      <c r="B58" s="15" t="s">
        <v>198</v>
      </c>
      <c r="C58">
        <v>58</v>
      </c>
      <c r="D58">
        <v>51</v>
      </c>
      <c r="E58" s="17" t="s">
        <v>23</v>
      </c>
      <c r="F58">
        <f ca="1">IFERROR(IF(A58="","",OFFSET(Results!$Z$1,MATCH(A58,Results!$A:$A,0)-1,0)),"")</f>
        <v>18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94</v>
      </c>
      <c r="B59" s="15" t="s">
        <v>141</v>
      </c>
      <c r="C59">
        <v>217</v>
      </c>
      <c r="D59">
        <v>151</v>
      </c>
      <c r="E59" s="17" t="s">
        <v>23</v>
      </c>
      <c r="F59">
        <f ca="1">IFERROR(IF(A59="","",OFFSET(Results!$Z$1,MATCH(A59,Results!$A:$A,0)-1,0)),"")</f>
        <v>36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95</v>
      </c>
      <c r="B60" s="15" t="s">
        <v>199</v>
      </c>
      <c r="C60">
        <v>44</v>
      </c>
      <c r="D60">
        <v>36</v>
      </c>
      <c r="E60" s="17" t="s">
        <v>23</v>
      </c>
      <c r="F60">
        <f ca="1">IFERROR(IF(A60="","",OFFSET(Results!$Z$1,MATCH(A60,Results!$A:$A,0)-1,0)),"")</f>
        <v>28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96</v>
      </c>
      <c r="B61" s="15" t="s">
        <v>200</v>
      </c>
      <c r="C61">
        <v>200</v>
      </c>
      <c r="D61">
        <v>151</v>
      </c>
      <c r="E61" s="17" t="s">
        <v>23</v>
      </c>
      <c r="F61">
        <f ca="1">IFERROR(IF(A61="","",OFFSET(Results!$Z$1,MATCH(A61,Results!$A:$A,0)-1,0)),"")</f>
        <v>28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97</v>
      </c>
      <c r="B62" s="15" t="s">
        <v>201</v>
      </c>
      <c r="C62">
        <v>35</v>
      </c>
      <c r="D62">
        <v>29</v>
      </c>
      <c r="E62" s="17" t="s">
        <v>23</v>
      </c>
      <c r="F62">
        <f ca="1">IFERROR(IF(A62="","",OFFSET(Results!$Z$1,MATCH(A62,Results!$A:$A,0)-1,0)),"")</f>
        <v>18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98</v>
      </c>
      <c r="B63" s="15" t="s">
        <v>202</v>
      </c>
      <c r="C63">
        <v>97</v>
      </c>
      <c r="D63">
        <v>61</v>
      </c>
      <c r="E63" s="17" t="s">
        <v>23</v>
      </c>
      <c r="F63">
        <f ca="1">IFERROR(IF(A63="","",OFFSET(Results!$Z$1,MATCH(A63,Results!$A:$A,0)-1,0)),"")</f>
        <v>58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99</v>
      </c>
      <c r="B64" s="15" t="s">
        <v>203</v>
      </c>
      <c r="C64">
        <v>45</v>
      </c>
      <c r="D64">
        <v>41</v>
      </c>
      <c r="E64" s="17" t="s">
        <v>23</v>
      </c>
      <c r="F64">
        <f ca="1">IFERROR(IF(A64="","",OFFSET(Results!$Z$1,MATCH(A64,Results!$A:$A,0)-1,0)),"")</f>
        <v>58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100</v>
      </c>
      <c r="B65" s="15" t="s">
        <v>181</v>
      </c>
      <c r="C65">
        <v>167</v>
      </c>
      <c r="D65">
        <v>81</v>
      </c>
      <c r="E65" s="17" t="s">
        <v>23</v>
      </c>
      <c r="F65">
        <f ca="1">IFERROR(IF(A65="","",OFFSET(Results!$Z$1,MATCH(A65,Results!$A:$A,0)-1,0)),"")</f>
        <v>49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101</v>
      </c>
      <c r="B66" s="15" t="s">
        <v>113</v>
      </c>
      <c r="C66">
        <v>256</v>
      </c>
      <c r="D66">
        <v>251</v>
      </c>
      <c r="E66" s="17" t="s">
        <v>23</v>
      </c>
      <c r="F66">
        <f ca="1">IFERROR(IF(A66="","",OFFSET(Results!$Z$1,MATCH(A66,Results!$A:$A,0)-1,0)),"")</f>
        <v>36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102</v>
      </c>
      <c r="B67" s="15" t="s">
        <v>118</v>
      </c>
      <c r="C67">
        <v>2500</v>
      </c>
      <c r="D67">
        <v>301</v>
      </c>
      <c r="E67" s="17" t="s">
        <v>23</v>
      </c>
      <c r="F67">
        <f ca="1">IFERROR(IF(A67="","",OFFSET(Results!$Z$1,MATCH(A67,Results!$A:$A,0)-1,0)),"")</f>
        <v>14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103</v>
      </c>
      <c r="B68" s="15" t="s">
        <v>191</v>
      </c>
      <c r="C68">
        <v>104</v>
      </c>
      <c r="D68">
        <v>111</v>
      </c>
      <c r="E68" s="17" t="s">
        <v>146</v>
      </c>
      <c r="F68">
        <f ca="1">IFERROR(IF(A68="","",OFFSET(Results!$Z$1,MATCH(A68,Results!$A:$A,0)-1,0)),"")</f>
        <v>2</v>
      </c>
      <c r="G68" s="6">
        <f t="shared" ca="1" si="2"/>
        <v>1.325</v>
      </c>
      <c r="H68" t="str">
        <f ca="1">IF(E68="","",OFFSET([2]LPGA!$AL$1,MATCH(A68,[2]LPGA!$E$1:$E$500,0)-1,0))</f>
        <v>Ladbrokes: 110/1, 5pl, 1/4</v>
      </c>
    </row>
    <row r="69" spans="1:8" x14ac:dyDescent="0.35">
      <c r="A69" t="s">
        <v>104</v>
      </c>
      <c r="B69" s="15" t="s">
        <v>204</v>
      </c>
      <c r="C69">
        <v>93</v>
      </c>
      <c r="D69">
        <v>81</v>
      </c>
      <c r="E69" s="17" t="s">
        <v>23</v>
      </c>
      <c r="F69">
        <f ca="1">IFERROR(IF(A69="","",OFFSET(Results!$Z$1,MATCH(A69,Results!$A:$A,0)-1,0)),"")</f>
        <v>66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105</v>
      </c>
      <c r="B70" s="15" t="s">
        <v>131</v>
      </c>
      <c r="C70">
        <v>59</v>
      </c>
      <c r="D70">
        <v>36</v>
      </c>
      <c r="E70" s="17" t="s">
        <v>23</v>
      </c>
      <c r="F70">
        <f ca="1">IFERROR(IF(A70="","",OFFSET(Results!$Z$1,MATCH(A70,Results!$A:$A,0)-1,0)),"")</f>
        <v>8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107</v>
      </c>
      <c r="B71" s="15" t="s">
        <v>205</v>
      </c>
      <c r="C71">
        <v>909</v>
      </c>
      <c r="D71">
        <v>226</v>
      </c>
      <c r="E71" s="17" t="s">
        <v>23</v>
      </c>
      <c r="F71">
        <f ca="1">IFERROR(IF(A71="","",OFFSET(Results!$Z$1,MATCH(A71,Results!$A:$A,0)-1,0)),"")</f>
        <v>58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108</v>
      </c>
      <c r="B72" s="15" t="s">
        <v>122</v>
      </c>
      <c r="C72">
        <v>455</v>
      </c>
      <c r="D72">
        <v>301</v>
      </c>
      <c r="E72" s="17" t="s">
        <v>23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109</v>
      </c>
      <c r="B73" s="15" t="s">
        <v>206</v>
      </c>
      <c r="C73">
        <v>119</v>
      </c>
      <c r="D73">
        <v>101</v>
      </c>
      <c r="E73" s="17" t="s">
        <v>23</v>
      </c>
      <c r="F73">
        <f ca="1">IFERROR(IF(A73="","",OFFSET(Results!$Z$1,MATCH(A73,Results!$A:$A,0)-1,0)),"")</f>
        <v>66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23</v>
      </c>
      <c r="B74" s="15" t="s">
        <v>23</v>
      </c>
      <c r="C74" t="s">
        <v>23</v>
      </c>
      <c r="D74" t="s">
        <v>23</v>
      </c>
      <c r="E74" s="17" t="s">
        <v>23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23</v>
      </c>
      <c r="B75" s="15" t="s">
        <v>23</v>
      </c>
      <c r="C75" t="s">
        <v>23</v>
      </c>
      <c r="D75" t="s">
        <v>23</v>
      </c>
      <c r="E75" s="17" t="s">
        <v>23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23</v>
      </c>
      <c r="B76" s="15" t="s">
        <v>23</v>
      </c>
      <c r="C76" t="s">
        <v>23</v>
      </c>
      <c r="D76" t="s">
        <v>23</v>
      </c>
      <c r="E76" s="17" t="s">
        <v>23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23</v>
      </c>
      <c r="B77" s="15" t="s">
        <v>23</v>
      </c>
      <c r="C77" t="s">
        <v>23</v>
      </c>
      <c r="D77" t="s">
        <v>23</v>
      </c>
      <c r="E77" s="17" t="s">
        <v>23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23</v>
      </c>
      <c r="B78" s="15" t="s">
        <v>23</v>
      </c>
      <c r="C78" t="s">
        <v>23</v>
      </c>
      <c r="D78" t="s">
        <v>23</v>
      </c>
      <c r="E78" s="17" t="s">
        <v>23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23</v>
      </c>
      <c r="B79" s="15" t="s">
        <v>23</v>
      </c>
      <c r="C79" t="s">
        <v>23</v>
      </c>
      <c r="D79" t="s">
        <v>23</v>
      </c>
      <c r="E79" s="17" t="s">
        <v>23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23</v>
      </c>
      <c r="B80" s="15" t="s">
        <v>23</v>
      </c>
      <c r="C80" t="s">
        <v>23</v>
      </c>
      <c r="D80" t="s">
        <v>23</v>
      </c>
      <c r="E80" s="17" t="s">
        <v>23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23</v>
      </c>
      <c r="B81" s="15" t="s">
        <v>23</v>
      </c>
      <c r="C81" t="s">
        <v>23</v>
      </c>
      <c r="D81" t="s">
        <v>23</v>
      </c>
      <c r="E81" s="17" t="s">
        <v>23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23</v>
      </c>
      <c r="B82" s="15" t="s">
        <v>23</v>
      </c>
      <c r="C82" t="s">
        <v>23</v>
      </c>
      <c r="D82" t="s">
        <v>23</v>
      </c>
      <c r="E82" s="17" t="s">
        <v>23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23</v>
      </c>
      <c r="B83" s="15" t="s">
        <v>23</v>
      </c>
      <c r="C83" t="s">
        <v>23</v>
      </c>
      <c r="D83" t="s">
        <v>23</v>
      </c>
      <c r="E83" s="17" t="s">
        <v>23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23</v>
      </c>
      <c r="B84" s="15" t="s">
        <v>23</v>
      </c>
      <c r="C84" t="s">
        <v>23</v>
      </c>
      <c r="D84" t="s">
        <v>23</v>
      </c>
      <c r="E84" s="17" t="s">
        <v>23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23</v>
      </c>
      <c r="B85" s="15" t="s">
        <v>23</v>
      </c>
      <c r="C85" t="s">
        <v>23</v>
      </c>
      <c r="D85" t="s">
        <v>23</v>
      </c>
      <c r="E85" s="17" t="s">
        <v>23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23</v>
      </c>
      <c r="B86" s="15" t="s">
        <v>23</v>
      </c>
      <c r="C86" t="s">
        <v>23</v>
      </c>
      <c r="D86" t="s">
        <v>23</v>
      </c>
      <c r="E86" s="17" t="s">
        <v>23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23</v>
      </c>
      <c r="B87" s="15" t="s">
        <v>23</v>
      </c>
      <c r="C87" t="s">
        <v>23</v>
      </c>
      <c r="D87" t="s">
        <v>23</v>
      </c>
      <c r="E87" s="17" t="s">
        <v>23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23</v>
      </c>
      <c r="B88" s="15" t="s">
        <v>23</v>
      </c>
      <c r="C88" t="s">
        <v>23</v>
      </c>
      <c r="D88" t="s">
        <v>23</v>
      </c>
      <c r="E88" s="17" t="s">
        <v>23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23</v>
      </c>
      <c r="B89" s="15" t="s">
        <v>23</v>
      </c>
      <c r="C89" t="s">
        <v>23</v>
      </c>
      <c r="D89" t="s">
        <v>23</v>
      </c>
      <c r="E89" s="17" t="s">
        <v>23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23</v>
      </c>
      <c r="B90" s="15" t="s">
        <v>23</v>
      </c>
      <c r="C90" t="s">
        <v>23</v>
      </c>
      <c r="D90" t="s">
        <v>23</v>
      </c>
      <c r="E90" s="17" t="s">
        <v>23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23</v>
      </c>
      <c r="B91" s="15" t="s">
        <v>23</v>
      </c>
      <c r="C91" t="s">
        <v>23</v>
      </c>
      <c r="D91" t="s">
        <v>23</v>
      </c>
      <c r="E91" s="17" t="s">
        <v>23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23</v>
      </c>
      <c r="B92" s="15" t="s">
        <v>23</v>
      </c>
      <c r="C92" t="s">
        <v>23</v>
      </c>
      <c r="D92" t="s">
        <v>23</v>
      </c>
      <c r="E92" s="17" t="s">
        <v>23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23</v>
      </c>
      <c r="B93" s="15" t="s">
        <v>23</v>
      </c>
      <c r="C93" t="s">
        <v>23</v>
      </c>
      <c r="D93" t="s">
        <v>23</v>
      </c>
      <c r="E93" s="17" t="s">
        <v>23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23</v>
      </c>
      <c r="B94" s="15" t="s">
        <v>23</v>
      </c>
      <c r="C94" t="s">
        <v>23</v>
      </c>
      <c r="D94" t="s">
        <v>23</v>
      </c>
      <c r="E94" s="17" t="s">
        <v>23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23</v>
      </c>
      <c r="B95" s="15" t="s">
        <v>23</v>
      </c>
      <c r="C95" t="s">
        <v>23</v>
      </c>
      <c r="D95" t="s">
        <v>23</v>
      </c>
      <c r="E95" s="17" t="s">
        <v>23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23</v>
      </c>
      <c r="B96" s="15" t="s">
        <v>23</v>
      </c>
      <c r="C96" t="s">
        <v>23</v>
      </c>
      <c r="D96" t="s">
        <v>23</v>
      </c>
      <c r="E96" s="17" t="s">
        <v>23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23</v>
      </c>
      <c r="B97" s="15" t="s">
        <v>23</v>
      </c>
      <c r="C97" t="s">
        <v>23</v>
      </c>
      <c r="D97" t="s">
        <v>23</v>
      </c>
      <c r="E97" s="17" t="s">
        <v>23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23</v>
      </c>
      <c r="B98" s="15" t="s">
        <v>23</v>
      </c>
      <c r="C98" t="s">
        <v>23</v>
      </c>
      <c r="D98" t="s">
        <v>23</v>
      </c>
      <c r="E98" s="17" t="s">
        <v>23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23</v>
      </c>
      <c r="B99" s="15" t="s">
        <v>23</v>
      </c>
      <c r="C99" t="s">
        <v>23</v>
      </c>
      <c r="D99" t="s">
        <v>23</v>
      </c>
      <c r="E99" s="17" t="s">
        <v>23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23</v>
      </c>
      <c r="B100" s="15" t="s">
        <v>23</v>
      </c>
      <c r="C100" t="s">
        <v>23</v>
      </c>
      <c r="D100" t="s">
        <v>23</v>
      </c>
      <c r="E100" s="17" t="s">
        <v>23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23</v>
      </c>
      <c r="B101" s="15" t="s">
        <v>23</v>
      </c>
      <c r="C101" t="s">
        <v>23</v>
      </c>
      <c r="D101" t="s">
        <v>23</v>
      </c>
      <c r="E101" s="17" t="s">
        <v>23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23</v>
      </c>
      <c r="B102" s="15" t="s">
        <v>23</v>
      </c>
      <c r="C102" t="s">
        <v>23</v>
      </c>
      <c r="D102" t="s">
        <v>23</v>
      </c>
      <c r="E102" s="17" t="s">
        <v>23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23</v>
      </c>
      <c r="B103" s="15" t="s">
        <v>23</v>
      </c>
      <c r="C103" t="s">
        <v>23</v>
      </c>
      <c r="D103" t="s">
        <v>23</v>
      </c>
      <c r="E103" s="17" t="s">
        <v>23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23</v>
      </c>
      <c r="B104" s="15" t="s">
        <v>23</v>
      </c>
      <c r="C104" t="s">
        <v>23</v>
      </c>
      <c r="D104" t="s">
        <v>23</v>
      </c>
      <c r="E104" s="17" t="s">
        <v>23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23</v>
      </c>
      <c r="B105" s="15" t="s">
        <v>23</v>
      </c>
      <c r="C105" t="s">
        <v>23</v>
      </c>
      <c r="D105" t="s">
        <v>23</v>
      </c>
      <c r="E105" s="17" t="s">
        <v>23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23</v>
      </c>
      <c r="B106" s="15" t="s">
        <v>23</v>
      </c>
      <c r="C106" t="s">
        <v>23</v>
      </c>
      <c r="D106" t="s">
        <v>23</v>
      </c>
      <c r="E106" s="17" t="s">
        <v>23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23</v>
      </c>
      <c r="B107" s="15" t="s">
        <v>23</v>
      </c>
      <c r="C107" t="s">
        <v>23</v>
      </c>
      <c r="D107" t="s">
        <v>23</v>
      </c>
      <c r="E107" s="17" t="s">
        <v>23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23</v>
      </c>
      <c r="B108" s="15" t="s">
        <v>23</v>
      </c>
      <c r="C108" t="s">
        <v>23</v>
      </c>
      <c r="D108" t="s">
        <v>23</v>
      </c>
      <c r="E108" s="17" t="s">
        <v>23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23</v>
      </c>
      <c r="B109" s="15" t="s">
        <v>23</v>
      </c>
      <c r="C109" t="s">
        <v>23</v>
      </c>
      <c r="D109" t="s">
        <v>23</v>
      </c>
      <c r="E109" s="17" t="s">
        <v>23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23</v>
      </c>
      <c r="B110" s="15" t="s">
        <v>23</v>
      </c>
      <c r="C110" t="s">
        <v>23</v>
      </c>
      <c r="D110" t="s">
        <v>23</v>
      </c>
      <c r="E110" s="17" t="s">
        <v>23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23</v>
      </c>
      <c r="B111" s="15" t="s">
        <v>23</v>
      </c>
      <c r="C111" t="s">
        <v>23</v>
      </c>
      <c r="D111" t="s">
        <v>23</v>
      </c>
      <c r="E111" s="17" t="s">
        <v>23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23</v>
      </c>
      <c r="B112" s="15" t="s">
        <v>23</v>
      </c>
      <c r="C112" t="s">
        <v>23</v>
      </c>
      <c r="D112" t="s">
        <v>23</v>
      </c>
      <c r="E112" s="17" t="s">
        <v>23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23</v>
      </c>
      <c r="B113" s="15" t="s">
        <v>23</v>
      </c>
      <c r="C113" t="s">
        <v>23</v>
      </c>
      <c r="D113" t="s">
        <v>23</v>
      </c>
      <c r="E113" s="17" t="s">
        <v>23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23</v>
      </c>
      <c r="B114" s="15" t="s">
        <v>23</v>
      </c>
      <c r="C114" t="s">
        <v>23</v>
      </c>
      <c r="D114" t="s">
        <v>23</v>
      </c>
      <c r="E114" s="17" t="s">
        <v>23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23</v>
      </c>
      <c r="B115" s="15" t="s">
        <v>23</v>
      </c>
      <c r="C115" t="s">
        <v>23</v>
      </c>
      <c r="D115" t="s">
        <v>23</v>
      </c>
      <c r="E115" s="17" t="s">
        <v>23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23</v>
      </c>
      <c r="B116" s="15" t="s">
        <v>23</v>
      </c>
      <c r="C116" t="s">
        <v>23</v>
      </c>
      <c r="D116" t="s">
        <v>23</v>
      </c>
      <c r="E116" s="17" t="s">
        <v>23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23</v>
      </c>
      <c r="B117" s="15" t="s">
        <v>23</v>
      </c>
      <c r="C117" t="s">
        <v>23</v>
      </c>
      <c r="D117" t="s">
        <v>23</v>
      </c>
      <c r="E117" s="17" t="s">
        <v>23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23</v>
      </c>
      <c r="B118" s="15" t="s">
        <v>23</v>
      </c>
      <c r="C118" t="s">
        <v>23</v>
      </c>
      <c r="D118" t="s">
        <v>23</v>
      </c>
      <c r="E118" s="17" t="s">
        <v>23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23</v>
      </c>
      <c r="B119" s="15" t="s">
        <v>23</v>
      </c>
      <c r="C119" t="s">
        <v>23</v>
      </c>
      <c r="D119" t="s">
        <v>23</v>
      </c>
      <c r="E119" s="17" t="s">
        <v>23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23</v>
      </c>
      <c r="B120" s="15" t="s">
        <v>23</v>
      </c>
      <c r="C120" t="s">
        <v>23</v>
      </c>
      <c r="D120" t="s">
        <v>23</v>
      </c>
      <c r="E120" s="17" t="s">
        <v>23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23</v>
      </c>
      <c r="B121" s="15" t="s">
        <v>23</v>
      </c>
      <c r="C121" t="s">
        <v>23</v>
      </c>
      <c r="D121" t="s">
        <v>23</v>
      </c>
      <c r="E121" s="17" t="s">
        <v>23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23</v>
      </c>
      <c r="B122" s="15" t="s">
        <v>23</v>
      </c>
      <c r="C122" t="s">
        <v>23</v>
      </c>
      <c r="D122" t="s">
        <v>23</v>
      </c>
      <c r="E122" s="17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23</v>
      </c>
      <c r="B123" s="15" t="s">
        <v>23</v>
      </c>
      <c r="C123" t="s">
        <v>23</v>
      </c>
      <c r="D123" t="s">
        <v>23</v>
      </c>
      <c r="E123" s="17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23</v>
      </c>
      <c r="B124" s="15" t="s">
        <v>23</v>
      </c>
      <c r="C124" t="s">
        <v>23</v>
      </c>
      <c r="D124" t="s">
        <v>23</v>
      </c>
      <c r="E124" s="17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23</v>
      </c>
      <c r="B125" s="15" t="s">
        <v>23</v>
      </c>
      <c r="C125" t="s">
        <v>23</v>
      </c>
      <c r="D125" t="s">
        <v>23</v>
      </c>
      <c r="E125" s="17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23</v>
      </c>
      <c r="B126" s="15" t="s">
        <v>23</v>
      </c>
      <c r="C126" t="s">
        <v>23</v>
      </c>
      <c r="D126" t="s">
        <v>23</v>
      </c>
      <c r="E126" s="17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23</v>
      </c>
      <c r="B127" s="15" t="s">
        <v>23</v>
      </c>
      <c r="C127" t="s">
        <v>23</v>
      </c>
      <c r="D127" t="s">
        <v>23</v>
      </c>
      <c r="E127" s="17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23</v>
      </c>
      <c r="B128" s="15" t="s">
        <v>23</v>
      </c>
      <c r="C128" t="s">
        <v>23</v>
      </c>
      <c r="D128" t="s">
        <v>23</v>
      </c>
      <c r="E128" s="17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23</v>
      </c>
      <c r="B129" s="15" t="s">
        <v>23</v>
      </c>
      <c r="C129" t="s">
        <v>23</v>
      </c>
      <c r="D129" t="s">
        <v>23</v>
      </c>
      <c r="E129" s="17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23</v>
      </c>
      <c r="B130" s="15" t="s">
        <v>23</v>
      </c>
      <c r="C130" t="s">
        <v>23</v>
      </c>
      <c r="D130" t="s">
        <v>23</v>
      </c>
      <c r="E130" s="17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</v>
      </c>
      <c r="B131" s="15" t="s">
        <v>23</v>
      </c>
      <c r="C131" t="s">
        <v>23</v>
      </c>
      <c r="D131" t="s">
        <v>23</v>
      </c>
      <c r="E131" s="17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</v>
      </c>
      <c r="B132" s="15" t="s">
        <v>23</v>
      </c>
      <c r="C132" t="s">
        <v>23</v>
      </c>
      <c r="D132" t="s">
        <v>23</v>
      </c>
      <c r="E132" s="17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23</v>
      </c>
      <c r="B133" s="15" t="s">
        <v>23</v>
      </c>
      <c r="C133" t="s">
        <v>23</v>
      </c>
      <c r="D133" t="s">
        <v>23</v>
      </c>
      <c r="E133" s="17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23</v>
      </c>
      <c r="B134" s="15" t="s">
        <v>23</v>
      </c>
      <c r="C134" t="s">
        <v>23</v>
      </c>
      <c r="D134" t="s">
        <v>23</v>
      </c>
      <c r="E134" s="17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23</v>
      </c>
      <c r="B135" s="15" t="s">
        <v>23</v>
      </c>
      <c r="C135" t="s">
        <v>23</v>
      </c>
      <c r="D135" t="s">
        <v>23</v>
      </c>
      <c r="E135" s="17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23</v>
      </c>
      <c r="B136" s="15" t="s">
        <v>23</v>
      </c>
      <c r="C136" t="s">
        <v>23</v>
      </c>
      <c r="D136" t="s">
        <v>23</v>
      </c>
      <c r="E136" s="17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23</v>
      </c>
      <c r="B137" s="15" t="s">
        <v>23</v>
      </c>
      <c r="C137" t="s">
        <v>23</v>
      </c>
      <c r="D137" t="s">
        <v>23</v>
      </c>
      <c r="E137" s="17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23</v>
      </c>
      <c r="B138" s="15" t="s">
        <v>23</v>
      </c>
      <c r="C138" t="s">
        <v>23</v>
      </c>
      <c r="D138" t="s">
        <v>23</v>
      </c>
      <c r="E138" s="17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23</v>
      </c>
      <c r="B139" s="15" t="s">
        <v>23</v>
      </c>
      <c r="C139" t="s">
        <v>23</v>
      </c>
      <c r="D139" t="s">
        <v>23</v>
      </c>
      <c r="E139" s="17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23</v>
      </c>
      <c r="B140" s="15" t="s">
        <v>23</v>
      </c>
      <c r="C140" t="s">
        <v>23</v>
      </c>
      <c r="D140" t="s">
        <v>23</v>
      </c>
      <c r="E140" s="17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23</v>
      </c>
      <c r="B141" s="15" t="s">
        <v>23</v>
      </c>
      <c r="C141" t="s">
        <v>23</v>
      </c>
      <c r="D141" t="s">
        <v>23</v>
      </c>
      <c r="E141" s="17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23</v>
      </c>
      <c r="B142" s="15" t="s">
        <v>23</v>
      </c>
      <c r="C142" t="s">
        <v>23</v>
      </c>
      <c r="D142" t="s">
        <v>23</v>
      </c>
      <c r="E142" s="17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23</v>
      </c>
      <c r="B143" s="15" t="s">
        <v>23</v>
      </c>
      <c r="C143" t="s">
        <v>23</v>
      </c>
      <c r="D143" t="s">
        <v>23</v>
      </c>
      <c r="E143" s="17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23</v>
      </c>
      <c r="B144" s="15" t="s">
        <v>23</v>
      </c>
      <c r="C144" t="s">
        <v>23</v>
      </c>
      <c r="D144" t="s">
        <v>23</v>
      </c>
      <c r="E144" s="17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23</v>
      </c>
      <c r="B145" s="15" t="s">
        <v>23</v>
      </c>
      <c r="C145" t="s">
        <v>23</v>
      </c>
      <c r="D145" t="s">
        <v>23</v>
      </c>
      <c r="E145" s="17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Hyo Joo Kim</v>
      </c>
      <c r="B2" s="15" t="str">
        <f ca="1">IFERROR(OFFSET(Win!B$1,MATCH(1,Picks!F:F,0)-1,0),"")</f>
        <v>6.62%</v>
      </c>
      <c r="C2" s="16">
        <f ca="1">IFERROR(OFFSET(Win!C$1,MATCH(1,Picks!F:F,0)-1,0),"")</f>
        <v>15</v>
      </c>
      <c r="D2" s="16">
        <f ca="1">IFERROR(OFFSET(Win!D$1,MATCH(1,Picks!F:F,0)-1,0),"")</f>
        <v>21</v>
      </c>
      <c r="E2" s="17" t="str">
        <f ca="1">IFERROR(OFFSET(Win!E$1,MATCH(1,Picks!F:F,0)-1,0),"")</f>
        <v>2.00%</v>
      </c>
      <c r="F2">
        <f ca="1">IFERROR(OFFSET(Picks!G$1,MATCH(1,Picks!F:F,0)-1,0),"")</f>
        <v>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20/1, 5pl, 1/4</v>
      </c>
    </row>
    <row r="3" spans="1:8" x14ac:dyDescent="0.35">
      <c r="A3" t="str">
        <f ca="1">CONCATENATE("WIN: ",IFERROR(OFFSET(Picks!A$1,MATCH(2,Picks!F:F,0)-1,0),""))</f>
        <v>WIN: Jeeno Thitikul</v>
      </c>
      <c r="B3" s="15" t="str">
        <f ca="1">IFERROR(OFFSET(Win!B$1,MATCH(2,Picks!F:F,0)-1,0),"")</f>
        <v>23.51%</v>
      </c>
      <c r="C3" s="16">
        <f ca="1">IFERROR(OFFSET(Win!C$1,MATCH(2,Picks!F:F,0)-1,0),"")</f>
        <v>4.3</v>
      </c>
      <c r="D3" s="16">
        <f ca="1">IFERROR(OFFSET(Win!D$1,MATCH(2,Picks!F:F,0)-1,0),"")</f>
        <v>4.5</v>
      </c>
      <c r="E3" s="17" t="str">
        <f ca="1">IFERROR(OFFSET(Win!E$1,MATCH(2,Picks!F:F,0)-1,0),"")</f>
        <v>1.70%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3.5/1, 5pl, 1/4</v>
      </c>
    </row>
    <row r="4" spans="1:8" x14ac:dyDescent="0.35">
      <c r="A4" t="str">
        <f ca="1">CONCATENATE("WIN: ",IFERROR(OFFSET(Picks!A$1,MATCH(3,Picks!F:F,0)-1,0),""))</f>
        <v>WIN: Hye-Jin Choi</v>
      </c>
      <c r="B4" s="15" t="str">
        <f ca="1">IFERROR(OFFSET(Win!B$1,MATCH(3,Picks!F:F,0)-1,0),"")</f>
        <v>6.11%</v>
      </c>
      <c r="C4" s="16">
        <f ca="1">IFERROR(OFFSET(Win!C$1,MATCH(3,Picks!F:F,0)-1,0),"")</f>
        <v>16</v>
      </c>
      <c r="D4" s="16">
        <f ca="1">IFERROR(OFFSET(Win!D$1,MATCH(3,Picks!F:F,0)-1,0),"")</f>
        <v>21</v>
      </c>
      <c r="E4" s="17" t="str">
        <f ca="1">IFERROR(OFFSET(Win!E$1,MATCH(3,Picks!F:F,0)-1,0),"")</f>
        <v>1.40%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Spreadex: 20/1, 5pl, 1/4</v>
      </c>
    </row>
    <row r="5" spans="1:8" x14ac:dyDescent="0.35">
      <c r="A5" t="str">
        <f ca="1">CONCATENATE("FRL: ",IFERROR(OFFSET(Picks!M$1,MATCH(1,Picks!R:R,0)-1,0),""))</f>
        <v>FRL: Mi Hyang Lee</v>
      </c>
      <c r="B5" s="15" t="str">
        <f ca="1">IFERROR(IF(OFFSET(FRL!B$1,MATCH(1,Picks!R:R,0)-1,0)=0,"",OFFSET(FRL!B$1,MATCH(1,Picks!R:R,0)-1,0)),"")</f>
        <v>1.13%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49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125/1, 5pl, 1/4</v>
      </c>
    </row>
    <row r="6" spans="1:8" x14ac:dyDescent="0.35">
      <c r="A6" t="str">
        <f ca="1">CONCATENATE("FRL: ",IFERROR(OFFSET(Picks!M$1,MATCH(2,Picks!R:R,0)-1,0),""))</f>
        <v>FRL: Cassie Porter</v>
      </c>
      <c r="B6" s="15" t="str">
        <f ca="1">IFERROR(IF(OFFSET(FRL!B$1,MATCH(2,Picks!R:R,0)-1,0)=0,"",OFFSET(FRL!B$1,MATCH(2,Picks!R:R,0)-1,0)),"")</f>
        <v>0.70%</v>
      </c>
      <c r="C6" s="16">
        <f ca="1">IFERROR(IF(OFFSET(FRL!C$1,MATCH(2,Picks!R:R,0)-1,0)=0,"",OFFSET(FRL!C$1,MATCH(2,Picks!R:R,0)-1,0)),"")</f>
        <v>143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49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200/1, 5pl, 1/4</v>
      </c>
    </row>
    <row r="7" spans="1:8" x14ac:dyDescent="0.35">
      <c r="A7" t="str">
        <f ca="1">CONCATENATE("FRL: ",IFERROR(OFFSET(Picks!M$1,MATCH(3,Picks!R:R,0)-1,0),""))</f>
        <v>FRL: Yan Liu</v>
      </c>
      <c r="B7" s="15" t="str">
        <f ca="1">IFERROR(IF(OFFSET(FRL!B$1,MATCH(3,Picks!R:R,0)-1,0)=0,"",OFFSET(FRL!B$1,MATCH(3,Picks!R:R,0)-1,0)),"")</f>
        <v>0.96%</v>
      </c>
      <c r="C7" s="16">
        <f ca="1">IFERROR(IF(OFFSET(FRL!C$1,MATCH(3,Picks!R:R,0)-1,0)=0,"",OFFSET(FRL!C$1,MATCH(3,Picks!R:R,0)-1,0)),"")</f>
        <v>104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</v>
      </c>
      <c r="G7" s="6">
        <f ca="1">IF(F7="","",IFERROR(OFFSET(Picks!T$1,MATCH(3,Picks!R:R,0)-1,0),""))</f>
        <v>13.25</v>
      </c>
      <c r="H7" t="str">
        <f ca="1">IFERROR(OFFSET(FRL!H$1,MATCH(3,Picks!R:R,0)-1,0),"")</f>
        <v>Ladbrokes: 110/1, 5pl, 1/4</v>
      </c>
    </row>
    <row r="8" spans="1:8" x14ac:dyDescent="0.35">
      <c r="A8" t="str">
        <f ca="1">CONCATENATE("FRL: ",IFERROR(OFFSET(Picks!M$1,MATCH(4,Picks!R:R,0)-1,0),""))</f>
        <v>FRL: Pauline Roussin-Bouchard</v>
      </c>
      <c r="B8" s="15" t="str">
        <f ca="1">IFERROR(IF(OFFSET(FRL!B$1,MATCH(4,Picks!R:R,0)-1,0)=0,"",OFFSET(FRL!B$1,MATCH(4,Picks!R:R,0)-1,0)),"")</f>
        <v>0.55%</v>
      </c>
      <c r="C8" s="16">
        <f ca="1">IFERROR(IF(OFFSET(FRL!C$1,MATCH(4,Picks!R:R,0)-1,0)=0,"",OFFSET(FRL!C$1,MATCH(4,Picks!R:R,0)-1,0)),"")</f>
        <v>182</v>
      </c>
      <c r="D8" s="16">
        <f ca="1">IFERROR(IF(OFFSET(FRL!D$1,MATCH(4,Picks!R:R,0)-1,0)=0,"",OFFSET(FRL!D$1,MATCH(4,Picks!R:R,0)-1,0)),"")</f>
        <v>201</v>
      </c>
      <c r="E8" s="17" t="str">
        <f ca="1">IFERROR(IF(OFFSET(FRL!E$1,MATCH(4,Picks!R:R,0)-1,0)=0,"",OFFSET(FRL!E$1,MATCH(4,Picks!R:R,0)-1,0)),"")</f>
        <v>0.10%</v>
      </c>
      <c r="F8">
        <f ca="1">IFERROR(OFFSET(Picks!S2,MATCH(4,Picks!R:R,0)-1,0),"")</f>
        <v>18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200/1,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2026-03-02T02:01:01Z</dcterms:modified>
</cp:coreProperties>
</file>