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65C0A42-135C-48D8-82C7-6E3E7CFCFD7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6" i="1"/>
  <c r="H7" i="1"/>
  <c r="H8" i="1"/>
  <c r="H9" i="1"/>
  <c r="H11" i="1"/>
  <c r="H12" i="1"/>
  <c r="H13" i="1"/>
  <c r="H14" i="1"/>
  <c r="H15" i="1"/>
  <c r="H16" i="1"/>
  <c r="H17" i="1"/>
  <c r="H18" i="1"/>
  <c r="H20" i="1"/>
  <c r="H21" i="1"/>
  <c r="H22" i="1"/>
  <c r="H23" i="1"/>
  <c r="H24" i="1"/>
  <c r="H26" i="1"/>
  <c r="H28" i="1"/>
  <c r="H30" i="1"/>
  <c r="H31" i="1"/>
  <c r="H3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1" i="1"/>
  <c r="H52" i="1"/>
  <c r="H54" i="1"/>
  <c r="H55" i="1"/>
  <c r="H57" i="1"/>
  <c r="H58" i="1"/>
  <c r="H59" i="1"/>
  <c r="H60" i="1"/>
  <c r="H61" i="1"/>
  <c r="H62" i="1"/>
  <c r="H63" i="1"/>
  <c r="H65" i="1"/>
  <c r="H66" i="1"/>
  <c r="H67" i="1"/>
  <c r="H68" i="1"/>
  <c r="H69" i="1"/>
  <c r="H70" i="1"/>
  <c r="H72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Q6" i="39" s="1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R151" i="39"/>
  <c r="V151" i="39" s="1"/>
  <c r="Q151" i="39"/>
  <c r="R151" i="39" s="1" a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F138" i="39" a="1"/>
  <c r="F138" i="39" s="1"/>
  <c r="J138" i="39" s="1"/>
  <c r="E138" i="39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R133" i="39"/>
  <c r="V133" i="39" s="1"/>
  <c r="Q133" i="39"/>
  <c r="R133" i="39" s="1" a="1"/>
  <c r="E133" i="39"/>
  <c r="F133" i="39" s="1" a="1"/>
  <c r="F133" i="39" s="1"/>
  <c r="J133" i="39" s="1"/>
  <c r="Q132" i="39"/>
  <c r="R132" i="39" s="1" a="1"/>
  <c r="R132" i="39" s="1"/>
  <c r="V132" i="39" s="1"/>
  <c r="F132" i="39" a="1"/>
  <c r="F132" i="39" s="1"/>
  <c r="J132" i="39" s="1"/>
  <c r="E132" i="39"/>
  <c r="Q131" i="39"/>
  <c r="E131" i="39"/>
  <c r="F131" i="39" s="1" a="1"/>
  <c r="F131" i="39" s="1"/>
  <c r="J131" i="39" s="1"/>
  <c r="R130" i="39" a="1"/>
  <c r="R130" i="39" s="1"/>
  <c r="V130" i="39" s="1"/>
  <c r="Q130" i="39"/>
  <c r="E130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E111" i="39"/>
  <c r="Q110" i="39"/>
  <c r="F110" i="39"/>
  <c r="J110" i="39" s="1"/>
  <c r="E110" i="39"/>
  <c r="F110" i="39" s="1" a="1"/>
  <c r="R109" i="39" a="1"/>
  <c r="R109" i="39" s="1"/>
  <c r="V109" i="39" s="1"/>
  <c r="Q109" i="39"/>
  <c r="E109" i="39"/>
  <c r="F109" i="39" s="1" a="1"/>
  <c r="F109" i="39" s="1"/>
  <c r="J109" i="39" s="1"/>
  <c r="Q108" i="39"/>
  <c r="R108" i="39" s="1" a="1"/>
  <c r="R108" i="39" s="1"/>
  <c r="V108" i="39" s="1"/>
  <c r="E108" i="39"/>
  <c r="R107" i="39"/>
  <c r="V107" i="39" s="1"/>
  <c r="Q107" i="39"/>
  <c r="R107" i="39" s="1" a="1"/>
  <c r="E107" i="39"/>
  <c r="F107" i="39" s="1" a="1"/>
  <c r="F107" i="39" s="1"/>
  <c r="J107" i="39" s="1"/>
  <c r="Q106" i="39"/>
  <c r="E106" i="39"/>
  <c r="Q105" i="39"/>
  <c r="R105" i="39" s="1" a="1"/>
  <c r="R105" i="39" s="1"/>
  <c r="V105" i="39" s="1"/>
  <c r="E105" i="39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F98" i="39" s="1" a="1"/>
  <c r="F98" i="39" s="1"/>
  <c r="J98" i="39" s="1"/>
  <c r="R97" i="39" a="1"/>
  <c r="R97" i="39" s="1"/>
  <c r="V97" i="39" s="1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E94" i="39"/>
  <c r="Q93" i="39"/>
  <c r="R93" i="39" s="1" a="1"/>
  <c r="R93" i="39" s="1"/>
  <c r="V93" i="39" s="1"/>
  <c r="E93" i="39"/>
  <c r="E92" i="39"/>
  <c r="F92" i="39" s="1" a="1"/>
  <c r="F92" i="39" s="1"/>
  <c r="J92" i="39" s="1"/>
  <c r="Q91" i="39"/>
  <c r="R91" i="39" s="1" a="1"/>
  <c r="R91" i="39" s="1"/>
  <c r="V91" i="39" s="1"/>
  <c r="E91" i="39"/>
  <c r="F91" i="39" s="1" a="1"/>
  <c r="F91" i="39" s="1"/>
  <c r="J91" i="39" s="1"/>
  <c r="Q90" i="39"/>
  <c r="R90" i="39" s="1" a="1"/>
  <c r="R90" i="39" s="1"/>
  <c r="V90" i="39" s="1"/>
  <c r="E90" i="39"/>
  <c r="E89" i="39"/>
  <c r="F89" i="39" s="1" a="1"/>
  <c r="F89" i="39" s="1"/>
  <c r="J89" i="39" s="1"/>
  <c r="Q88" i="39"/>
  <c r="E88" i="39"/>
  <c r="E87" i="39"/>
  <c r="Q86" i="39"/>
  <c r="R86" i="39" s="1" a="1"/>
  <c r="R86" i="39" s="1"/>
  <c r="V86" i="39" s="1"/>
  <c r="E86" i="39"/>
  <c r="F86" i="39" s="1" a="1"/>
  <c r="F86" i="39" s="1"/>
  <c r="J86" i="39" s="1"/>
  <c r="R85" i="39" a="1"/>
  <c r="R85" i="39" s="1"/>
  <c r="V85" i="39" s="1"/>
  <c r="Q85" i="39"/>
  <c r="E85" i="39"/>
  <c r="F85" i="39" s="1" a="1"/>
  <c r="F85" i="39" s="1"/>
  <c r="J85" i="39" s="1"/>
  <c r="E84" i="39"/>
  <c r="Q82" i="39"/>
  <c r="E82" i="39"/>
  <c r="Q81" i="39"/>
  <c r="R81" i="39" s="1" a="1"/>
  <c r="R81" i="39" s="1"/>
  <c r="V81" i="39" s="1"/>
  <c r="E81" i="39"/>
  <c r="Q80" i="39"/>
  <c r="R80" i="39" s="1" a="1"/>
  <c r="R80" i="39" s="1"/>
  <c r="V80" i="39" s="1"/>
  <c r="E80" i="39"/>
  <c r="F80" i="39" s="1" a="1"/>
  <c r="F80" i="39" s="1"/>
  <c r="J80" i="39" s="1"/>
  <c r="R79" i="39" a="1"/>
  <c r="R79" i="39" s="1"/>
  <c r="V79" i="39" s="1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E77" i="39"/>
  <c r="F77" i="39" s="1" a="1"/>
  <c r="F77" i="39" s="1"/>
  <c r="J77" i="39" s="1"/>
  <c r="Q76" i="39"/>
  <c r="E76" i="39"/>
  <c r="F76" i="39" s="1" a="1"/>
  <c r="F76" i="39" s="1"/>
  <c r="J76" i="39" s="1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E72" i="39"/>
  <c r="F72" i="39" s="1" a="1"/>
  <c r="F72" i="39" s="1"/>
  <c r="J72" i="39" s="1"/>
  <c r="E71" i="39"/>
  <c r="Q70" i="39"/>
  <c r="E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E66" i="39"/>
  <c r="F66" i="39" s="1" a="1"/>
  <c r="F66" i="39" s="1"/>
  <c r="J66" i="39" s="1"/>
  <c r="Q65" i="39"/>
  <c r="R65" i="39" s="1" a="1"/>
  <c r="R65" i="39" s="1"/>
  <c r="V65" i="39" s="1"/>
  <c r="E65" i="39"/>
  <c r="Q64" i="39"/>
  <c r="E64" i="39"/>
  <c r="E63" i="39"/>
  <c r="Q62" i="39"/>
  <c r="R62" i="39" s="1" a="1"/>
  <c r="R62" i="39" s="1"/>
  <c r="V62" i="39" s="1"/>
  <c r="E62" i="39"/>
  <c r="F62" i="39" s="1" a="1"/>
  <c r="F62" i="39" s="1"/>
  <c r="J62" i="39" s="1"/>
  <c r="Q61" i="39"/>
  <c r="E61" i="39"/>
  <c r="E60" i="39"/>
  <c r="E59" i="39"/>
  <c r="F59" i="39" s="1" a="1"/>
  <c r="F59" i="39" s="1"/>
  <c r="J59" i="39" s="1"/>
  <c r="Q58" i="39"/>
  <c r="E58" i="39"/>
  <c r="F58" i="39" s="1" a="1"/>
  <c r="F58" i="39" s="1"/>
  <c r="J58" i="39" s="1"/>
  <c r="E57" i="39"/>
  <c r="Q56" i="39"/>
  <c r="R56" i="39" s="1" a="1"/>
  <c r="R56" i="39" s="1"/>
  <c r="V56" i="39" s="1"/>
  <c r="Q55" i="39"/>
  <c r="E55" i="39"/>
  <c r="E54" i="39"/>
  <c r="E53" i="39"/>
  <c r="Q52" i="39"/>
  <c r="E52" i="39"/>
  <c r="F52" i="39" s="1" a="1"/>
  <c r="F52" i="39" s="1"/>
  <c r="J52" i="39" s="1"/>
  <c r="Q51" i="39"/>
  <c r="R51" i="39" s="1" a="1"/>
  <c r="R51" i="39" s="1"/>
  <c r="V51" i="39" s="1"/>
  <c r="E51" i="39"/>
  <c r="Q49" i="39"/>
  <c r="E49" i="39"/>
  <c r="E48" i="39"/>
  <c r="E47" i="39"/>
  <c r="Q46" i="39"/>
  <c r="E46" i="39"/>
  <c r="F46" i="39" s="1" a="1"/>
  <c r="F46" i="39" s="1"/>
  <c r="J46" i="39" s="1"/>
  <c r="Q45" i="39"/>
  <c r="R45" i="39" s="1" a="1"/>
  <c r="R45" i="39" s="1"/>
  <c r="V45" i="39" s="1"/>
  <c r="E45" i="39"/>
  <c r="E44" i="39"/>
  <c r="F44" i="39" s="1" a="1"/>
  <c r="F44" i="39" s="1"/>
  <c r="J44" i="39" s="1"/>
  <c r="Q43" i="39"/>
  <c r="E43" i="39"/>
  <c r="Q42" i="39"/>
  <c r="E42" i="39"/>
  <c r="E41" i="39"/>
  <c r="F41" i="39" s="1" a="1"/>
  <c r="F41" i="39" s="1"/>
  <c r="J41" i="39" s="1"/>
  <c r="Q40" i="39"/>
  <c r="E40" i="39"/>
  <c r="F40" i="39" s="1" a="1"/>
  <c r="F40" i="39" s="1"/>
  <c r="J40" i="39" s="1"/>
  <c r="Q39" i="39"/>
  <c r="R39" i="39" s="1" a="1"/>
  <c r="R39" i="39" s="1"/>
  <c r="V39" i="39" s="1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E37" i="39"/>
  <c r="Q36" i="39"/>
  <c r="E36" i="39"/>
  <c r="E35" i="39"/>
  <c r="F35" i="39" s="1" a="1"/>
  <c r="F35" i="39" s="1"/>
  <c r="J35" i="39" s="1"/>
  <c r="Q34" i="39"/>
  <c r="E34" i="39"/>
  <c r="F34" i="39" s="1" a="1"/>
  <c r="F34" i="39" s="1"/>
  <c r="J34" i="39" s="1"/>
  <c r="E33" i="39"/>
  <c r="Q32" i="39"/>
  <c r="R32" i="39" s="1" a="1"/>
  <c r="R32" i="39" s="1"/>
  <c r="V32" i="39" s="1"/>
  <c r="E32" i="39"/>
  <c r="Q31" i="39"/>
  <c r="R31" i="39" s="1" a="1"/>
  <c r="R31" i="39" s="1"/>
  <c r="V31" i="39" s="1"/>
  <c r="E31" i="39"/>
  <c r="F31" i="39" s="1" a="1"/>
  <c r="F31" i="39" s="1"/>
  <c r="J31" i="39" s="1"/>
  <c r="E30" i="39"/>
  <c r="Q29" i="39"/>
  <c r="R29" i="39" s="1" a="1"/>
  <c r="R29" i="39" s="1"/>
  <c r="V29" i="39" s="1"/>
  <c r="E29" i="39"/>
  <c r="Q28" i="39"/>
  <c r="E28" i="39"/>
  <c r="F28" i="39" s="1" a="1"/>
  <c r="F28" i="39" s="1"/>
  <c r="J28" i="39" s="1"/>
  <c r="E27" i="39"/>
  <c r="Q26" i="39"/>
  <c r="R26" i="39" s="1" a="1"/>
  <c r="R26" i="39" s="1"/>
  <c r="V26" i="39" s="1"/>
  <c r="E26" i="39"/>
  <c r="Q25" i="39"/>
  <c r="E25" i="39"/>
  <c r="E24" i="39"/>
  <c r="Q23" i="39"/>
  <c r="E23" i="39"/>
  <c r="F23" i="39" s="1" a="1"/>
  <c r="F23" i="39" s="1"/>
  <c r="J23" i="39" s="1"/>
  <c r="Q22" i="39"/>
  <c r="E21" i="39"/>
  <c r="F21" i="39" s="1" a="1"/>
  <c r="F21" i="39" s="1"/>
  <c r="J21" i="39" s="1"/>
  <c r="Q20" i="39"/>
  <c r="E20" i="39"/>
  <c r="Q19" i="39"/>
  <c r="E19" i="39"/>
  <c r="Q18" i="39"/>
  <c r="E17" i="39"/>
  <c r="Q16" i="39"/>
  <c r="E16" i="39"/>
  <c r="E15" i="39"/>
  <c r="E14" i="39"/>
  <c r="Q13" i="39"/>
  <c r="R13" i="39" s="1" a="1"/>
  <c r="R13" i="39" s="1"/>
  <c r="V13" i="39" s="1"/>
  <c r="E13" i="39"/>
  <c r="Q12" i="39"/>
  <c r="E12" i="39"/>
  <c r="Q11" i="39"/>
  <c r="Q10" i="39"/>
  <c r="E10" i="39"/>
  <c r="Q9" i="39"/>
  <c r="E9" i="39"/>
  <c r="Q7" i="39"/>
  <c r="R7" i="39" s="1" a="1"/>
  <c r="R7" i="39" s="1"/>
  <c r="V7" i="39" s="1"/>
  <c r="E7" i="39"/>
  <c r="E6" i="39"/>
  <c r="Q5" i="39"/>
  <c r="Q4" i="39"/>
  <c r="E4" i="39"/>
  <c r="E3" i="39"/>
  <c r="Q2" i="39"/>
  <c r="E11" i="39" l="1"/>
  <c r="F56" i="39" s="1" a="1"/>
  <c r="F56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27" i="39" s="1" a="1"/>
  <c r="R27" i="39" s="1"/>
  <c r="R30" i="39" a="1"/>
  <c r="R30" i="39" s="1"/>
  <c r="V30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5" i="39" l="1" a="1"/>
  <c r="R25" i="39" s="1"/>
  <c r="R10" i="39" a="1"/>
  <c r="R10" i="39" s="1"/>
  <c r="A6" i="40" s="1"/>
  <c r="R64" i="39" a="1"/>
  <c r="R64" i="39" s="1"/>
  <c r="T170" i="39"/>
  <c r="V2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W2" i="36" l="1"/>
  <c r="W10" i="36"/>
  <c r="W4" i="36"/>
  <c r="X13" i="36"/>
  <c r="D6" i="40"/>
  <c r="X7" i="36"/>
  <c r="W8" i="36"/>
  <c r="Y8" i="36"/>
  <c r="B6" i="40"/>
  <c r="X11" i="36"/>
  <c r="Y12" i="36"/>
  <c r="D5" i="40"/>
  <c r="W12" i="36"/>
  <c r="C5" i="40"/>
  <c r="Y10" i="36"/>
  <c r="X10" i="36"/>
  <c r="A7" i="40"/>
  <c r="E5" i="40"/>
  <c r="E7" i="40"/>
  <c r="Y9" i="36"/>
  <c r="C7" i="40"/>
  <c r="Y13" i="36"/>
  <c r="X12" i="36"/>
  <c r="W11" i="36"/>
  <c r="B5" i="40"/>
  <c r="Y7" i="36"/>
  <c r="W9" i="36"/>
  <c r="W7" i="36"/>
  <c r="C6" i="40"/>
  <c r="A5" i="40"/>
  <c r="W5" i="36"/>
  <c r="W3" i="36"/>
  <c r="Y11" i="36"/>
  <c r="X8" i="36"/>
  <c r="W13" i="36"/>
  <c r="E6" i="40"/>
  <c r="W6" i="36"/>
  <c r="B7" i="40"/>
  <c r="D7" i="40"/>
  <c r="X9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6" i="40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39"/>
  <c r="F3" i="40" s="1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F5" i="40" s="1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F7" i="40" s="1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F4" i="40" s="1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F2" i="40" s="1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136" i="1"/>
  <c r="G24" i="1"/>
  <c r="G114" i="1"/>
  <c r="G120" i="1"/>
  <c r="G104" i="1"/>
  <c r="G140" i="1"/>
  <c r="G11" i="1"/>
  <c r="G32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40" i="1"/>
  <c r="G127" i="1"/>
  <c r="G103" i="1"/>
  <c r="G69" i="1" l="1"/>
  <c r="G16" i="1"/>
  <c r="G58" i="1"/>
  <c r="G61" i="1" l="1"/>
  <c r="G17" i="1"/>
  <c r="G63" i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8" i="1" l="1"/>
  <c r="G18" i="1"/>
  <c r="G122" i="1"/>
  <c r="G62" i="1"/>
  <c r="G113" i="1" l="1"/>
  <c r="G72" i="1"/>
  <c r="I6" i="39" l="1"/>
  <c r="H6" i="39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73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49" i="39"/>
  <c r="H49" i="39"/>
  <c r="T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H33" i="39"/>
  <c r="U3" i="39"/>
  <c r="T3" i="39"/>
  <c r="U31" i="39"/>
  <c r="T31" i="39"/>
  <c r="T29" i="39"/>
  <c r="U29" i="39"/>
  <c r="I3" i="39"/>
  <c r="H3" i="39"/>
  <c r="I41" i="39"/>
  <c r="H41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H4" i="39"/>
  <c r="U12" i="39"/>
  <c r="T12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H27" i="48" l="1"/>
  <c r="H15" i="48"/>
  <c r="G15" i="48" s="1"/>
  <c r="H10" i="48"/>
  <c r="H64" i="48"/>
  <c r="G64" i="48" s="1"/>
  <c r="H25" i="48"/>
  <c r="G25" i="48" s="1"/>
  <c r="V10" i="39" l="1"/>
  <c r="G10" i="48"/>
  <c r="E3" i="36" s="1"/>
  <c r="V27" i="39"/>
  <c r="G27" i="48"/>
  <c r="V25" i="39"/>
  <c r="H5" i="40"/>
  <c r="V64" i="39"/>
  <c r="H7" i="40"/>
  <c r="V15" i="39"/>
  <c r="H6" i="40"/>
  <c r="Y2" i="36" l="1"/>
  <c r="U25" i="39"/>
  <c r="X2" i="36" s="1"/>
  <c r="T25" i="39"/>
  <c r="G5" i="40" s="1"/>
  <c r="Y3" i="36"/>
  <c r="U15" i="39"/>
  <c r="X3" i="36" s="1"/>
  <c r="T15" i="39"/>
  <c r="G6" i="40" s="1"/>
  <c r="Y6" i="36"/>
  <c r="U10" i="39"/>
  <c r="X6" i="36" s="1"/>
  <c r="Y4" i="36"/>
  <c r="U64" i="39"/>
  <c r="X4" i="36" s="1"/>
  <c r="T64" i="39"/>
  <c r="G7" i="40" s="1"/>
  <c r="Y5" i="36"/>
  <c r="U27" i="39"/>
  <c r="X5" i="36" s="1"/>
  <c r="H27" i="1"/>
  <c r="H10" i="1"/>
  <c r="H50" i="1"/>
  <c r="H56" i="1"/>
  <c r="H64" i="1"/>
  <c r="H73" i="1"/>
  <c r="H29" i="1"/>
  <c r="H4" i="1"/>
  <c r="H25" i="1"/>
  <c r="H71" i="1"/>
  <c r="G71" i="1" s="1"/>
  <c r="H53" i="1"/>
  <c r="G53" i="1" s="1"/>
  <c r="H19" i="1"/>
  <c r="G19" i="1" s="1"/>
  <c r="H33" i="1"/>
  <c r="J4" i="39" l="1"/>
  <c r="G4" i="1"/>
  <c r="J29" i="39"/>
  <c r="G29" i="1"/>
  <c r="J73" i="39"/>
  <c r="I73" i="39" s="1"/>
  <c r="G73" i="1"/>
  <c r="J25" i="39"/>
  <c r="G25" i="1"/>
  <c r="J64" i="39"/>
  <c r="G64" i="1"/>
  <c r="J56" i="39"/>
  <c r="G56" i="1"/>
  <c r="J50" i="39"/>
  <c r="G50" i="1"/>
  <c r="J10" i="39"/>
  <c r="G10" i="1"/>
  <c r="K3" i="36"/>
  <c r="J33" i="39"/>
  <c r="G33" i="1"/>
  <c r="J27" i="39"/>
  <c r="G27" i="1"/>
  <c r="O28" i="36"/>
  <c r="U28" i="36"/>
  <c r="R28" i="36"/>
  <c r="Z28" i="36"/>
  <c r="S28" i="36"/>
  <c r="Y28" i="36"/>
  <c r="X28" i="36"/>
  <c r="T28" i="36"/>
  <c r="P28" i="36"/>
  <c r="W28" i="36"/>
  <c r="V28" i="36"/>
  <c r="Q28" i="36"/>
  <c r="J71" i="39"/>
  <c r="H2" i="40"/>
  <c r="J19" i="39"/>
  <c r="H3" i="40"/>
  <c r="J53" i="39"/>
  <c r="H4" i="40"/>
  <c r="R11" i="36" l="1"/>
  <c r="I56" i="39"/>
  <c r="Q11" i="36" s="1"/>
  <c r="R2" i="36"/>
  <c r="I71" i="39"/>
  <c r="Q2" i="36" s="1"/>
  <c r="H71" i="39"/>
  <c r="G2" i="40" s="1"/>
  <c r="R6" i="36"/>
  <c r="I64" i="39"/>
  <c r="Q6" i="36" s="1"/>
  <c r="R12" i="36"/>
  <c r="I27" i="39"/>
  <c r="Q12" i="36" s="1"/>
  <c r="R8" i="36"/>
  <c r="I25" i="39"/>
  <c r="Q8" i="36" s="1"/>
  <c r="R7" i="36"/>
  <c r="I33" i="39"/>
  <c r="Q7" i="36" s="1"/>
  <c r="R13" i="36"/>
  <c r="I10" i="39"/>
  <c r="Q13" i="36" s="1"/>
  <c r="R9" i="36"/>
  <c r="I29" i="39"/>
  <c r="Q9" i="36" s="1"/>
  <c r="R4" i="36"/>
  <c r="I53" i="39"/>
  <c r="Q4" i="36" s="1"/>
  <c r="H53" i="39"/>
  <c r="G4" i="40" s="1"/>
  <c r="B3" i="36"/>
  <c r="R3" i="36"/>
  <c r="I19" i="39"/>
  <c r="Q3" i="36" s="1"/>
  <c r="H19" i="39"/>
  <c r="G3" i="40" s="1"/>
  <c r="R10" i="36"/>
  <c r="I50" i="39"/>
  <c r="Q10" i="36" s="1"/>
  <c r="R5" i="36"/>
  <c r="I4" i="39"/>
  <c r="Q5" i="36" s="1"/>
  <c r="H3" i="36" l="1"/>
  <c r="B28" i="36"/>
  <c r="C28" i="36"/>
  <c r="M28" i="36"/>
  <c r="I28" i="36"/>
  <c r="L28" i="36"/>
  <c r="K28" i="36"/>
  <c r="H28" i="36"/>
  <c r="F28" i="36"/>
  <c r="D28" i="36"/>
  <c r="J28" i="36"/>
  <c r="G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<sst xmlns="http://schemas.openxmlformats.org/spreadsheetml/2006/main" count="10224" uniqueCount="1049">
  <si>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</si>
  <si>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</si>
  <si>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</si>
  <si>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</si>
  <si>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</si>
  <si>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</si>
  <si>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</si>
  <si>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</si>
  <si>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</si>
  <si>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</si>
  <si>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</si>
  <si>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</si>
  <si>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</si>
  <si>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</si>
  <si>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</si>
  <si>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</si>
  <si>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</si>
  <si>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</si>
  <si>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</si>
  <si>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</si>
  <si>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</si>
  <si>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</si>
  <si>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</si>
  <si>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</si>
  <si>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</si>
  <si>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</si>
  <si>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</si>
  <si>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</si>
  <si>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</si>
  <si>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</si>
  <si>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</si>
  <si>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</si>
  <si>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</si>
  <si>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</si>
  <si>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</si>
  <si>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</si>
  <si>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</si>
  <si>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</si>
  <si>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</si>
  <si>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</si>
  <si>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</si>
  <si>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</si>
  <si>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</si>
  <si>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</si>
  <si>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</si>
  <si>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</si>
  <si>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</si>
  <si>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</si>
  <si>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</si>
  <si>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</si>
  <si>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</si>
  <si>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</si>
  <si>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</si>
  <si>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</si>
  <si>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</si>
  <si>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</si>
  <si>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</si>
  <si>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</si>
  <si>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</si>
  <si>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</si>
  <si>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</si>
  <si>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</si>
  <si>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</si>
  <si>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</si>
  <si>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</si>
  <si>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</si>
  <si>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</si>
  <si>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</si>
  <si>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</si>
  <si>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</si>
  <si>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</si>
  <si>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</si>
  <si>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</si>
  <si>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</si>
  <si>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</si>
  <si>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</si>
  <si>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</si>
  <si>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</si>
  <si>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</si>
  <si>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</si>
  <si>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</si>
  <si>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</si>
  <si>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</si>
  <si>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</si>
  <si>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</si>
  <si>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</si>
  <si>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</si>
  <si>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</si>
  <si>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</si>
  <si>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</si>
  <si>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</si>
  <si>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</si>
  <si>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</si>
  <si>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</si>
  <si>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</si>
  <si>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</si>
  <si>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</si>
  <si>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</si>
  <si>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</si>
  <si>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</si>
  <si>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</si>
  <si>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</si>
  <si>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</si>
  <si>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</si>
  <si>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</si>
  <si>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</si>
  <si>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</si>
  <si>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</si>
  <si>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</si>
  <si>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</si>
  <si>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</si>
  <si>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</si>
  <si>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</si>
  <si>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</si>
  <si>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</si>
  <si>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</si>
  <si>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</si>
  <si>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</si>
  <si>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</si>
  <si>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</si>
  <si>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</si>
  <si>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</si>
  <si>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</si>
  <si>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</si>
  <si>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</si>
  <si>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</si>
  <si>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</si>
  <si>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</si>
  <si>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</si>
  <si>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</si>
  <si>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</si>
  <si>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</si>
  <si>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</si>
  <si>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</si>
  <si>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</si>
  <si>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</si>
  <si>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</si>
  <si>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</si>
  <si>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</si>
  <si>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</si>
  <si>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</si>
  <si>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</si>
  <si>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</si>
  <si>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</si>
  <si>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</si>
  <si>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</si>
  <si>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</si>
  <si>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</si>
  <si>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</si>
  <si>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</si>
  <si>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</si>
  <si>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</si>
  <si>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</si>
  <si>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</si>
  <si>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</si>
  <si>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</si>
  <si>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</si>
  <si>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</si>
  <si>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</si>
  <si>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</si>
  <si>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</si>
  <si>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</si>
  <si>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</si>
  <si>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</si>
  <si>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</si>
  <si>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</si>
  <si>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</si>
  <si>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</si>
  <si>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</si>
  <si>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</si>
  <si>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</si>
  <si>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</si>
  <si>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</si>
  <si>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</si>
  <si>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</si>
  <si>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</si>
  <si>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</si>
  <si>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</si>
  <si>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</si>
  <si>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</si>
  <si>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</si>
  <si>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</si>
  <si>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</si>
  <si>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</si>
  <si>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</si>
  <si>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</si>
  <si>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</si>
  <si>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</si>
  <si>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</si>
  <si>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</si>
  <si>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</si>
  <si>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</si>
  <si>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</si>
  <si>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</si>
  <si>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</si>
  <si>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</si>
  <si>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</si>
  <si>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</si>
  <si>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</si>
  <si>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</si>
  <si>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</si>
  <si>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</si>
  <si>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</si>
  <si>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</si>
  <si>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</si>
  <si>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</si>
  <si>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</si>
  <si>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</si>
  <si>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</si>
  <si>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</si>
  <si>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</si>
  <si>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</si>
  <si>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</si>
  <si>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</si>
  <si>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</si>
  <si>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</si>
  <si>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</si>
  <si>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</si>
  <si>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</si>
  <si>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</si>
  <si>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</si>
  <si>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</si>
  <si>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</si>
  <si>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</si>
  <si>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</si>
  <si>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</si>
  <si>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</si>
  <si>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</si>
  <si>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</si>
  <si>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</si>
  <si>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</si>
  <si>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</si>
  <si>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</si>
  <si>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</si>
  <si>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</si>
  <si>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</si>
  <si>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</si>
  <si>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</si>
  <si>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</si>
  <si>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</si>
  <si>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</si>
  <si>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</si>
  <si>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</si>
  <si>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0.85%</t>
  </si>
  <si>
    <t>1.02%</t>
  </si>
  <si>
    <t>0.71%</t>
  </si>
  <si>
    <t>1.00%</t>
  </si>
  <si>
    <t>0.99%</t>
  </si>
  <si>
    <t>4.55%</t>
  </si>
  <si>
    <t>0.01%</t>
  </si>
  <si>
    <t>0.72%</t>
  </si>
  <si>
    <t>0.48%</t>
  </si>
  <si>
    <t>1.04%</t>
  </si>
  <si>
    <t>0.56%</t>
  </si>
  <si>
    <t>0.38%</t>
  </si>
  <si>
    <t>1.18%</t>
  </si>
  <si>
    <t>0.64%</t>
  </si>
  <si>
    <t>1.76%</t>
  </si>
  <si>
    <t>0.97%</t>
  </si>
  <si>
    <t>3.44%</t>
  </si>
  <si>
    <t>3.48%</t>
  </si>
  <si>
    <t>1.28%</t>
  </si>
  <si>
    <t>1.44%</t>
  </si>
  <si>
    <t>4.23%</t>
  </si>
  <si>
    <t>1.83%</t>
  </si>
  <si>
    <t>4.45%</t>
  </si>
  <si>
    <t>11.37%</t>
  </si>
  <si>
    <t>2.93%</t>
  </si>
  <si>
    <t>3.12%</t>
  </si>
  <si>
    <t>2.36%</t>
  </si>
  <si>
    <t>1.22%</t>
  </si>
  <si>
    <t>0.44%</t>
  </si>
  <si>
    <t>2.49%</t>
  </si>
  <si>
    <t>1.05%</t>
  </si>
  <si>
    <t>0.86%</t>
  </si>
  <si>
    <t>0.69%</t>
  </si>
  <si>
    <t>0.78%</t>
  </si>
  <si>
    <t>1.13%</t>
  </si>
  <si>
    <t>0.63%</t>
  </si>
  <si>
    <t>0.67%</t>
  </si>
  <si>
    <t>0.31%</t>
  </si>
  <si>
    <t>0.16%</t>
  </si>
  <si>
    <t>0.24%</t>
  </si>
  <si>
    <t>1.99%</t>
  </si>
  <si>
    <t>1.79%</t>
  </si>
  <si>
    <t>1.91%</t>
  </si>
  <si>
    <t>0.98%</t>
  </si>
  <si>
    <t>1.67%</t>
  </si>
  <si>
    <t>2.53%</t>
  </si>
  <si>
    <t>12.01%</t>
  </si>
  <si>
    <t>3.74%</t>
  </si>
  <si>
    <t>4.25%</t>
  </si>
  <si>
    <t>3.36%</t>
  </si>
  <si>
    <t>3.95%</t>
  </si>
  <si>
    <t>2.43%</t>
  </si>
  <si>
    <t>5.50%</t>
  </si>
  <si>
    <t>5.21%</t>
  </si>
  <si>
    <t>7.30%</t>
  </si>
  <si>
    <t>3.16%</t>
  </si>
  <si>
    <t>2.81%</t>
  </si>
  <si>
    <t>5.33%</t>
  </si>
  <si>
    <t>4.69%</t>
  </si>
  <si>
    <t>6.20%</t>
  </si>
  <si>
    <t>14.12%</t>
  </si>
  <si>
    <t>9.74%</t>
  </si>
  <si>
    <t>15.66%</t>
  </si>
  <si>
    <t>6.56%</t>
  </si>
  <si>
    <t>21.11%</t>
  </si>
  <si>
    <t>6.22%</t>
  </si>
  <si>
    <t>11.55%</t>
  </si>
  <si>
    <t>4.98%</t>
  </si>
  <si>
    <t>14.39%</t>
  </si>
  <si>
    <t>28.26%</t>
  </si>
  <si>
    <t>18.74%</t>
  </si>
  <si>
    <t>1.56%</t>
  </si>
  <si>
    <t>22.57%</t>
  </si>
  <si>
    <t>14.94%</t>
  </si>
  <si>
    <t>40.01%</t>
  </si>
  <si>
    <t>28.74%</t>
  </si>
  <si>
    <t>30.66%</t>
  </si>
  <si>
    <t>61.10%</t>
  </si>
  <si>
    <t>42.36%</t>
  </si>
  <si>
    <t>45.74%</t>
  </si>
  <si>
    <t>65.17%</t>
  </si>
  <si>
    <t>30.65%</t>
  </si>
  <si>
    <t>2.14%</t>
  </si>
  <si>
    <t>18.57%</t>
  </si>
  <si>
    <t>18.22%</t>
  </si>
  <si>
    <t>Full P/L</t>
  </si>
  <si>
    <t>WIN</t>
  </si>
  <si>
    <t>A Lim Kim</t>
  </si>
  <si>
    <t>Akie Iwai</t>
  </si>
  <si>
    <t>Albane Valenzuela</t>
  </si>
  <si>
    <t>Alexa Pano</t>
  </si>
  <si>
    <t>0.18%</t>
  </si>
  <si>
    <t>Allisen Corpuz</t>
  </si>
  <si>
    <t>1.34%</t>
  </si>
  <si>
    <t>Amy Yang</t>
  </si>
  <si>
    <t>1.23%</t>
  </si>
  <si>
    <t>Andrea Lee</t>
  </si>
  <si>
    <t>0.36%</t>
  </si>
  <si>
    <t>Angel Yin</t>
  </si>
  <si>
    <t>2.01%</t>
  </si>
  <si>
    <t>Anna Nordqvist</t>
  </si>
  <si>
    <t>0.34%</t>
  </si>
  <si>
    <t>annabel dimmock</t>
  </si>
  <si>
    <t>0.14%</t>
  </si>
  <si>
    <t>Ariya Jutanugarn</t>
  </si>
  <si>
    <t>1.65%</t>
  </si>
  <si>
    <t>Arpichaya Yubol</t>
  </si>
  <si>
    <t>0.42%</t>
  </si>
  <si>
    <t>Auston Kim</t>
  </si>
  <si>
    <t>0.17%</t>
  </si>
  <si>
    <t>Ayaka Furue</t>
  </si>
  <si>
    <t>2.96%</t>
  </si>
  <si>
    <t>Bailey Tardy</t>
  </si>
  <si>
    <t>Brittany Altomare</t>
  </si>
  <si>
    <t>0.04%</t>
  </si>
  <si>
    <t>Brooke M. Henderson</t>
  </si>
  <si>
    <t>2.21%</t>
  </si>
  <si>
    <t>Carlota Ciganda</t>
  </si>
  <si>
    <t>1.57%</t>
  </si>
  <si>
    <t>Caroline Masson</t>
  </si>
  <si>
    <t>Celine Boutier</t>
  </si>
  <si>
    <t>Chanettee Wannasaen</t>
  </si>
  <si>
    <t>0.22%</t>
  </si>
  <si>
    <t>Chisato Iwai</t>
  </si>
  <si>
    <t>Esther Henseleit</t>
  </si>
  <si>
    <t>1.17%</t>
  </si>
  <si>
    <t>Gabriela Ruffels</t>
  </si>
  <si>
    <t>Gaby Lopez</t>
  </si>
  <si>
    <t>0.87%</t>
  </si>
  <si>
    <t>Georgia Hall</t>
  </si>
  <si>
    <t>Gianna Clemente</t>
  </si>
  <si>
    <t>Grace Kim</t>
  </si>
  <si>
    <t>0.90%</t>
  </si>
  <si>
    <t>Haeran Ryu</t>
  </si>
  <si>
    <t>4.36%</t>
  </si>
  <si>
    <t>Hinako Shibuno</t>
  </si>
  <si>
    <t>0.13%</t>
  </si>
  <si>
    <t>Hye-Jin Choi</t>
  </si>
  <si>
    <t>1.81%</t>
  </si>
  <si>
    <t>Hyo Joo Kim</t>
  </si>
  <si>
    <t>2.51%</t>
  </si>
  <si>
    <t>Jaravee Boonchant</t>
  </si>
  <si>
    <t>0.27%</t>
  </si>
  <si>
    <t>Jasmine Suwannapura</t>
  </si>
  <si>
    <t>0.30%</t>
  </si>
  <si>
    <t>Jeeno Thitikul</t>
  </si>
  <si>
    <t>14.37%</t>
  </si>
  <si>
    <t>Jennifer Kupcho</t>
  </si>
  <si>
    <t>1.33%</t>
  </si>
  <si>
    <t>Jenny Shin</t>
  </si>
  <si>
    <t>0.59%</t>
  </si>
  <si>
    <t>Jin Hee Im</t>
  </si>
  <si>
    <t>Jin Young Ko</t>
  </si>
  <si>
    <t>Lauren Coughlin</t>
  </si>
  <si>
    <t>2.85%</t>
  </si>
  <si>
    <t>Leona Maguire</t>
  </si>
  <si>
    <t>Lilia Vu</t>
  </si>
  <si>
    <t>Linn Grant</t>
  </si>
  <si>
    <t>3.55%</t>
  </si>
  <si>
    <t>Linnea Strom</t>
  </si>
  <si>
    <t>Lucy Li</t>
  </si>
  <si>
    <t>0.73%</t>
  </si>
  <si>
    <t>Madelene Sagstrom</t>
  </si>
  <si>
    <t>Maja Stark</t>
  </si>
  <si>
    <t>0.41%</t>
  </si>
  <si>
    <t>Mao Saigo</t>
  </si>
  <si>
    <t>Mi Hyang Lee</t>
  </si>
  <si>
    <t>Miyu Sato</t>
  </si>
  <si>
    <t>0.07%</t>
  </si>
  <si>
    <t>Moriya Jutanugarn</t>
  </si>
  <si>
    <t>Nanna Koerstz Madsen</t>
  </si>
  <si>
    <t>2.60%</t>
  </si>
  <si>
    <t>Narin An</t>
  </si>
  <si>
    <t>Nataliya Guseva</t>
  </si>
  <si>
    <t>Pajaree Anannarukarn</t>
  </si>
  <si>
    <t>Patty Tavatanakit</t>
  </si>
  <si>
    <t>Peiyun Chien</t>
  </si>
  <si>
    <t>0.21%</t>
  </si>
  <si>
    <t>Pimpisa Rubrong</t>
  </si>
  <si>
    <t>0.02%</t>
  </si>
  <si>
    <t>Rio Takeda</t>
  </si>
  <si>
    <t>2.45%</t>
  </si>
  <si>
    <t>Ruixin Liu</t>
  </si>
  <si>
    <t>0.39%</t>
  </si>
  <si>
    <t>Ruoning Yin</t>
  </si>
  <si>
    <t>2.76%</t>
  </si>
  <si>
    <t>Ryann O'Toole</t>
  </si>
  <si>
    <t>Sarah Schmelzel</t>
  </si>
  <si>
    <t>Sei Young Kim</t>
  </si>
  <si>
    <t>2.16%</t>
  </si>
  <si>
    <t>Somi Lee</t>
  </si>
  <si>
    <t>Sophia Popov</t>
  </si>
  <si>
    <t>Stephanie Kyriacou</t>
  </si>
  <si>
    <t>0.51%</t>
  </si>
  <si>
    <t>Trichat Cheenglab</t>
  </si>
  <si>
    <t>0.12%</t>
  </si>
  <si>
    <t>Wichanee Meechai</t>
  </si>
  <si>
    <t>Yealimi Noh</t>
  </si>
  <si>
    <t>4.01%</t>
  </si>
  <si>
    <t>Yuka Saso</t>
  </si>
  <si>
    <t>0.43%</t>
  </si>
  <si>
    <t>Yuna Nishimura</t>
  </si>
  <si>
    <t>0.40%</t>
  </si>
  <si>
    <t>6.82%</t>
  </si>
  <si>
    <t>2.71%</t>
  </si>
  <si>
    <t>3.83%</t>
  </si>
  <si>
    <t>0.81%</t>
  </si>
  <si>
    <t>4.13%</t>
  </si>
  <si>
    <t>1.46%</t>
  </si>
  <si>
    <t>6.43%</t>
  </si>
  <si>
    <t>1.41%</t>
  </si>
  <si>
    <t>5.40%</t>
  </si>
  <si>
    <t>8.69%</t>
  </si>
  <si>
    <t>0.76%</t>
  </si>
  <si>
    <t>6.68%</t>
  </si>
  <si>
    <t>5.13%</t>
  </si>
  <si>
    <t>12.25%</t>
  </si>
  <si>
    <t>0.96%</t>
  </si>
  <si>
    <t>4.33%</t>
  </si>
  <si>
    <t>4.00%</t>
  </si>
  <si>
    <t>3.05%</t>
  </si>
  <si>
    <t>2.62%</t>
  </si>
  <si>
    <t>0.08%</t>
  </si>
  <si>
    <t>3.26%</t>
  </si>
  <si>
    <t>0.55%</t>
  </si>
  <si>
    <t>5.73%</t>
  </si>
  <si>
    <t>7.49%</t>
  </si>
  <si>
    <t>1.14%</t>
  </si>
  <si>
    <t>29.77%</t>
  </si>
  <si>
    <t>4.68%</t>
  </si>
  <si>
    <t>2.20%</t>
  </si>
  <si>
    <t>8.45%</t>
  </si>
  <si>
    <t>16.64%</t>
  </si>
  <si>
    <t>8.35%</t>
  </si>
  <si>
    <t>9.83%</t>
  </si>
  <si>
    <t>2.73%</t>
  </si>
  <si>
    <t>5.17%</t>
  </si>
  <si>
    <t>2.15%</t>
  </si>
  <si>
    <t>7.75%</t>
  </si>
  <si>
    <t>3.15%</t>
  </si>
  <si>
    <t>2.97%</t>
  </si>
  <si>
    <t>3.61%</t>
  </si>
  <si>
    <t>0.91%</t>
  </si>
  <si>
    <t>0.11%</t>
  </si>
  <si>
    <t>7.44%</t>
  </si>
  <si>
    <t>8.25%</t>
  </si>
  <si>
    <t>3.56%</t>
  </si>
  <si>
    <t>6.86%</t>
  </si>
  <si>
    <t>3.62%</t>
  </si>
  <si>
    <t>1.87%</t>
  </si>
  <si>
    <t>10.99%</t>
  </si>
  <si>
    <t>1.85%</t>
  </si>
  <si>
    <t>1.54%</t>
  </si>
  <si>
    <t>11.39%</t>
  </si>
  <si>
    <t>5.02%</t>
  </si>
  <si>
    <t>6.76%</t>
  </si>
  <si>
    <t>1.66%</t>
  </si>
  <si>
    <t>7.79%</t>
  </si>
  <si>
    <t>7.14%</t>
  </si>
  <si>
    <t>2.87%</t>
  </si>
  <si>
    <t>10.86%</t>
  </si>
  <si>
    <t>9.13%</t>
  </si>
  <si>
    <t>3.27%</t>
  </si>
  <si>
    <t>14.01%</t>
  </si>
  <si>
    <t>1.60%</t>
  </si>
  <si>
    <t>11.20%</t>
  </si>
  <si>
    <t>8.81%</t>
  </si>
  <si>
    <t>1.48%</t>
  </si>
  <si>
    <t>18.98%</t>
  </si>
  <si>
    <t>1.97%</t>
  </si>
  <si>
    <t>7.59%</t>
  </si>
  <si>
    <t>7.03%</t>
  </si>
  <si>
    <t>5.67%</t>
  </si>
  <si>
    <t>4.88%</t>
  </si>
  <si>
    <t>0.20%</t>
  </si>
  <si>
    <t>5.86%</t>
  </si>
  <si>
    <t>18.60%</t>
  </si>
  <si>
    <t>1.15%</t>
  </si>
  <si>
    <t>9.75%</t>
  </si>
  <si>
    <t>12.26%</t>
  </si>
  <si>
    <t>2.40%</t>
  </si>
  <si>
    <t>40.03%</t>
  </si>
  <si>
    <t>8.11%</t>
  </si>
  <si>
    <t>4.09%</t>
  </si>
  <si>
    <t>13.80%</t>
  </si>
  <si>
    <t>24.60%</t>
  </si>
  <si>
    <t>13.63%</t>
  </si>
  <si>
    <t>6.19%</t>
  </si>
  <si>
    <t>8.02%</t>
  </si>
  <si>
    <t>1.89%</t>
  </si>
  <si>
    <t>4.93%</t>
  </si>
  <si>
    <t>8.82%</t>
  </si>
  <si>
    <t>4.03%</t>
  </si>
  <si>
    <t>12.70%</t>
  </si>
  <si>
    <t>4.62%</t>
  </si>
  <si>
    <t>5.72%</t>
  </si>
  <si>
    <t>6.34%</t>
  </si>
  <si>
    <t>0.28%</t>
  </si>
  <si>
    <t>12.33%</t>
  </si>
  <si>
    <t>3.04%</t>
  </si>
  <si>
    <t>13.55%</t>
  </si>
  <si>
    <t>11.33%</t>
  </si>
  <si>
    <t>6.47%</t>
  </si>
  <si>
    <t>3.67%</t>
  </si>
  <si>
    <t>1.12%</t>
  </si>
  <si>
    <t>1.69%</t>
  </si>
  <si>
    <t>17.26%</t>
  </si>
  <si>
    <t>2.94%</t>
  </si>
  <si>
    <t>22.23%</t>
  </si>
  <si>
    <t>14.55%</t>
  </si>
  <si>
    <t>4.58%</t>
  </si>
  <si>
    <t>16.33%</t>
  </si>
  <si>
    <t>15.14%</t>
  </si>
  <si>
    <t>7.13%</t>
  </si>
  <si>
    <t>6.93%</t>
  </si>
  <si>
    <t>8.03%</t>
  </si>
  <si>
    <t>4.84%</t>
  </si>
  <si>
    <t>26.20%</t>
  </si>
  <si>
    <t>1.40%</t>
  </si>
  <si>
    <t>22.06%</t>
  </si>
  <si>
    <t>17.92%</t>
  </si>
  <si>
    <t>32.97%</t>
  </si>
  <si>
    <t>15.92%</t>
  </si>
  <si>
    <t>15.07%</t>
  </si>
  <si>
    <t>12.32%</t>
  </si>
  <si>
    <t>12.72%</t>
  </si>
  <si>
    <t>11.05%</t>
  </si>
  <si>
    <t>12.92%</t>
  </si>
  <si>
    <t>32.49%</t>
  </si>
  <si>
    <t>3.31%</t>
  </si>
  <si>
    <t>19.48%</t>
  </si>
  <si>
    <t>23.68%</t>
  </si>
  <si>
    <t>6.06%</t>
  </si>
  <si>
    <t>6.12%</t>
  </si>
  <si>
    <t>56.99%</t>
  </si>
  <si>
    <t>17.17%</t>
  </si>
  <si>
    <t>25.63%</t>
  </si>
  <si>
    <t>25.43%</t>
  </si>
  <si>
    <t>13.54%</t>
  </si>
  <si>
    <t>16.71%</t>
  </si>
  <si>
    <t>28.41%</t>
  </si>
  <si>
    <t>5.10%</t>
  </si>
  <si>
    <t>11.34%</t>
  </si>
  <si>
    <t>7.71%</t>
  </si>
  <si>
    <t>18.17%</t>
  </si>
  <si>
    <t>9.57%</t>
  </si>
  <si>
    <t>2.08%</t>
  </si>
  <si>
    <t>5.16%</t>
  </si>
  <si>
    <t>24.17%</t>
  </si>
  <si>
    <t>10.64%</t>
  </si>
  <si>
    <t>12.73%</t>
  </si>
  <si>
    <t>12.20%</t>
  </si>
  <si>
    <t>14.00%</t>
  </si>
  <si>
    <t>5.32%</t>
  </si>
  <si>
    <t>1.01%</t>
  </si>
  <si>
    <t>23.30%</t>
  </si>
  <si>
    <t>7.47%</t>
  </si>
  <si>
    <t>25.35%</t>
  </si>
  <si>
    <t>8.42%</t>
  </si>
  <si>
    <t>14.20%</t>
  </si>
  <si>
    <t>22.20%</t>
  </si>
  <si>
    <t>14.04%</t>
  </si>
  <si>
    <t>3.29%</t>
  </si>
  <si>
    <t>4.49%</t>
  </si>
  <si>
    <t>30.64%</t>
  </si>
  <si>
    <t>8.62%</t>
  </si>
  <si>
    <t>41.34%</t>
  </si>
  <si>
    <t>25.78%</t>
  </si>
  <si>
    <t>12.82%</t>
  </si>
  <si>
    <t>33.08%</t>
  </si>
  <si>
    <t>31.67%</t>
  </si>
  <si>
    <t>17.95%</t>
  </si>
  <si>
    <t>40.16%</t>
  </si>
  <si>
    <t>17.82%</t>
  </si>
  <si>
    <t>10.27%</t>
  </si>
  <si>
    <t>36.55%</t>
  </si>
  <si>
    <t>19.64%</t>
  </si>
  <si>
    <t>13.27%</t>
  </si>
  <si>
    <t>46.31%</t>
  </si>
  <si>
    <t>12.24%</t>
  </si>
  <si>
    <t>5.22%</t>
  </si>
  <si>
    <t>41.18%</t>
  </si>
  <si>
    <t>35.73%</t>
  </si>
  <si>
    <t>11.99%</t>
  </si>
  <si>
    <t>54.18%</t>
  </si>
  <si>
    <t>32.80%</t>
  </si>
  <si>
    <t>31.31%</t>
  </si>
  <si>
    <t>27.13%</t>
  </si>
  <si>
    <t>27.75%</t>
  </si>
  <si>
    <t>25.24%</t>
  </si>
  <si>
    <t>3.09%</t>
  </si>
  <si>
    <t>28.13%</t>
  </si>
  <si>
    <t>53.75%</t>
  </si>
  <si>
    <t>10.16%</t>
  </si>
  <si>
    <t>37.96%</t>
  </si>
  <si>
    <t>43.18%</t>
  </si>
  <si>
    <t>15.98%</t>
  </si>
  <si>
    <t>15.81%</t>
  </si>
  <si>
    <t>76.02%</t>
  </si>
  <si>
    <t>34.45%</t>
  </si>
  <si>
    <t>22.78%</t>
  </si>
  <si>
    <t>45.63%</t>
  </si>
  <si>
    <t>61.50%</t>
  </si>
  <si>
    <t>45.49%</t>
  </si>
  <si>
    <t>29.13%</t>
  </si>
  <si>
    <t>33.96%</t>
  </si>
  <si>
    <t>49.15%</t>
  </si>
  <si>
    <t>25.93%</t>
  </si>
  <si>
    <t>16.30%</t>
  </si>
  <si>
    <t>19.04%</t>
  </si>
  <si>
    <t>36.04%</t>
  </si>
  <si>
    <t>6.92%</t>
  </si>
  <si>
    <t>13.84%</t>
  </si>
  <si>
    <t>43.84%</t>
  </si>
  <si>
    <t>24.54%</t>
  </si>
  <si>
    <t>27.92%</t>
  </si>
  <si>
    <t>27.07%</t>
  </si>
  <si>
    <t>29.82%</t>
  </si>
  <si>
    <t>14.53%</t>
  </si>
  <si>
    <t>42.77%</t>
  </si>
  <si>
    <t>45.44%</t>
  </si>
  <si>
    <t>20.50%</t>
  </si>
  <si>
    <t>29.98%</t>
  </si>
  <si>
    <t>41.51%</t>
  </si>
  <si>
    <t>29.88%</t>
  </si>
  <si>
    <t>8.13%</t>
  </si>
  <si>
    <t>21.15%</t>
  </si>
  <si>
    <t>10.01%</t>
  </si>
  <si>
    <t>12.77%</t>
  </si>
  <si>
    <t>51.38%</t>
  </si>
  <si>
    <t>20.65%</t>
  </si>
  <si>
    <t>57.81%</t>
  </si>
  <si>
    <t>41.16%</t>
  </si>
  <si>
    <t>46.44%</t>
  </si>
  <si>
    <t>23.83%</t>
  </si>
  <si>
    <t>49.10%</t>
  </si>
  <si>
    <t>47.85%</t>
  </si>
  <si>
    <t>31.08%</t>
  </si>
  <si>
    <t>56.78%</t>
  </si>
  <si>
    <t>19.78%</t>
  </si>
  <si>
    <t>52.88%</t>
  </si>
  <si>
    <t>32.99%</t>
  </si>
  <si>
    <t>24.68%</t>
  </si>
  <si>
    <t>62.88%</t>
  </si>
  <si>
    <t>22.90%</t>
  </si>
  <si>
    <t>57.54%</t>
  </si>
  <si>
    <t>52.03%</t>
  </si>
  <si>
    <t>22.48%</t>
  </si>
  <si>
    <t>69.91%</t>
  </si>
  <si>
    <t>26.44%</t>
  </si>
  <si>
    <t>48.80%</t>
  </si>
  <si>
    <t>47.36%</t>
  </si>
  <si>
    <t>42.68%</t>
  </si>
  <si>
    <t>43.28%</t>
  </si>
  <si>
    <t>40.24%</t>
  </si>
  <si>
    <t>7.54%</t>
  </si>
  <si>
    <t>43.62%</t>
  </si>
  <si>
    <t>69.41%</t>
  </si>
  <si>
    <t>20.09%</t>
  </si>
  <si>
    <t>54.53%</t>
  </si>
  <si>
    <t>59.51%</t>
  </si>
  <si>
    <t>28.34%</t>
  </si>
  <si>
    <t>86.73%</t>
  </si>
  <si>
    <t>50.84%</t>
  </si>
  <si>
    <t>37.41%</t>
  </si>
  <si>
    <t>62.10%</t>
  </si>
  <si>
    <t>75.78%</t>
  </si>
  <si>
    <t>61.71%</t>
  </si>
  <si>
    <t>44.67%</t>
  </si>
  <si>
    <t>50.09%</t>
  </si>
  <si>
    <t>65.21%</t>
  </si>
  <si>
    <t>25.55%</t>
  </si>
  <si>
    <t>41.26%</t>
  </si>
  <si>
    <t>32.50%</t>
  </si>
  <si>
    <t>52.67%</t>
  </si>
  <si>
    <t>36.97%</t>
  </si>
  <si>
    <t>14.59%</t>
  </si>
  <si>
    <t>25.38%</t>
  </si>
  <si>
    <t>60.30%</t>
  </si>
  <si>
    <t>39.55%</t>
  </si>
  <si>
    <t>43.33%</t>
  </si>
  <si>
    <t>26.29%</t>
  </si>
  <si>
    <t>9.26%</t>
  </si>
  <si>
    <t>59.40%</t>
  </si>
  <si>
    <t>32.12%</t>
  </si>
  <si>
    <t>61.85%</t>
  </si>
  <si>
    <t>34.53%</t>
  </si>
  <si>
    <t>45.89%</t>
  </si>
  <si>
    <t>58.13%</t>
  </si>
  <si>
    <t>45.77%</t>
  </si>
  <si>
    <t>16.56%</t>
  </si>
  <si>
    <t>35.30%</t>
  </si>
  <si>
    <t>19.71%</t>
  </si>
  <si>
    <t>23.78%</t>
  </si>
  <si>
    <t>67.32%</t>
  </si>
  <si>
    <t>34.79%</t>
  </si>
  <si>
    <t>31.43%</t>
  </si>
  <si>
    <t>71.82%</t>
  </si>
  <si>
    <t>56.69%</t>
  </si>
  <si>
    <t>37.35%</t>
  </si>
  <si>
    <t>64.29%</t>
  </si>
  <si>
    <t>62.96%</t>
  </si>
  <si>
    <t>71.04%</t>
  </si>
  <si>
    <t>45.23%</t>
  </si>
  <si>
    <t>32.30%</t>
  </si>
  <si>
    <t>67.56%</t>
  </si>
  <si>
    <t>48.12%</t>
  </si>
  <si>
    <t>38.54%</t>
  </si>
  <si>
    <t>36.60%</t>
  </si>
  <si>
    <t>21.21%</t>
  </si>
  <si>
    <t>71.71%</t>
  </si>
  <si>
    <t>66.95%</t>
  </si>
  <si>
    <t>35.87%</t>
  </si>
  <si>
    <t>81.77%</t>
  </si>
  <si>
    <t>40.54%</t>
  </si>
  <si>
    <t>64.09%</t>
  </si>
  <si>
    <t>62.55%</t>
  </si>
  <si>
    <t>58.15%</t>
  </si>
  <si>
    <t>58.57%</t>
  </si>
  <si>
    <t>55.67%</t>
  </si>
  <si>
    <t>58.84%</t>
  </si>
  <si>
    <t>81.05%</t>
  </si>
  <si>
    <t>32.79%</t>
  </si>
  <si>
    <t>68.92%</t>
  </si>
  <si>
    <t>73.29%</t>
  </si>
  <si>
    <t>42.88%</t>
  </si>
  <si>
    <t>42.83%</t>
  </si>
  <si>
    <t>93.06%</t>
  </si>
  <si>
    <t>65.87%</t>
  </si>
  <si>
    <t>52.75%</t>
  </si>
  <si>
    <t>75.64%</t>
  </si>
  <si>
    <t>85.89%</t>
  </si>
  <si>
    <t>75.16%</t>
  </si>
  <si>
    <t>59.93%</t>
  </si>
  <si>
    <t>77.99%</t>
  </si>
  <si>
    <t>39.39%</t>
  </si>
  <si>
    <t>56.60%</t>
  </si>
  <si>
    <t>43.52%</t>
  </si>
  <si>
    <t>47.59%</t>
  </si>
  <si>
    <t>67.60%</t>
  </si>
  <si>
    <t>52.30%</t>
  </si>
  <si>
    <t>25.60%</t>
  </si>
  <si>
    <t>39.33%</t>
  </si>
  <si>
    <t>73.95%</t>
  </si>
  <si>
    <t>54.77%</t>
  </si>
  <si>
    <t>58.72%</t>
  </si>
  <si>
    <t>57.75%</t>
  </si>
  <si>
    <t>61.01%</t>
  </si>
  <si>
    <t>40.42%</t>
  </si>
  <si>
    <t>17.55%</t>
  </si>
  <si>
    <t>73.30%</t>
  </si>
  <si>
    <t>47.03%</t>
  </si>
  <si>
    <t>75.32%</t>
  </si>
  <si>
    <t>49.65%</t>
  </si>
  <si>
    <t>72.06%</t>
  </si>
  <si>
    <t>61.20%</t>
  </si>
  <si>
    <t>28.12%</t>
  </si>
  <si>
    <t>50.55%</t>
  </si>
  <si>
    <t>32.38%</t>
  </si>
  <si>
    <t>37.45%</t>
  </si>
  <si>
    <t>79.64%</t>
  </si>
  <si>
    <t>49.92%</t>
  </si>
  <si>
    <t>46.17%</t>
  </si>
  <si>
    <t>1.30%</t>
  </si>
  <si>
    <t>3.19%</t>
  </si>
  <si>
    <t>6.28%</t>
  </si>
  <si>
    <t>4.56%</t>
  </si>
  <si>
    <t>0.46%</t>
  </si>
  <si>
    <t>5.05%</t>
  </si>
  <si>
    <t>11.30%</t>
  </si>
  <si>
    <t>0.94%</t>
  </si>
  <si>
    <t>5.28%</t>
  </si>
  <si>
    <t>0.26%</t>
  </si>
  <si>
    <t>4.21%</t>
  </si>
  <si>
    <t>1.47%</t>
  </si>
  <si>
    <t>1.80%</t>
  </si>
  <si>
    <t>1.52%</t>
  </si>
  <si>
    <t>0.57%</t>
  </si>
  <si>
    <t>2.23%</t>
  </si>
  <si>
    <t>0.52%</t>
  </si>
  <si>
    <t>4.39%</t>
  </si>
  <si>
    <t>1.75%</t>
  </si>
  <si>
    <t>3.47%</t>
  </si>
  <si>
    <t>2.83%</t>
  </si>
  <si>
    <t>0.92%</t>
  </si>
  <si>
    <t>2.29%</t>
  </si>
  <si>
    <t>8.94%</t>
  </si>
  <si>
    <t>1.64%</t>
  </si>
  <si>
    <t>1.62%</t>
  </si>
  <si>
    <t>1.26%</t>
  </si>
  <si>
    <t>4.31%</t>
  </si>
  <si>
    <t>13.79%</t>
  </si>
  <si>
    <t>3.07%</t>
  </si>
  <si>
    <t>0.50%</t>
  </si>
  <si>
    <t>1.37%</t>
  </si>
  <si>
    <t>1.32%</t>
  </si>
  <si>
    <t>7.68%</t>
  </si>
  <si>
    <t>6.31%</t>
  </si>
  <si>
    <t>0.32%</t>
  </si>
  <si>
    <t>2.58%</t>
  </si>
  <si>
    <t>3.11%</t>
  </si>
  <si>
    <t>0.10%</t>
  </si>
  <si>
    <t>0.60%</t>
  </si>
  <si>
    <t>TT Win</t>
  </si>
  <si>
    <t>2.12%</t>
  </si>
  <si>
    <t>1.11%</t>
  </si>
  <si>
    <t>1.36%</t>
  </si>
  <si>
    <t>0.53%</t>
  </si>
  <si>
    <t>1.43%</t>
  </si>
  <si>
    <t>2.02%</t>
  </si>
  <si>
    <t>1.84%</t>
  </si>
  <si>
    <t>2.04%</t>
  </si>
  <si>
    <t>3.39%</t>
  </si>
  <si>
    <t>1.45%</t>
  </si>
  <si>
    <t>1.24%</t>
  </si>
  <si>
    <t>0.15%</t>
  </si>
  <si>
    <t>1.19%</t>
  </si>
  <si>
    <t>3.33%</t>
  </si>
  <si>
    <t>0.61%</t>
  </si>
  <si>
    <t>7.00%</t>
  </si>
  <si>
    <t>1.63%</t>
  </si>
  <si>
    <t>2.41%</t>
  </si>
  <si>
    <t>4.26%</t>
  </si>
  <si>
    <t>2.42%</t>
  </si>
  <si>
    <t>2.80%</t>
  </si>
  <si>
    <t>1.74%</t>
  </si>
  <si>
    <t>0.93%</t>
  </si>
  <si>
    <t>2.30%</t>
  </si>
  <si>
    <t>1.29%</t>
  </si>
  <si>
    <t>2.19%</t>
  </si>
  <si>
    <t>0.88%</t>
  </si>
  <si>
    <t>0.82%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</si>
  <si>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</si>
  <si>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</si>
  <si>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</si>
  <si>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</si>
  <si>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</si>
  <si>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</si>
  <si>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</si>
  <si>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</si>
  <si>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</si>
  <si>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</si>
  <si>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</si>
  <si>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</si>
  <si>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</si>
  <si>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</si>
  <si>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</si>
  <si>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</si>
  <si>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</si>
  <si>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</si>
  <si>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</si>
  <si>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</si>
  <si>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</si>
  <si>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</si>
  <si>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</si>
  <si>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</si>
  <si>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</si>
  <si>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</si>
  <si>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</si>
  <si>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</si>
  <si>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</si>
  <si>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</si>
  <si>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</si>
  <si>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</si>
  <si>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</si>
  <si>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</si>
  <si>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</si>
  <si>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Honda LPGA Thailand</t>
  </si>
  <si>
    <t>Siam</t>
  </si>
  <si>
    <t>Thailand</t>
  </si>
  <si>
    <t>LPGA</t>
  </si>
  <si>
    <t>Yin</t>
  </si>
  <si>
    <t>Angel</t>
  </si>
  <si>
    <t>Iwai</t>
  </si>
  <si>
    <t>Akie</t>
  </si>
  <si>
    <t>Thitikul</t>
  </si>
  <si>
    <t>Jeeno</t>
  </si>
  <si>
    <t>Jutanugarn</t>
  </si>
  <si>
    <t>Moriya</t>
  </si>
  <si>
    <t>Tavatanakit</t>
  </si>
  <si>
    <t>Patty</t>
  </si>
  <si>
    <t>Kim</t>
  </si>
  <si>
    <t>A Lim</t>
  </si>
  <si>
    <t>Corpuz</t>
  </si>
  <si>
    <t>Allisen</t>
  </si>
  <si>
    <t>Koerstz Madsen</t>
  </si>
  <si>
    <t>Nanna</t>
  </si>
  <si>
    <t>Hall</t>
  </si>
  <si>
    <t>Georgia</t>
  </si>
  <si>
    <t>Takeda</t>
  </si>
  <si>
    <t>Rio</t>
  </si>
  <si>
    <t>Kupcho</t>
  </si>
  <si>
    <t>Jennifer</t>
  </si>
  <si>
    <t>Noh</t>
  </si>
  <si>
    <t>Yealimi</t>
  </si>
  <si>
    <t>Yang</t>
  </si>
  <si>
    <t>Amy</t>
  </si>
  <si>
    <t>Ariya</t>
  </si>
  <si>
    <t>Auston</t>
  </si>
  <si>
    <t>Ryu</t>
  </si>
  <si>
    <t>Haeran</t>
  </si>
  <si>
    <t>Anannarukarn</t>
  </si>
  <si>
    <t>Pajaree</t>
  </si>
  <si>
    <t>Grant</t>
  </si>
  <si>
    <t>Linn</t>
  </si>
  <si>
    <t>Saso</t>
  </si>
  <si>
    <t>Yuka</t>
  </si>
  <si>
    <t>Ciganda</t>
  </si>
  <si>
    <t>Carlota</t>
  </si>
  <si>
    <t>Furue</t>
  </si>
  <si>
    <t>Ayaka</t>
  </si>
  <si>
    <t>Im</t>
  </si>
  <si>
    <t>Jin Hee</t>
  </si>
  <si>
    <t>Valenzuela</t>
  </si>
  <si>
    <t>Albane</t>
  </si>
  <si>
    <t>Chisato</t>
  </si>
  <si>
    <t>Wannasaen</t>
  </si>
  <si>
    <t>Chanettee</t>
  </si>
  <si>
    <t>Choi</t>
  </si>
  <si>
    <t>Hye-Jin</t>
  </si>
  <si>
    <t>Ruoning</t>
  </si>
  <si>
    <t>Boutier</t>
  </si>
  <si>
    <t>Celine</t>
  </si>
  <si>
    <t>Stark</t>
  </si>
  <si>
    <t>Maja</t>
  </si>
  <si>
    <t>Clemente</t>
  </si>
  <si>
    <t>Gianna</t>
  </si>
  <si>
    <t>Liu</t>
  </si>
  <si>
    <t>Ruixin</t>
  </si>
  <si>
    <t>Sato</t>
  </si>
  <si>
    <t>Miyu</t>
  </si>
  <si>
    <t>An</t>
  </si>
  <si>
    <t>Narin</t>
  </si>
  <si>
    <t>Henderson</t>
  </si>
  <si>
    <t>Brooke M.</t>
  </si>
  <si>
    <t>Henseleit</t>
  </si>
  <si>
    <t>Esther</t>
  </si>
  <si>
    <t>Lee</t>
  </si>
  <si>
    <t>Andrea</t>
  </si>
  <si>
    <t>Lopez</t>
  </si>
  <si>
    <t>Gaby</t>
  </si>
  <si>
    <t>Maguire</t>
  </si>
  <si>
    <t>Leona</t>
  </si>
  <si>
    <t>O'Toole</t>
  </si>
  <si>
    <t>Ryann</t>
  </si>
  <si>
    <t>Saigo</t>
  </si>
  <si>
    <t>Mao</t>
  </si>
  <si>
    <t>Somi</t>
  </si>
  <si>
    <t>Rubrong</t>
  </si>
  <si>
    <t>Pimpisa</t>
  </si>
  <si>
    <t>Masson</t>
  </si>
  <si>
    <t>Caroline</t>
  </si>
  <si>
    <t>Shin</t>
  </si>
  <si>
    <t>Jenny</t>
  </si>
  <si>
    <t>Boonchant</t>
  </si>
  <si>
    <t>Jaravee</t>
  </si>
  <si>
    <t>Hyo Joo</t>
  </si>
  <si>
    <t>Ko</t>
  </si>
  <si>
    <t>Jin Young</t>
  </si>
  <si>
    <t>Kyriacou</t>
  </si>
  <si>
    <t>Stephanie</t>
  </si>
  <si>
    <t>Mi Hyang</t>
  </si>
  <si>
    <t>Coughlin</t>
  </si>
  <si>
    <t>Lauren</t>
  </si>
  <si>
    <t>Meechai</t>
  </si>
  <si>
    <t>Wichanee</t>
  </si>
  <si>
    <t>Nishimura</t>
  </si>
  <si>
    <t>Yuna</t>
  </si>
  <si>
    <t>Ruffels</t>
  </si>
  <si>
    <t>Gabriela</t>
  </si>
  <si>
    <t>Sei Young</t>
  </si>
  <si>
    <t>Li</t>
  </si>
  <si>
    <t>Lucy</t>
  </si>
  <si>
    <t>Shibuno</t>
  </si>
  <si>
    <t>Hinako</t>
  </si>
  <si>
    <t>Cheenglab</t>
  </si>
  <si>
    <t>Trichat</t>
  </si>
  <si>
    <t>Suwannapura</t>
  </si>
  <si>
    <t>Jasmine</t>
  </si>
  <si>
    <t>Sagstrom</t>
  </si>
  <si>
    <t>Madelene</t>
  </si>
  <si>
    <t>Schmelzel</t>
  </si>
  <si>
    <t>Sarah</t>
  </si>
  <si>
    <t>Guseva</t>
  </si>
  <si>
    <t>Nataliya</t>
  </si>
  <si>
    <t>Pano</t>
  </si>
  <si>
    <t>Alexa</t>
  </si>
  <si>
    <t>Vu</t>
  </si>
  <si>
    <t>Lilia</t>
  </si>
  <si>
    <t>Yubol</t>
  </si>
  <si>
    <t>Arpichaya</t>
  </si>
  <si>
    <t>Chien</t>
  </si>
  <si>
    <t>Peiyun</t>
  </si>
  <si>
    <t>Grace</t>
  </si>
  <si>
    <t>Altomare</t>
  </si>
  <si>
    <t>Brittany</t>
  </si>
  <si>
    <t>Popov</t>
  </si>
  <si>
    <t>Sophia</t>
  </si>
  <si>
    <t>Tardy</t>
  </si>
  <si>
    <t>Bailey</t>
  </si>
  <si>
    <t>Dimmock</t>
  </si>
  <si>
    <t>Annabel</t>
  </si>
  <si>
    <t>Nordqvist</t>
  </si>
  <si>
    <t>Anna</t>
  </si>
  <si>
    <t>Strom</t>
  </si>
  <si>
    <t>Linnea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</si>
</sst>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Jin Young Ko</v>
          </cell>
        </row>
        <row r="19">
          <cell r="E19" t="str">
            <v>Haeran Ryu</v>
          </cell>
        </row>
        <row r="20">
          <cell r="E20" t="str">
            <v>Ruoning Yin</v>
          </cell>
        </row>
        <row r="21">
          <cell r="E21" t="str">
            <v>Celine Boutier</v>
          </cell>
        </row>
        <row r="22">
          <cell r="E22" t="str">
            <v>Linn Grant</v>
          </cell>
        </row>
        <row r="23">
          <cell r="E23" t="str">
            <v>Rio Takeda</v>
          </cell>
        </row>
        <row r="24">
          <cell r="E24" t="str">
            <v>Angel Yin</v>
          </cell>
        </row>
        <row r="25">
          <cell r="E25" t="str">
            <v>Yealimi Noh</v>
          </cell>
        </row>
        <row r="26">
          <cell r="E26" t="str">
            <v>Sei Young Kim</v>
          </cell>
        </row>
        <row r="27">
          <cell r="E27" t="str">
            <v>Lauren Coughlin</v>
          </cell>
        </row>
        <row r="28">
          <cell r="E28" t="str">
            <v>Ayaka Furue</v>
          </cell>
        </row>
        <row r="29">
          <cell r="E29" t="str">
            <v>Jin Hee Im</v>
          </cell>
        </row>
        <row r="30">
          <cell r="E30" t="str">
            <v>A Lim Kim</v>
          </cell>
        </row>
        <row r="31">
          <cell r="E31" t="str">
            <v>Patty Tavatanakit</v>
          </cell>
        </row>
        <row r="32">
          <cell r="E32" t="str">
            <v>Lilia Vu</v>
          </cell>
        </row>
        <row r="33">
          <cell r="E33" t="str">
            <v>Amy Yang</v>
          </cell>
        </row>
        <row r="34">
          <cell r="E34" t="str">
            <v>Ariya Jutanugarn</v>
          </cell>
        </row>
        <row r="35">
          <cell r="E35" t="str">
            <v>Hye-Jin Choi</v>
          </cell>
        </row>
        <row r="36">
          <cell r="E36" t="str">
            <v>Brooke M. Henderson</v>
          </cell>
        </row>
        <row r="37">
          <cell r="E37" t="str">
            <v>Chisato Iwai</v>
          </cell>
        </row>
        <row r="38">
          <cell r="E38" t="str">
            <v>Hyo Joo Kim</v>
          </cell>
        </row>
        <row r="39">
          <cell r="E39" t="str">
            <v>Nanna Koerstz Madsen</v>
          </cell>
        </row>
        <row r="40">
          <cell r="E40" t="str">
            <v>Mao Saigo</v>
          </cell>
        </row>
        <row r="41">
          <cell r="E41" t="str">
            <v>Somi Lee</v>
          </cell>
        </row>
        <row r="42">
          <cell r="E42" t="str">
            <v>Nataliya Guseva</v>
          </cell>
        </row>
        <row r="43">
          <cell r="E43" t="str">
            <v>Akie Iwai</v>
          </cell>
        </row>
        <row r="44">
          <cell r="E44" t="str">
            <v>Leona Maguire</v>
          </cell>
        </row>
        <row r="45">
          <cell r="E45" t="str">
            <v>Allisen Corpuz</v>
          </cell>
        </row>
        <row r="46">
          <cell r="E46" t="str">
            <v>Jennifer Kupcho</v>
          </cell>
        </row>
        <row r="47">
          <cell r="E47" t="str">
            <v>Esther Henseleit</v>
          </cell>
        </row>
        <row r="48">
          <cell r="E48" t="str">
            <v>Carlota Ciganda</v>
          </cell>
        </row>
        <row r="49">
          <cell r="E49" t="str">
            <v>Gaby Lopez</v>
          </cell>
        </row>
        <row r="50">
          <cell r="E50" t="str">
            <v>Narin An</v>
          </cell>
        </row>
        <row r="51">
          <cell r="E51" t="str">
            <v>Pajaree Anannarukarn</v>
          </cell>
        </row>
        <row r="52">
          <cell r="E52" t="str">
            <v>Maja Stark</v>
          </cell>
        </row>
        <row r="53">
          <cell r="E53" t="str">
            <v>Albane Valenzuela</v>
          </cell>
        </row>
        <row r="54">
          <cell r="E54" t="str">
            <v>Auston Kim</v>
          </cell>
        </row>
        <row r="55">
          <cell r="E55" t="str">
            <v>Jenny Shin</v>
          </cell>
        </row>
        <row r="56">
          <cell r="E56" t="str">
            <v>Grace Kim</v>
          </cell>
        </row>
        <row r="57">
          <cell r="E57" t="str">
            <v>Lucy Li</v>
          </cell>
        </row>
        <row r="58">
          <cell r="E58" t="str">
            <v>Stephanie Kyriacou</v>
          </cell>
        </row>
        <row r="59">
          <cell r="E59" t="str">
            <v>Yuka Saso</v>
          </cell>
        </row>
        <row r="60">
          <cell r="E60" t="str">
            <v>Arpichaya Yubol</v>
          </cell>
        </row>
        <row r="61">
          <cell r="E61" t="str">
            <v>Sarah Schmelzel</v>
          </cell>
        </row>
        <row r="62">
          <cell r="E62" t="str">
            <v>Jaravee Boonchant</v>
          </cell>
        </row>
        <row r="63">
          <cell r="E63" t="str">
            <v>Gabriela Ruffels</v>
          </cell>
        </row>
        <row r="64">
          <cell r="E64" t="str">
            <v>Georgia Hall</v>
          </cell>
        </row>
        <row r="65">
          <cell r="E65" t="str">
            <v>Ruixin Liu</v>
          </cell>
        </row>
        <row r="66">
          <cell r="E66" t="str">
            <v>Chanettee Wannasaen</v>
          </cell>
        </row>
        <row r="67">
          <cell r="E67" t="str">
            <v>Jasmine Suwannapura</v>
          </cell>
        </row>
        <row r="68">
          <cell r="E68" t="str">
            <v>Mi Hyang Lee</v>
          </cell>
        </row>
        <row r="69">
          <cell r="E69" t="str">
            <v>Ryann O'Toole</v>
          </cell>
        </row>
        <row r="70">
          <cell r="E70" t="str">
            <v>Madelene Sagstrom</v>
          </cell>
        </row>
        <row r="71">
          <cell r="E71" t="str">
            <v>Andrea Lee</v>
          </cell>
        </row>
        <row r="72">
          <cell r="E72" t="str">
            <v>Trichat Cheenglab</v>
          </cell>
        </row>
        <row r="73">
          <cell r="E73" t="str">
            <v>Alexa Pano</v>
          </cell>
        </row>
        <row r="74">
          <cell r="E74" t="str">
            <v>Anna Nordqvist</v>
          </cell>
        </row>
        <row r="75">
          <cell r="E75" t="str">
            <v>Pimpisa Rubrong</v>
          </cell>
        </row>
        <row r="76">
          <cell r="E76" t="str">
            <v>Moriya Jutanugarn</v>
          </cell>
        </row>
        <row r="77">
          <cell r="E77" t="str">
            <v>Annabel Dimmock</v>
          </cell>
        </row>
        <row r="78">
          <cell r="E78" t="str">
            <v>Yuna Nishimura</v>
          </cell>
        </row>
        <row r="79">
          <cell r="E79" t="str">
            <v>Bailey Tardy</v>
          </cell>
        </row>
        <row r="80">
          <cell r="E80" t="str">
            <v>Peiyun Chien</v>
          </cell>
        </row>
        <row r="81">
          <cell r="E81" t="str">
            <v>Gianna Clemente</v>
          </cell>
        </row>
        <row r="82">
          <cell r="E82" t="str">
            <v>Wichanee Meechai</v>
          </cell>
        </row>
        <row r="83">
          <cell r="E83" t="str">
            <v>Hinako Shibuno</v>
          </cell>
        </row>
        <row r="84">
          <cell r="E84" t="str">
            <v>Linnea Strom</v>
          </cell>
        </row>
        <row r="85">
          <cell r="E85" t="str">
            <v>Caroline Masson</v>
          </cell>
        </row>
        <row r="86">
          <cell r="E86" t="str">
            <v>Miyu Sato</v>
          </cell>
        </row>
        <row r="87">
          <cell r="E87" t="str">
            <v>Sophia Popov</v>
          </cell>
        </row>
        <row r="88">
          <cell r="E88" t="str">
            <v>Brittany Altomare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Jin Young Ko</v>
          </cell>
        </row>
        <row r="19">
          <cell r="E19" t="str">
            <v>Ruoning Yin</v>
          </cell>
        </row>
        <row r="20">
          <cell r="E20" t="str">
            <v>Celine Boutier</v>
          </cell>
        </row>
        <row r="21">
          <cell r="E21" t="str">
            <v>Haeran Ryu</v>
          </cell>
        </row>
        <row r="22">
          <cell r="E22" t="str">
            <v>Sei Young Kim</v>
          </cell>
        </row>
        <row r="23">
          <cell r="E23" t="str">
            <v>Linn Grant</v>
          </cell>
        </row>
        <row r="24">
          <cell r="E24" t="str">
            <v>Rio Takeda</v>
          </cell>
        </row>
        <row r="25">
          <cell r="E25" t="str">
            <v>Jin Hee Im</v>
          </cell>
        </row>
        <row r="26">
          <cell r="E26" t="str">
            <v>Angel Yin</v>
          </cell>
        </row>
        <row r="27">
          <cell r="E27" t="str">
            <v>Yealimi Noh</v>
          </cell>
        </row>
        <row r="28">
          <cell r="E28" t="str">
            <v>Lauren Coughlin</v>
          </cell>
        </row>
        <row r="29">
          <cell r="E29" t="str">
            <v>Amy Yang</v>
          </cell>
        </row>
        <row r="30">
          <cell r="E30" t="str">
            <v>Ariya Jutanugarn</v>
          </cell>
        </row>
        <row r="31">
          <cell r="E31" t="str">
            <v>Lilia Vu</v>
          </cell>
        </row>
        <row r="32">
          <cell r="E32" t="str">
            <v>Brooke M. Henderson</v>
          </cell>
        </row>
        <row r="33">
          <cell r="E33" t="str">
            <v>Nanna Koerstz Madsen</v>
          </cell>
        </row>
        <row r="34">
          <cell r="E34" t="str">
            <v>Patty Tavatanakit</v>
          </cell>
        </row>
        <row r="35">
          <cell r="E35" t="str">
            <v>Hyo Joo Kim</v>
          </cell>
        </row>
        <row r="36">
          <cell r="E36" t="str">
            <v>Ayaka Furue</v>
          </cell>
        </row>
        <row r="37">
          <cell r="E37" t="str">
            <v>Hye-Jin Choi</v>
          </cell>
        </row>
        <row r="38">
          <cell r="E38" t="str">
            <v>A Lim Kim</v>
          </cell>
        </row>
        <row r="39">
          <cell r="E39" t="str">
            <v>Chisato Iwai</v>
          </cell>
        </row>
        <row r="40">
          <cell r="E40" t="str">
            <v>Mao Saigo</v>
          </cell>
        </row>
        <row r="41">
          <cell r="E41" t="str">
            <v>Allisen Corpuz</v>
          </cell>
        </row>
        <row r="42">
          <cell r="E42" t="str">
            <v>Akie Iwai</v>
          </cell>
        </row>
        <row r="43">
          <cell r="E43" t="str">
            <v>Leona Maguire</v>
          </cell>
        </row>
        <row r="44">
          <cell r="E44" t="str">
            <v>Jennifer Kupcho</v>
          </cell>
        </row>
        <row r="45">
          <cell r="E45" t="str">
            <v>Somi Lee</v>
          </cell>
        </row>
        <row r="46">
          <cell r="E46" t="str">
            <v>Nataliya Guseva</v>
          </cell>
        </row>
        <row r="47">
          <cell r="E47" t="str">
            <v>Carlota Ciganda</v>
          </cell>
        </row>
        <row r="48">
          <cell r="E48" t="str">
            <v>Pajaree Anannarukarn</v>
          </cell>
        </row>
        <row r="49">
          <cell r="E49" t="str">
            <v>Esther Henseleit</v>
          </cell>
        </row>
        <row r="50">
          <cell r="E50" t="str">
            <v>Albane Valenzuela</v>
          </cell>
        </row>
        <row r="51">
          <cell r="E51" t="str">
            <v>Grace Kim</v>
          </cell>
        </row>
        <row r="52">
          <cell r="E52" t="str">
            <v>Lucy Li</v>
          </cell>
        </row>
        <row r="53">
          <cell r="E53" t="str">
            <v>Auston Kim</v>
          </cell>
        </row>
        <row r="54">
          <cell r="E54" t="str">
            <v>Narin An</v>
          </cell>
        </row>
        <row r="55">
          <cell r="E55" t="str">
            <v>Yuka Saso</v>
          </cell>
        </row>
        <row r="56">
          <cell r="E56" t="str">
            <v>Gaby Lopez</v>
          </cell>
        </row>
        <row r="57">
          <cell r="E57" t="str">
            <v>Maja Stark</v>
          </cell>
        </row>
        <row r="58">
          <cell r="E58" t="str">
            <v>Sarah Schmelzel</v>
          </cell>
        </row>
        <row r="59">
          <cell r="E59" t="str">
            <v>Arpichaya Yubol</v>
          </cell>
        </row>
        <row r="60">
          <cell r="E60" t="str">
            <v>Stephanie Kyriacou</v>
          </cell>
        </row>
        <row r="61">
          <cell r="E61" t="str">
            <v>Ruixin Liu</v>
          </cell>
        </row>
        <row r="62">
          <cell r="E62" t="str">
            <v>Jasmine Suwannapura</v>
          </cell>
        </row>
        <row r="63">
          <cell r="E63" t="str">
            <v>Gabriela Ruffels</v>
          </cell>
        </row>
        <row r="64">
          <cell r="E64" t="str">
            <v>Jaravee Boonchant</v>
          </cell>
        </row>
        <row r="65">
          <cell r="E65" t="str">
            <v>Mi Hyang Lee</v>
          </cell>
        </row>
        <row r="66">
          <cell r="E66" t="str">
            <v>Georgia Hall</v>
          </cell>
        </row>
        <row r="67">
          <cell r="E67" t="str">
            <v>Chanettee Wannasaen</v>
          </cell>
        </row>
        <row r="68">
          <cell r="E68" t="str">
            <v>Jenny Shin</v>
          </cell>
        </row>
        <row r="69">
          <cell r="E69" t="str">
            <v>Ryann O'Toole</v>
          </cell>
        </row>
        <row r="70">
          <cell r="E70" t="str">
            <v>Bailey Tardy</v>
          </cell>
        </row>
        <row r="71">
          <cell r="E71" t="str">
            <v>Annabel Dimmock</v>
          </cell>
        </row>
        <row r="72">
          <cell r="E72" t="str">
            <v>Peiyun Chien</v>
          </cell>
        </row>
        <row r="73">
          <cell r="E73" t="str">
            <v>Andrea Lee</v>
          </cell>
        </row>
        <row r="74">
          <cell r="E74" t="str">
            <v>Alexa Pano</v>
          </cell>
        </row>
        <row r="75">
          <cell r="E75" t="str">
            <v>Madelene Sagstrom</v>
          </cell>
        </row>
        <row r="76">
          <cell r="E76" t="str">
            <v>Anna Nordqvist</v>
          </cell>
        </row>
        <row r="77">
          <cell r="E77" t="str">
            <v>Trichat Cheenglab</v>
          </cell>
        </row>
        <row r="78">
          <cell r="E78" t="str">
            <v>Hinako Shibuno</v>
          </cell>
        </row>
        <row r="79">
          <cell r="E79" t="str">
            <v>Yuna Nishimura</v>
          </cell>
        </row>
        <row r="80">
          <cell r="E80" t="str">
            <v>Moriya Jutanugarn</v>
          </cell>
        </row>
        <row r="81">
          <cell r="E81" t="str">
            <v>Wichanee Meechai</v>
          </cell>
        </row>
        <row r="82">
          <cell r="E82" t="str">
            <v>Linnea Strom</v>
          </cell>
        </row>
        <row r="83">
          <cell r="E83" t="str">
            <v>Miyu Sato</v>
          </cell>
        </row>
        <row r="84">
          <cell r="E84" t="str">
            <v>Gianna Clemente</v>
          </cell>
        </row>
        <row r="85">
          <cell r="E85" t="str">
            <v>Pimpisa Rubrong</v>
          </cell>
        </row>
        <row r="86">
          <cell r="E86" t="str">
            <v>Caroline Masson</v>
          </cell>
        </row>
        <row r="87">
          <cell r="E87" t="str">
            <v>Sophia Popov</v>
          </cell>
        </row>
        <row r="88">
          <cell r="E88" t="str">
            <v>Brittany Altomare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875</v>
      </c>
      <c r="C1" t="s">
        <v>876</v>
      </c>
      <c r="D1" t="s">
        <v>877</v>
      </c>
      <c r="E1" t="s">
        <v>878</v>
      </c>
      <c r="F1" t="s">
        <v>879</v>
      </c>
      <c r="G1" t="s">
        <v>880</v>
      </c>
      <c r="H1" t="s">
        <v>881</v>
      </c>
      <c r="I1" t="s">
        <v>882</v>
      </c>
      <c r="J1" t="s">
        <v>883</v>
      </c>
      <c r="K1" t="s">
        <v>884</v>
      </c>
      <c r="L1" t="s">
        <v>885</v>
      </c>
      <c r="M1" t="s">
        <v>886</v>
      </c>
      <c r="N1" t="s">
        <v>887</v>
      </c>
      <c r="O1" t="s">
        <v>888</v>
      </c>
      <c r="P1" t="s">
        <v>889</v>
      </c>
      <c r="Q1" t="s">
        <v>890</v>
      </c>
      <c r="R1" t="s">
        <v>891</v>
      </c>
      <c r="S1" t="s">
        <v>892</v>
      </c>
      <c r="T1" t="s">
        <v>893</v>
      </c>
      <c r="U1" t="s">
        <v>894</v>
      </c>
      <c r="V1" t="s">
        <v>895</v>
      </c>
      <c r="W1" t="s">
        <v>896</v>
      </c>
      <c r="X1" t="s">
        <v>897</v>
      </c>
      <c r="Y1" t="s">
        <v>898</v>
      </c>
      <c r="Z1" t="s">
        <v>899</v>
      </c>
      <c r="AA1" t="s">
        <v>900</v>
      </c>
      <c r="AB1" t="s">
        <v>901</v>
      </c>
      <c r="AC1" t="s">
        <v>902</v>
      </c>
      <c r="AD1" t="s">
        <v>903</v>
      </c>
      <c r="AE1" t="s">
        <v>904</v>
      </c>
      <c r="AF1" t="s">
        <v>905</v>
      </c>
      <c r="AG1" t="s">
        <v>906</v>
      </c>
      <c r="AH1" t="s">
        <v>907</v>
      </c>
      <c r="AI1" t="s">
        <v>908</v>
      </c>
      <c r="AJ1" t="s">
        <v>909</v>
      </c>
    </row>
    <row r="2" spans="1:36" x14ac:dyDescent="0.25">
      <c r="A2" s="3" t="str">
        <f t="shared" ref="A2:A65" si="0">IF(J2="","",CONCATENATE(J2," ",I2))</f>
        <v>Angel Yin</v>
      </c>
      <c r="B2" s="4">
        <v>45711</v>
      </c>
      <c r="C2" t="s">
        <v>910</v>
      </c>
      <c r="D2" t="s">
        <v>911</v>
      </c>
      <c r="E2" t="s">
        <v>912</v>
      </c>
      <c r="F2" t="s">
        <v>913</v>
      </c>
      <c r="I2" t="s">
        <v>914</v>
      </c>
      <c r="J2" t="s">
        <v>915</v>
      </c>
      <c r="K2">
        <v>1</v>
      </c>
      <c r="L2">
        <v>67</v>
      </c>
      <c r="M2">
        <v>64</v>
      </c>
      <c r="N2">
        <v>64</v>
      </c>
      <c r="O2">
        <v>65</v>
      </c>
      <c r="Q2">
        <v>260</v>
      </c>
      <c r="R2">
        <v>71.13</v>
      </c>
      <c r="S2">
        <v>71.13</v>
      </c>
      <c r="T2">
        <v>66.819999999999993</v>
      </c>
      <c r="U2">
        <v>64.44</v>
      </c>
      <c r="V2">
        <v>64.38</v>
      </c>
      <c r="W2">
        <v>66.78</v>
      </c>
      <c r="Y2">
        <v>65.61</v>
      </c>
      <c r="Z2">
        <v>4</v>
      </c>
      <c r="AA2">
        <v>2</v>
      </c>
      <c r="AB2">
        <v>1</v>
      </c>
      <c r="AC2">
        <v>1</v>
      </c>
      <c r="AE2">
        <v>5</v>
      </c>
      <c r="AF2">
        <v>2</v>
      </c>
      <c r="AG2">
        <v>-5</v>
      </c>
      <c r="AH2">
        <v>-1</v>
      </c>
      <c r="AJ2">
        <v>1</v>
      </c>
    </row>
    <row r="3" spans="1:36" x14ac:dyDescent="0.25">
      <c r="A3" s="3" t="str">
        <f t="shared" si="0"/>
        <v>Akie Iwai</v>
      </c>
      <c r="B3" s="4">
        <v>45711</v>
      </c>
      <c r="C3" t="s">
        <v>910</v>
      </c>
      <c r="D3" t="s">
        <v>911</v>
      </c>
      <c r="E3" t="s">
        <v>912</v>
      </c>
      <c r="F3" t="s">
        <v>913</v>
      </c>
      <c r="I3" t="s">
        <v>916</v>
      </c>
      <c r="J3" t="s">
        <v>917</v>
      </c>
      <c r="K3">
        <v>2</v>
      </c>
      <c r="L3">
        <v>62</v>
      </c>
      <c r="M3">
        <v>67</v>
      </c>
      <c r="N3">
        <v>71</v>
      </c>
      <c r="O3">
        <v>61</v>
      </c>
      <c r="Q3">
        <v>261</v>
      </c>
      <c r="R3">
        <v>71.13</v>
      </c>
      <c r="S3">
        <v>71.13</v>
      </c>
      <c r="T3">
        <v>61.82</v>
      </c>
      <c r="U3">
        <v>67.44</v>
      </c>
      <c r="V3">
        <v>71.38</v>
      </c>
      <c r="W3">
        <v>62.78</v>
      </c>
      <c r="Y3">
        <v>65.86</v>
      </c>
      <c r="Z3">
        <v>1</v>
      </c>
      <c r="AA3">
        <v>1</v>
      </c>
      <c r="AB3">
        <v>2</v>
      </c>
      <c r="AC3">
        <v>2</v>
      </c>
      <c r="AE3">
        <v>-3</v>
      </c>
      <c r="AF3">
        <v>-2</v>
      </c>
      <c r="AG3">
        <v>5</v>
      </c>
      <c r="AH3">
        <v>1</v>
      </c>
      <c r="AJ3">
        <v>2</v>
      </c>
    </row>
    <row r="4" spans="1:36" x14ac:dyDescent="0.25">
      <c r="A4" s="3" t="str">
        <f t="shared" si="0"/>
        <v>Jeeno Thitikul</v>
      </c>
      <c r="B4" s="4">
        <v>45711</v>
      </c>
      <c r="C4" t="s">
        <v>910</v>
      </c>
      <c r="D4" t="s">
        <v>911</v>
      </c>
      <c r="E4" t="s">
        <v>912</v>
      </c>
      <c r="F4" t="s">
        <v>913</v>
      </c>
      <c r="I4" t="s">
        <v>918</v>
      </c>
      <c r="J4" t="s">
        <v>919</v>
      </c>
      <c r="K4">
        <v>3</v>
      </c>
      <c r="L4">
        <v>68</v>
      </c>
      <c r="M4">
        <v>64</v>
      </c>
      <c r="N4">
        <v>69</v>
      </c>
      <c r="O4">
        <v>66</v>
      </c>
      <c r="Q4">
        <v>267</v>
      </c>
      <c r="R4">
        <v>71.13</v>
      </c>
      <c r="S4">
        <v>71.13</v>
      </c>
      <c r="T4">
        <v>67.819999999999993</v>
      </c>
      <c r="U4">
        <v>64.44</v>
      </c>
      <c r="V4">
        <v>69.38</v>
      </c>
      <c r="W4">
        <v>67.78</v>
      </c>
      <c r="Y4">
        <v>67.36</v>
      </c>
      <c r="Z4">
        <v>7</v>
      </c>
      <c r="AA4">
        <v>3</v>
      </c>
      <c r="AB4">
        <v>3</v>
      </c>
      <c r="AC4">
        <v>3</v>
      </c>
      <c r="AE4">
        <v>6</v>
      </c>
      <c r="AF4">
        <v>3</v>
      </c>
      <c r="AG4">
        <v>6</v>
      </c>
      <c r="AH4">
        <v>7</v>
      </c>
      <c r="AJ4">
        <v>3</v>
      </c>
    </row>
    <row r="5" spans="1:36" x14ac:dyDescent="0.25">
      <c r="A5" s="3" t="str">
        <f t="shared" si="0"/>
        <v>Moriya Jutanugarn</v>
      </c>
      <c r="B5" s="4">
        <v>45711</v>
      </c>
      <c r="C5" t="s">
        <v>910</v>
      </c>
      <c r="D5" t="s">
        <v>911</v>
      </c>
      <c r="E5" t="s">
        <v>912</v>
      </c>
      <c r="F5" t="s">
        <v>913</v>
      </c>
      <c r="I5" t="s">
        <v>920</v>
      </c>
      <c r="J5" t="s">
        <v>921</v>
      </c>
      <c r="K5">
        <v>4</v>
      </c>
      <c r="L5">
        <v>66</v>
      </c>
      <c r="M5">
        <v>66</v>
      </c>
      <c r="N5">
        <v>69</v>
      </c>
      <c r="O5">
        <v>68</v>
      </c>
      <c r="Q5">
        <v>269</v>
      </c>
      <c r="R5">
        <v>71.13</v>
      </c>
      <c r="S5">
        <v>71.13</v>
      </c>
      <c r="T5">
        <v>65.819999999999993</v>
      </c>
      <c r="U5">
        <v>66.44</v>
      </c>
      <c r="V5">
        <v>69.38</v>
      </c>
      <c r="W5">
        <v>69.78</v>
      </c>
      <c r="Y5">
        <v>67.86</v>
      </c>
      <c r="Z5">
        <v>3</v>
      </c>
      <c r="AA5">
        <v>3</v>
      </c>
      <c r="AB5">
        <v>3</v>
      </c>
      <c r="AC5">
        <v>4</v>
      </c>
      <c r="AE5">
        <v>4</v>
      </c>
      <c r="AF5">
        <v>3</v>
      </c>
      <c r="AG5">
        <v>6</v>
      </c>
      <c r="AH5">
        <v>9</v>
      </c>
      <c r="AJ5">
        <v>4</v>
      </c>
    </row>
    <row r="6" spans="1:36" x14ac:dyDescent="0.25">
      <c r="A6" s="3" t="str">
        <f t="shared" si="0"/>
        <v>Patty Tavatanakit</v>
      </c>
      <c r="B6" s="4">
        <v>45711</v>
      </c>
      <c r="C6" t="s">
        <v>910</v>
      </c>
      <c r="D6" t="s">
        <v>911</v>
      </c>
      <c r="E6" t="s">
        <v>912</v>
      </c>
      <c r="F6" t="s">
        <v>913</v>
      </c>
      <c r="I6" t="s">
        <v>922</v>
      </c>
      <c r="J6" t="s">
        <v>923</v>
      </c>
      <c r="K6">
        <v>4</v>
      </c>
      <c r="L6">
        <v>71</v>
      </c>
      <c r="M6">
        <v>68</v>
      </c>
      <c r="N6">
        <v>65</v>
      </c>
      <c r="O6">
        <v>65</v>
      </c>
      <c r="Q6">
        <v>269</v>
      </c>
      <c r="R6">
        <v>71.13</v>
      </c>
      <c r="S6">
        <v>71.13</v>
      </c>
      <c r="T6">
        <v>70.819999999999993</v>
      </c>
      <c r="U6">
        <v>68.44</v>
      </c>
      <c r="V6">
        <v>65.38</v>
      </c>
      <c r="W6">
        <v>66.78</v>
      </c>
      <c r="Y6">
        <v>67.86</v>
      </c>
      <c r="Z6">
        <v>33</v>
      </c>
      <c r="AA6">
        <v>15</v>
      </c>
      <c r="AB6">
        <v>6</v>
      </c>
      <c r="AC6">
        <v>4</v>
      </c>
      <c r="AE6">
        <v>9</v>
      </c>
      <c r="AF6">
        <v>10</v>
      </c>
      <c r="AG6">
        <v>9</v>
      </c>
      <c r="AH6">
        <v>9</v>
      </c>
      <c r="AJ6">
        <v>4</v>
      </c>
    </row>
    <row r="7" spans="1:36" x14ac:dyDescent="0.25">
      <c r="A7" s="3" t="str">
        <f t="shared" si="0"/>
        <v>A Lim Kim</v>
      </c>
      <c r="B7" s="4">
        <v>45711</v>
      </c>
      <c r="C7" t="s">
        <v>910</v>
      </c>
      <c r="D7" t="s">
        <v>911</v>
      </c>
      <c r="E7" t="s">
        <v>912</v>
      </c>
      <c r="F7" t="s">
        <v>913</v>
      </c>
      <c r="I7" t="s">
        <v>924</v>
      </c>
      <c r="J7" t="s">
        <v>925</v>
      </c>
      <c r="K7">
        <v>6</v>
      </c>
      <c r="L7">
        <v>71</v>
      </c>
      <c r="M7">
        <v>66</v>
      </c>
      <c r="N7">
        <v>66</v>
      </c>
      <c r="O7">
        <v>68</v>
      </c>
      <c r="Q7">
        <v>271</v>
      </c>
      <c r="R7">
        <v>71.13</v>
      </c>
      <c r="S7">
        <v>71.13</v>
      </c>
      <c r="T7">
        <v>70.819999999999993</v>
      </c>
      <c r="U7">
        <v>66.44</v>
      </c>
      <c r="V7">
        <v>66.38</v>
      </c>
      <c r="W7">
        <v>69.78</v>
      </c>
      <c r="Y7">
        <v>68.36</v>
      </c>
      <c r="Z7">
        <v>33</v>
      </c>
      <c r="AA7">
        <v>8</v>
      </c>
      <c r="AB7">
        <v>5</v>
      </c>
      <c r="AC7">
        <v>6</v>
      </c>
      <c r="AE7">
        <v>9</v>
      </c>
      <c r="AF7">
        <v>8</v>
      </c>
      <c r="AG7">
        <v>8</v>
      </c>
      <c r="AH7">
        <v>11</v>
      </c>
      <c r="AJ7">
        <v>6</v>
      </c>
    </row>
    <row r="8" spans="1:36" x14ac:dyDescent="0.25">
      <c r="A8" s="3" t="str">
        <f t="shared" si="0"/>
        <v>Allisen Corpuz</v>
      </c>
      <c r="B8" s="4">
        <v>45711</v>
      </c>
      <c r="C8" t="s">
        <v>910</v>
      </c>
      <c r="D8" t="s">
        <v>911</v>
      </c>
      <c r="E8" t="s">
        <v>912</v>
      </c>
      <c r="F8" t="s">
        <v>913</v>
      </c>
      <c r="I8" t="s">
        <v>926</v>
      </c>
      <c r="J8" t="s">
        <v>927</v>
      </c>
      <c r="K8">
        <v>7</v>
      </c>
      <c r="L8">
        <v>68</v>
      </c>
      <c r="M8">
        <v>71</v>
      </c>
      <c r="N8">
        <v>69</v>
      </c>
      <c r="O8">
        <v>64</v>
      </c>
      <c r="Q8">
        <v>272</v>
      </c>
      <c r="R8">
        <v>71.13</v>
      </c>
      <c r="S8">
        <v>71.13</v>
      </c>
      <c r="T8">
        <v>67.819999999999993</v>
      </c>
      <c r="U8">
        <v>71.44</v>
      </c>
      <c r="V8">
        <v>69.38</v>
      </c>
      <c r="W8">
        <v>65.78</v>
      </c>
      <c r="Y8">
        <v>68.61</v>
      </c>
      <c r="Z8">
        <v>7</v>
      </c>
      <c r="AA8">
        <v>15</v>
      </c>
      <c r="AB8">
        <v>16</v>
      </c>
      <c r="AC8">
        <v>7</v>
      </c>
      <c r="AE8">
        <v>6</v>
      </c>
      <c r="AF8">
        <v>10</v>
      </c>
      <c r="AG8">
        <v>13</v>
      </c>
      <c r="AH8">
        <v>12</v>
      </c>
      <c r="AJ8">
        <v>7</v>
      </c>
    </row>
    <row r="9" spans="1:36" x14ac:dyDescent="0.25">
      <c r="A9" s="3" t="str">
        <f t="shared" si="0"/>
        <v>Nanna Koerstz Madsen</v>
      </c>
      <c r="B9" s="4">
        <v>45711</v>
      </c>
      <c r="C9" t="s">
        <v>910</v>
      </c>
      <c r="D9" t="s">
        <v>911</v>
      </c>
      <c r="E9" t="s">
        <v>912</v>
      </c>
      <c r="F9" t="s">
        <v>913</v>
      </c>
      <c r="I9" t="s">
        <v>928</v>
      </c>
      <c r="J9" t="s">
        <v>929</v>
      </c>
      <c r="K9">
        <v>7</v>
      </c>
      <c r="L9">
        <v>67</v>
      </c>
      <c r="M9">
        <v>71</v>
      </c>
      <c r="N9">
        <v>66</v>
      </c>
      <c r="O9">
        <v>68</v>
      </c>
      <c r="Q9">
        <v>272</v>
      </c>
      <c r="R9">
        <v>71.13</v>
      </c>
      <c r="S9">
        <v>71.13</v>
      </c>
      <c r="T9">
        <v>66.819999999999993</v>
      </c>
      <c r="U9">
        <v>71.44</v>
      </c>
      <c r="V9">
        <v>66.38</v>
      </c>
      <c r="W9">
        <v>69.78</v>
      </c>
      <c r="Y9">
        <v>68.61</v>
      </c>
      <c r="Z9">
        <v>4</v>
      </c>
      <c r="AA9">
        <v>12</v>
      </c>
      <c r="AB9">
        <v>6</v>
      </c>
      <c r="AC9">
        <v>7</v>
      </c>
      <c r="AE9">
        <v>5</v>
      </c>
      <c r="AF9">
        <v>9</v>
      </c>
      <c r="AG9">
        <v>9</v>
      </c>
      <c r="AH9">
        <v>12</v>
      </c>
      <c r="AJ9">
        <v>7</v>
      </c>
    </row>
    <row r="10" spans="1:36" x14ac:dyDescent="0.25">
      <c r="A10" s="3" t="str">
        <f t="shared" si="0"/>
        <v>Georgia Hall</v>
      </c>
      <c r="B10" s="4">
        <v>45711</v>
      </c>
      <c r="C10" t="s">
        <v>910</v>
      </c>
      <c r="D10" t="s">
        <v>911</v>
      </c>
      <c r="E10" t="s">
        <v>912</v>
      </c>
      <c r="F10" t="s">
        <v>913</v>
      </c>
      <c r="I10" t="s">
        <v>930</v>
      </c>
      <c r="J10" t="s">
        <v>931</v>
      </c>
      <c r="K10">
        <v>9</v>
      </c>
      <c r="L10">
        <v>70</v>
      </c>
      <c r="M10">
        <v>69</v>
      </c>
      <c r="N10">
        <v>68</v>
      </c>
      <c r="O10">
        <v>66</v>
      </c>
      <c r="Q10">
        <v>273</v>
      </c>
      <c r="R10">
        <v>71.13</v>
      </c>
      <c r="S10">
        <v>71.13</v>
      </c>
      <c r="T10">
        <v>69.819999999999993</v>
      </c>
      <c r="U10">
        <v>69.44</v>
      </c>
      <c r="V10">
        <v>68.38</v>
      </c>
      <c r="W10">
        <v>67.78</v>
      </c>
      <c r="Y10">
        <v>68.86</v>
      </c>
      <c r="Z10">
        <v>23</v>
      </c>
      <c r="AA10">
        <v>15</v>
      </c>
      <c r="AB10">
        <v>13</v>
      </c>
      <c r="AC10">
        <v>9</v>
      </c>
      <c r="AE10">
        <v>8</v>
      </c>
      <c r="AF10">
        <v>10</v>
      </c>
      <c r="AG10">
        <v>12</v>
      </c>
      <c r="AH10">
        <v>13</v>
      </c>
      <c r="AJ10">
        <v>9</v>
      </c>
    </row>
    <row r="11" spans="1:36" x14ac:dyDescent="0.25">
      <c r="A11" s="3" t="str">
        <f t="shared" si="0"/>
        <v>Rio Takeda</v>
      </c>
      <c r="B11" s="4">
        <v>45711</v>
      </c>
      <c r="C11" t="s">
        <v>910</v>
      </c>
      <c r="D11" t="s">
        <v>911</v>
      </c>
      <c r="E11" t="s">
        <v>912</v>
      </c>
      <c r="F11" t="s">
        <v>913</v>
      </c>
      <c r="I11" t="s">
        <v>932</v>
      </c>
      <c r="J11" t="s">
        <v>933</v>
      </c>
      <c r="K11">
        <v>9</v>
      </c>
      <c r="L11">
        <v>69</v>
      </c>
      <c r="M11">
        <v>70</v>
      </c>
      <c r="N11">
        <v>67</v>
      </c>
      <c r="O11">
        <v>67</v>
      </c>
      <c r="Q11">
        <v>273</v>
      </c>
      <c r="R11">
        <v>71.13</v>
      </c>
      <c r="S11">
        <v>71.13</v>
      </c>
      <c r="T11">
        <v>68.819999999999993</v>
      </c>
      <c r="U11">
        <v>70.44</v>
      </c>
      <c r="V11">
        <v>67.38</v>
      </c>
      <c r="W11">
        <v>68.78</v>
      </c>
      <c r="Y11">
        <v>68.86</v>
      </c>
      <c r="Z11">
        <v>15</v>
      </c>
      <c r="AA11">
        <v>15</v>
      </c>
      <c r="AB11">
        <v>9</v>
      </c>
      <c r="AC11">
        <v>9</v>
      </c>
      <c r="AE11">
        <v>7</v>
      </c>
      <c r="AF11">
        <v>10</v>
      </c>
      <c r="AG11">
        <v>11</v>
      </c>
      <c r="AH11">
        <v>13</v>
      </c>
      <c r="AJ11">
        <v>9</v>
      </c>
    </row>
    <row r="12" spans="1:36" x14ac:dyDescent="0.25">
      <c r="A12" s="3" t="str">
        <f t="shared" si="0"/>
        <v>Jennifer Kupcho</v>
      </c>
      <c r="B12" s="4">
        <v>45711</v>
      </c>
      <c r="C12" t="s">
        <v>910</v>
      </c>
      <c r="D12" t="s">
        <v>911</v>
      </c>
      <c r="E12" t="s">
        <v>912</v>
      </c>
      <c r="F12" t="s">
        <v>913</v>
      </c>
      <c r="I12" t="s">
        <v>934</v>
      </c>
      <c r="J12" t="s">
        <v>935</v>
      </c>
      <c r="K12">
        <v>11</v>
      </c>
      <c r="L12">
        <v>72</v>
      </c>
      <c r="M12">
        <v>67</v>
      </c>
      <c r="N12">
        <v>70</v>
      </c>
      <c r="O12">
        <v>65</v>
      </c>
      <c r="Q12">
        <v>274</v>
      </c>
      <c r="R12">
        <v>71.13</v>
      </c>
      <c r="S12">
        <v>71.13</v>
      </c>
      <c r="T12">
        <v>71.819999999999993</v>
      </c>
      <c r="U12">
        <v>67.44</v>
      </c>
      <c r="V12">
        <v>70.38</v>
      </c>
      <c r="W12">
        <v>66.78</v>
      </c>
      <c r="Y12">
        <v>69.11</v>
      </c>
      <c r="Z12">
        <v>40</v>
      </c>
      <c r="AA12">
        <v>15</v>
      </c>
      <c r="AB12">
        <v>19</v>
      </c>
      <c r="AC12">
        <v>11</v>
      </c>
      <c r="AE12">
        <v>10</v>
      </c>
      <c r="AF12">
        <v>10</v>
      </c>
      <c r="AG12">
        <v>14</v>
      </c>
      <c r="AH12">
        <v>14</v>
      </c>
      <c r="AJ12">
        <v>11</v>
      </c>
    </row>
    <row r="13" spans="1:36" x14ac:dyDescent="0.25">
      <c r="A13" s="3" t="str">
        <f t="shared" si="0"/>
        <v>Yealimi Noh</v>
      </c>
      <c r="B13" s="4">
        <v>45711</v>
      </c>
      <c r="C13" t="s">
        <v>910</v>
      </c>
      <c r="D13" t="s">
        <v>911</v>
      </c>
      <c r="E13" t="s">
        <v>912</v>
      </c>
      <c r="F13" t="s">
        <v>913</v>
      </c>
      <c r="I13" t="s">
        <v>936</v>
      </c>
      <c r="J13" t="s">
        <v>937</v>
      </c>
      <c r="K13">
        <v>11</v>
      </c>
      <c r="L13">
        <v>70</v>
      </c>
      <c r="M13">
        <v>69</v>
      </c>
      <c r="N13">
        <v>67</v>
      </c>
      <c r="O13">
        <v>68</v>
      </c>
      <c r="Q13">
        <v>274</v>
      </c>
      <c r="R13">
        <v>71.13</v>
      </c>
      <c r="S13">
        <v>71.13</v>
      </c>
      <c r="T13">
        <v>69.819999999999993</v>
      </c>
      <c r="U13">
        <v>69.44</v>
      </c>
      <c r="V13">
        <v>67.38</v>
      </c>
      <c r="W13">
        <v>69.78</v>
      </c>
      <c r="Y13">
        <v>69.11</v>
      </c>
      <c r="Z13">
        <v>23</v>
      </c>
      <c r="AA13">
        <v>15</v>
      </c>
      <c r="AB13">
        <v>9</v>
      </c>
      <c r="AC13">
        <v>11</v>
      </c>
      <c r="AE13">
        <v>8</v>
      </c>
      <c r="AF13">
        <v>10</v>
      </c>
      <c r="AG13">
        <v>11</v>
      </c>
      <c r="AH13">
        <v>14</v>
      </c>
      <c r="AJ13">
        <v>11</v>
      </c>
    </row>
    <row r="14" spans="1:36" x14ac:dyDescent="0.25">
      <c r="A14" s="3" t="str">
        <f t="shared" si="0"/>
        <v>Amy Yang</v>
      </c>
      <c r="B14" s="4">
        <v>45711</v>
      </c>
      <c r="C14" t="s">
        <v>910</v>
      </c>
      <c r="D14" t="s">
        <v>911</v>
      </c>
      <c r="E14" t="s">
        <v>912</v>
      </c>
      <c r="F14" t="s">
        <v>913</v>
      </c>
      <c r="I14" t="s">
        <v>938</v>
      </c>
      <c r="J14" t="s">
        <v>939</v>
      </c>
      <c r="K14">
        <v>11</v>
      </c>
      <c r="L14">
        <v>69</v>
      </c>
      <c r="M14">
        <v>70</v>
      </c>
      <c r="N14">
        <v>67</v>
      </c>
      <c r="O14">
        <v>68</v>
      </c>
      <c r="Q14">
        <v>274</v>
      </c>
      <c r="R14">
        <v>71.13</v>
      </c>
      <c r="S14">
        <v>71.13</v>
      </c>
      <c r="T14">
        <v>68.819999999999993</v>
      </c>
      <c r="U14">
        <v>70.44</v>
      </c>
      <c r="V14">
        <v>67.38</v>
      </c>
      <c r="W14">
        <v>69.78</v>
      </c>
      <c r="Y14">
        <v>69.11</v>
      </c>
      <c r="Z14">
        <v>15</v>
      </c>
      <c r="AA14">
        <v>15</v>
      </c>
      <c r="AB14">
        <v>9</v>
      </c>
      <c r="AC14">
        <v>11</v>
      </c>
      <c r="AE14">
        <v>7</v>
      </c>
      <c r="AF14">
        <v>10</v>
      </c>
      <c r="AG14">
        <v>11</v>
      </c>
      <c r="AH14">
        <v>14</v>
      </c>
      <c r="AJ14">
        <v>11</v>
      </c>
    </row>
    <row r="15" spans="1:36" x14ac:dyDescent="0.25">
      <c r="A15" s="3" t="str">
        <f t="shared" si="0"/>
        <v>Ariya Jutanugarn</v>
      </c>
      <c r="B15" s="4">
        <v>45711</v>
      </c>
      <c r="C15" t="s">
        <v>910</v>
      </c>
      <c r="D15" t="s">
        <v>911</v>
      </c>
      <c r="E15" t="s">
        <v>912</v>
      </c>
      <c r="F15" t="s">
        <v>913</v>
      </c>
      <c r="I15" t="s">
        <v>920</v>
      </c>
      <c r="J15" t="s">
        <v>940</v>
      </c>
      <c r="K15">
        <v>14</v>
      </c>
      <c r="L15">
        <v>70</v>
      </c>
      <c r="M15">
        <v>69</v>
      </c>
      <c r="N15">
        <v>70</v>
      </c>
      <c r="O15">
        <v>66</v>
      </c>
      <c r="Q15">
        <v>275</v>
      </c>
      <c r="R15">
        <v>71.13</v>
      </c>
      <c r="S15">
        <v>71.13</v>
      </c>
      <c r="T15">
        <v>69.819999999999993</v>
      </c>
      <c r="U15">
        <v>69.44</v>
      </c>
      <c r="V15">
        <v>70.38</v>
      </c>
      <c r="W15">
        <v>67.78</v>
      </c>
      <c r="Y15">
        <v>69.36</v>
      </c>
      <c r="Z15">
        <v>23</v>
      </c>
      <c r="AA15">
        <v>15</v>
      </c>
      <c r="AB15">
        <v>19</v>
      </c>
      <c r="AC15">
        <v>14</v>
      </c>
      <c r="AE15">
        <v>8</v>
      </c>
      <c r="AF15">
        <v>10</v>
      </c>
      <c r="AG15">
        <v>14</v>
      </c>
      <c r="AH15">
        <v>15</v>
      </c>
      <c r="AJ15">
        <v>14</v>
      </c>
    </row>
    <row r="16" spans="1:36" x14ac:dyDescent="0.25">
      <c r="A16" s="3" t="str">
        <f t="shared" si="0"/>
        <v>Auston Kim</v>
      </c>
      <c r="B16" s="4">
        <v>45711</v>
      </c>
      <c r="C16" t="s">
        <v>910</v>
      </c>
      <c r="D16" t="s">
        <v>911</v>
      </c>
      <c r="E16" t="s">
        <v>912</v>
      </c>
      <c r="F16" t="s">
        <v>913</v>
      </c>
      <c r="I16" t="s">
        <v>924</v>
      </c>
      <c r="J16" t="s">
        <v>941</v>
      </c>
      <c r="K16">
        <v>14</v>
      </c>
      <c r="L16">
        <v>71</v>
      </c>
      <c r="M16">
        <v>65</v>
      </c>
      <c r="N16">
        <v>70</v>
      </c>
      <c r="O16">
        <v>69</v>
      </c>
      <c r="Q16">
        <v>275</v>
      </c>
      <c r="R16">
        <v>71.13</v>
      </c>
      <c r="S16">
        <v>71.13</v>
      </c>
      <c r="T16">
        <v>70.819999999999993</v>
      </c>
      <c r="U16">
        <v>65.44</v>
      </c>
      <c r="V16">
        <v>70.38</v>
      </c>
      <c r="W16">
        <v>70.78</v>
      </c>
      <c r="Y16">
        <v>69.36</v>
      </c>
      <c r="Z16">
        <v>33</v>
      </c>
      <c r="AA16">
        <v>6</v>
      </c>
      <c r="AB16">
        <v>9</v>
      </c>
      <c r="AC16">
        <v>14</v>
      </c>
      <c r="AE16">
        <v>9</v>
      </c>
      <c r="AF16">
        <v>7</v>
      </c>
      <c r="AG16">
        <v>11</v>
      </c>
      <c r="AH16">
        <v>15</v>
      </c>
      <c r="AJ16">
        <v>14</v>
      </c>
    </row>
    <row r="17" spans="1:36" x14ac:dyDescent="0.25">
      <c r="A17" s="3" t="str">
        <f t="shared" si="0"/>
        <v>Haeran Ryu</v>
      </c>
      <c r="B17" s="4">
        <v>45711</v>
      </c>
      <c r="C17" t="s">
        <v>910</v>
      </c>
      <c r="D17" t="s">
        <v>911</v>
      </c>
      <c r="E17" t="s">
        <v>912</v>
      </c>
      <c r="F17" t="s">
        <v>913</v>
      </c>
      <c r="I17" t="s">
        <v>942</v>
      </c>
      <c r="J17" t="s">
        <v>943</v>
      </c>
      <c r="K17">
        <v>14</v>
      </c>
      <c r="L17">
        <v>74</v>
      </c>
      <c r="M17">
        <v>68</v>
      </c>
      <c r="N17">
        <v>66</v>
      </c>
      <c r="O17">
        <v>67</v>
      </c>
      <c r="Q17">
        <v>275</v>
      </c>
      <c r="R17">
        <v>71.13</v>
      </c>
      <c r="S17">
        <v>71.13</v>
      </c>
      <c r="T17">
        <v>73.819999999999993</v>
      </c>
      <c r="U17">
        <v>68.44</v>
      </c>
      <c r="V17">
        <v>66.38</v>
      </c>
      <c r="W17">
        <v>68.78</v>
      </c>
      <c r="Y17">
        <v>69.36</v>
      </c>
      <c r="Z17">
        <v>57</v>
      </c>
      <c r="AA17">
        <v>38</v>
      </c>
      <c r="AB17">
        <v>16</v>
      </c>
      <c r="AC17">
        <v>14</v>
      </c>
      <c r="AE17">
        <v>12</v>
      </c>
      <c r="AF17">
        <v>13</v>
      </c>
      <c r="AG17">
        <v>13</v>
      </c>
      <c r="AH17">
        <v>15</v>
      </c>
      <c r="AJ17">
        <v>14</v>
      </c>
    </row>
    <row r="18" spans="1:36" x14ac:dyDescent="0.25">
      <c r="A18" s="3" t="str">
        <f t="shared" si="0"/>
        <v>Pajaree Anannarukarn</v>
      </c>
      <c r="B18" s="4">
        <v>45711</v>
      </c>
      <c r="C18" t="s">
        <v>910</v>
      </c>
      <c r="D18" t="s">
        <v>911</v>
      </c>
      <c r="E18" t="s">
        <v>912</v>
      </c>
      <c r="F18" t="s">
        <v>913</v>
      </c>
      <c r="I18" t="s">
        <v>944</v>
      </c>
      <c r="J18" t="s">
        <v>945</v>
      </c>
      <c r="K18">
        <v>17</v>
      </c>
      <c r="L18">
        <v>70</v>
      </c>
      <c r="M18">
        <v>71</v>
      </c>
      <c r="N18">
        <v>69</v>
      </c>
      <c r="O18">
        <v>66</v>
      </c>
      <c r="Q18">
        <v>276</v>
      </c>
      <c r="R18">
        <v>71.13</v>
      </c>
      <c r="S18">
        <v>71.13</v>
      </c>
      <c r="T18">
        <v>69.819999999999993</v>
      </c>
      <c r="U18">
        <v>71.44</v>
      </c>
      <c r="V18">
        <v>69.38</v>
      </c>
      <c r="W18">
        <v>67.78</v>
      </c>
      <c r="Y18">
        <v>69.61</v>
      </c>
      <c r="Z18">
        <v>23</v>
      </c>
      <c r="AA18">
        <v>31</v>
      </c>
      <c r="AB18">
        <v>26</v>
      </c>
      <c r="AC18">
        <v>17</v>
      </c>
      <c r="AE18">
        <v>8</v>
      </c>
      <c r="AF18">
        <v>12</v>
      </c>
      <c r="AG18">
        <v>15</v>
      </c>
      <c r="AH18">
        <v>16</v>
      </c>
      <c r="AJ18">
        <v>17</v>
      </c>
    </row>
    <row r="19" spans="1:36" x14ac:dyDescent="0.25">
      <c r="A19" s="3" t="str">
        <f t="shared" si="0"/>
        <v>Linn Grant</v>
      </c>
      <c r="B19" s="4">
        <v>45711</v>
      </c>
      <c r="C19" t="s">
        <v>910</v>
      </c>
      <c r="D19" t="s">
        <v>911</v>
      </c>
      <c r="E19" t="s">
        <v>912</v>
      </c>
      <c r="F19" t="s">
        <v>913</v>
      </c>
      <c r="I19" t="s">
        <v>946</v>
      </c>
      <c r="J19" t="s">
        <v>947</v>
      </c>
      <c r="K19">
        <v>17</v>
      </c>
      <c r="L19">
        <v>71</v>
      </c>
      <c r="M19">
        <v>66</v>
      </c>
      <c r="N19">
        <v>72</v>
      </c>
      <c r="O19">
        <v>67</v>
      </c>
      <c r="Q19">
        <v>276</v>
      </c>
      <c r="R19">
        <v>71.13</v>
      </c>
      <c r="S19">
        <v>71.13</v>
      </c>
      <c r="T19">
        <v>70.819999999999993</v>
      </c>
      <c r="U19">
        <v>66.44</v>
      </c>
      <c r="V19">
        <v>72.38</v>
      </c>
      <c r="W19">
        <v>68.78</v>
      </c>
      <c r="Y19">
        <v>69.61</v>
      </c>
      <c r="Z19">
        <v>33</v>
      </c>
      <c r="AA19">
        <v>8</v>
      </c>
      <c r="AB19">
        <v>19</v>
      </c>
      <c r="AC19">
        <v>17</v>
      </c>
      <c r="AE19">
        <v>9</v>
      </c>
      <c r="AF19">
        <v>8</v>
      </c>
      <c r="AG19">
        <v>14</v>
      </c>
      <c r="AH19">
        <v>16</v>
      </c>
      <c r="AJ19">
        <v>17</v>
      </c>
    </row>
    <row r="20" spans="1:36" x14ac:dyDescent="0.25">
      <c r="A20" s="3" t="str">
        <f t="shared" si="0"/>
        <v>Yuka Saso</v>
      </c>
      <c r="B20" s="4">
        <v>45711</v>
      </c>
      <c r="C20" t="s">
        <v>910</v>
      </c>
      <c r="D20" t="s">
        <v>911</v>
      </c>
      <c r="E20" t="s">
        <v>912</v>
      </c>
      <c r="F20" t="s">
        <v>913</v>
      </c>
      <c r="I20" t="s">
        <v>948</v>
      </c>
      <c r="J20" t="s">
        <v>949</v>
      </c>
      <c r="K20">
        <v>17</v>
      </c>
      <c r="L20">
        <v>69</v>
      </c>
      <c r="M20">
        <v>70</v>
      </c>
      <c r="N20">
        <v>70</v>
      </c>
      <c r="O20">
        <v>67</v>
      </c>
      <c r="Q20">
        <v>276</v>
      </c>
      <c r="R20">
        <v>71.13</v>
      </c>
      <c r="S20">
        <v>71.13</v>
      </c>
      <c r="T20">
        <v>68.819999999999993</v>
      </c>
      <c r="U20">
        <v>70.44</v>
      </c>
      <c r="V20">
        <v>70.38</v>
      </c>
      <c r="W20">
        <v>68.78</v>
      </c>
      <c r="Y20">
        <v>69.61</v>
      </c>
      <c r="Z20">
        <v>15</v>
      </c>
      <c r="AA20">
        <v>15</v>
      </c>
      <c r="AB20">
        <v>19</v>
      </c>
      <c r="AC20">
        <v>17</v>
      </c>
      <c r="AE20">
        <v>7</v>
      </c>
      <c r="AF20">
        <v>10</v>
      </c>
      <c r="AG20">
        <v>14</v>
      </c>
      <c r="AH20">
        <v>16</v>
      </c>
      <c r="AJ20">
        <v>17</v>
      </c>
    </row>
    <row r="21" spans="1:36" x14ac:dyDescent="0.25">
      <c r="A21" s="3" t="str">
        <f t="shared" si="0"/>
        <v>Carlota Ciganda</v>
      </c>
      <c r="B21" s="4">
        <v>45711</v>
      </c>
      <c r="C21" t="s">
        <v>910</v>
      </c>
      <c r="D21" t="s">
        <v>911</v>
      </c>
      <c r="E21" t="s">
        <v>912</v>
      </c>
      <c r="F21" t="s">
        <v>913</v>
      </c>
      <c r="I21" t="s">
        <v>950</v>
      </c>
      <c r="J21" t="s">
        <v>951</v>
      </c>
      <c r="K21">
        <v>20</v>
      </c>
      <c r="L21">
        <v>70</v>
      </c>
      <c r="M21">
        <v>70</v>
      </c>
      <c r="N21">
        <v>69</v>
      </c>
      <c r="O21">
        <v>68</v>
      </c>
      <c r="Q21">
        <v>277</v>
      </c>
      <c r="R21">
        <v>71.13</v>
      </c>
      <c r="S21">
        <v>71.13</v>
      </c>
      <c r="T21">
        <v>69.819999999999993</v>
      </c>
      <c r="U21">
        <v>70.44</v>
      </c>
      <c r="V21">
        <v>69.38</v>
      </c>
      <c r="W21">
        <v>69.78</v>
      </c>
      <c r="Y21">
        <v>69.86</v>
      </c>
      <c r="Z21">
        <v>23</v>
      </c>
      <c r="AA21">
        <v>28</v>
      </c>
      <c r="AB21">
        <v>19</v>
      </c>
      <c r="AC21">
        <v>20</v>
      </c>
      <c r="AE21">
        <v>8</v>
      </c>
      <c r="AF21">
        <v>11</v>
      </c>
      <c r="AG21">
        <v>14</v>
      </c>
      <c r="AH21">
        <v>17</v>
      </c>
      <c r="AJ21">
        <v>20</v>
      </c>
    </row>
    <row r="22" spans="1:36" x14ac:dyDescent="0.25">
      <c r="A22" s="3" t="str">
        <f t="shared" si="0"/>
        <v>Ayaka Furue</v>
      </c>
      <c r="B22" s="4">
        <v>45711</v>
      </c>
      <c r="C22" t="s">
        <v>910</v>
      </c>
      <c r="D22" t="s">
        <v>911</v>
      </c>
      <c r="E22" t="s">
        <v>912</v>
      </c>
      <c r="F22" t="s">
        <v>913</v>
      </c>
      <c r="I22" t="s">
        <v>952</v>
      </c>
      <c r="J22" t="s">
        <v>953</v>
      </c>
      <c r="K22">
        <v>20</v>
      </c>
      <c r="L22">
        <v>69</v>
      </c>
      <c r="M22">
        <v>72</v>
      </c>
      <c r="N22">
        <v>67</v>
      </c>
      <c r="O22">
        <v>69</v>
      </c>
      <c r="Q22">
        <v>277</v>
      </c>
      <c r="R22">
        <v>71.13</v>
      </c>
      <c r="S22">
        <v>71.13</v>
      </c>
      <c r="T22">
        <v>68.819999999999993</v>
      </c>
      <c r="U22">
        <v>72.44</v>
      </c>
      <c r="V22">
        <v>67.38</v>
      </c>
      <c r="W22">
        <v>70.78</v>
      </c>
      <c r="Y22">
        <v>69.86</v>
      </c>
      <c r="Z22">
        <v>15</v>
      </c>
      <c r="AA22">
        <v>31</v>
      </c>
      <c r="AB22">
        <v>16</v>
      </c>
      <c r="AC22">
        <v>20</v>
      </c>
      <c r="AE22">
        <v>7</v>
      </c>
      <c r="AF22">
        <v>12</v>
      </c>
      <c r="AG22">
        <v>13</v>
      </c>
      <c r="AH22">
        <v>17</v>
      </c>
      <c r="AJ22">
        <v>20</v>
      </c>
    </row>
    <row r="23" spans="1:36" x14ac:dyDescent="0.25">
      <c r="A23" s="3" t="str">
        <f t="shared" si="0"/>
        <v>Jin Hee Im</v>
      </c>
      <c r="B23" s="4">
        <v>45711</v>
      </c>
      <c r="C23" t="s">
        <v>910</v>
      </c>
      <c r="D23" t="s">
        <v>911</v>
      </c>
      <c r="E23" t="s">
        <v>912</v>
      </c>
      <c r="F23" t="s">
        <v>913</v>
      </c>
      <c r="I23" t="s">
        <v>954</v>
      </c>
      <c r="J23" t="s">
        <v>955</v>
      </c>
      <c r="K23">
        <v>20</v>
      </c>
      <c r="L23">
        <v>68</v>
      </c>
      <c r="M23">
        <v>73</v>
      </c>
      <c r="N23">
        <v>68</v>
      </c>
      <c r="O23">
        <v>68</v>
      </c>
      <c r="Q23">
        <v>277</v>
      </c>
      <c r="R23">
        <v>71.13</v>
      </c>
      <c r="S23">
        <v>71.13</v>
      </c>
      <c r="T23">
        <v>67.819999999999993</v>
      </c>
      <c r="U23">
        <v>73.44</v>
      </c>
      <c r="V23">
        <v>68.38</v>
      </c>
      <c r="W23">
        <v>69.78</v>
      </c>
      <c r="Y23">
        <v>69.86</v>
      </c>
      <c r="Z23">
        <v>7</v>
      </c>
      <c r="AA23">
        <v>31</v>
      </c>
      <c r="AB23">
        <v>19</v>
      </c>
      <c r="AC23">
        <v>20</v>
      </c>
      <c r="AE23">
        <v>6</v>
      </c>
      <c r="AF23">
        <v>12</v>
      </c>
      <c r="AG23">
        <v>14</v>
      </c>
      <c r="AH23">
        <v>17</v>
      </c>
      <c r="AJ23">
        <v>20</v>
      </c>
    </row>
    <row r="24" spans="1:36" x14ac:dyDescent="0.25">
      <c r="A24" s="3" t="str">
        <f t="shared" si="0"/>
        <v>Albane Valenzuela</v>
      </c>
      <c r="B24" s="4">
        <v>45711</v>
      </c>
      <c r="C24" t="s">
        <v>910</v>
      </c>
      <c r="D24" t="s">
        <v>911</v>
      </c>
      <c r="E24" t="s">
        <v>912</v>
      </c>
      <c r="F24" t="s">
        <v>913</v>
      </c>
      <c r="I24" t="s">
        <v>956</v>
      </c>
      <c r="J24" t="s">
        <v>957</v>
      </c>
      <c r="K24">
        <v>20</v>
      </c>
      <c r="L24">
        <v>73</v>
      </c>
      <c r="M24">
        <v>66</v>
      </c>
      <c r="N24">
        <v>68</v>
      </c>
      <c r="O24">
        <v>70</v>
      </c>
      <c r="Q24">
        <v>277</v>
      </c>
      <c r="R24">
        <v>71.13</v>
      </c>
      <c r="S24">
        <v>71.13</v>
      </c>
      <c r="T24">
        <v>72.819999999999993</v>
      </c>
      <c r="U24">
        <v>66.44</v>
      </c>
      <c r="V24">
        <v>68.38</v>
      </c>
      <c r="W24">
        <v>71.78</v>
      </c>
      <c r="Y24">
        <v>69.86</v>
      </c>
      <c r="Z24">
        <v>48</v>
      </c>
      <c r="AA24">
        <v>15</v>
      </c>
      <c r="AB24">
        <v>13</v>
      </c>
      <c r="AC24">
        <v>20</v>
      </c>
      <c r="AE24">
        <v>11</v>
      </c>
      <c r="AF24">
        <v>10</v>
      </c>
      <c r="AG24">
        <v>12</v>
      </c>
      <c r="AH24">
        <v>17</v>
      </c>
      <c r="AJ24">
        <v>20</v>
      </c>
    </row>
    <row r="25" spans="1:36" x14ac:dyDescent="0.25">
      <c r="A25" s="3" t="str">
        <f t="shared" si="0"/>
        <v>Chisato Iwai</v>
      </c>
      <c r="B25" s="4">
        <v>45711</v>
      </c>
      <c r="C25" t="s">
        <v>910</v>
      </c>
      <c r="D25" t="s">
        <v>911</v>
      </c>
      <c r="E25" t="s">
        <v>912</v>
      </c>
      <c r="F25" t="s">
        <v>913</v>
      </c>
      <c r="I25" t="s">
        <v>916</v>
      </c>
      <c r="J25" t="s">
        <v>958</v>
      </c>
      <c r="K25">
        <v>24</v>
      </c>
      <c r="L25">
        <v>72</v>
      </c>
      <c r="M25">
        <v>65</v>
      </c>
      <c r="N25">
        <v>75</v>
      </c>
      <c r="O25">
        <v>66</v>
      </c>
      <c r="Q25">
        <v>278</v>
      </c>
      <c r="R25">
        <v>71.13</v>
      </c>
      <c r="S25">
        <v>71.13</v>
      </c>
      <c r="T25">
        <v>71.819999999999993</v>
      </c>
      <c r="U25">
        <v>65.44</v>
      </c>
      <c r="V25">
        <v>75.38</v>
      </c>
      <c r="W25">
        <v>67.78</v>
      </c>
      <c r="Y25">
        <v>70.11</v>
      </c>
      <c r="Z25">
        <v>40</v>
      </c>
      <c r="AA25">
        <v>8</v>
      </c>
      <c r="AB25">
        <v>31</v>
      </c>
      <c r="AC25">
        <v>24</v>
      </c>
      <c r="AE25">
        <v>10</v>
      </c>
      <c r="AF25">
        <v>8</v>
      </c>
      <c r="AG25">
        <v>17</v>
      </c>
      <c r="AH25">
        <v>18</v>
      </c>
      <c r="AJ25">
        <v>24</v>
      </c>
    </row>
    <row r="26" spans="1:36" x14ac:dyDescent="0.25">
      <c r="A26" s="3" t="str">
        <f t="shared" si="0"/>
        <v>Chanettee Wannasaen</v>
      </c>
      <c r="B26" s="4">
        <v>45711</v>
      </c>
      <c r="C26" t="s">
        <v>910</v>
      </c>
      <c r="D26" t="s">
        <v>911</v>
      </c>
      <c r="E26" t="s">
        <v>912</v>
      </c>
      <c r="F26" t="s">
        <v>913</v>
      </c>
      <c r="I26" t="s">
        <v>959</v>
      </c>
      <c r="J26" t="s">
        <v>960</v>
      </c>
      <c r="K26">
        <v>24</v>
      </c>
      <c r="L26">
        <v>68</v>
      </c>
      <c r="M26">
        <v>68</v>
      </c>
      <c r="N26">
        <v>71</v>
      </c>
      <c r="O26">
        <v>71</v>
      </c>
      <c r="Q26">
        <v>278</v>
      </c>
      <c r="R26">
        <v>71.13</v>
      </c>
      <c r="S26">
        <v>71.13</v>
      </c>
      <c r="T26">
        <v>67.819999999999993</v>
      </c>
      <c r="U26">
        <v>68.44</v>
      </c>
      <c r="V26">
        <v>71.38</v>
      </c>
      <c r="W26">
        <v>72.78</v>
      </c>
      <c r="Y26">
        <v>70.11</v>
      </c>
      <c r="Z26">
        <v>7</v>
      </c>
      <c r="AA26">
        <v>6</v>
      </c>
      <c r="AB26">
        <v>13</v>
      </c>
      <c r="AC26">
        <v>24</v>
      </c>
      <c r="AE26">
        <v>6</v>
      </c>
      <c r="AF26">
        <v>7</v>
      </c>
      <c r="AG26">
        <v>12</v>
      </c>
      <c r="AH26">
        <v>18</v>
      </c>
      <c r="AJ26">
        <v>24</v>
      </c>
    </row>
    <row r="27" spans="1:36" x14ac:dyDescent="0.25">
      <c r="A27" s="3" t="str">
        <f t="shared" si="0"/>
        <v>Hye-Jin Choi</v>
      </c>
      <c r="B27" s="4">
        <v>45711</v>
      </c>
      <c r="C27" t="s">
        <v>910</v>
      </c>
      <c r="D27" t="s">
        <v>911</v>
      </c>
      <c r="E27" t="s">
        <v>912</v>
      </c>
      <c r="F27" t="s">
        <v>913</v>
      </c>
      <c r="I27" t="s">
        <v>961</v>
      </c>
      <c r="J27" t="s">
        <v>962</v>
      </c>
      <c r="K27">
        <v>26</v>
      </c>
      <c r="L27">
        <v>68</v>
      </c>
      <c r="M27">
        <v>69</v>
      </c>
      <c r="N27">
        <v>75</v>
      </c>
      <c r="O27">
        <v>67</v>
      </c>
      <c r="Q27">
        <v>279</v>
      </c>
      <c r="R27">
        <v>71.13</v>
      </c>
      <c r="S27">
        <v>71.13</v>
      </c>
      <c r="T27">
        <v>67.819999999999993</v>
      </c>
      <c r="U27">
        <v>69.44</v>
      </c>
      <c r="V27">
        <v>75.38</v>
      </c>
      <c r="W27">
        <v>68.78</v>
      </c>
      <c r="Y27">
        <v>70.36</v>
      </c>
      <c r="Z27">
        <v>7</v>
      </c>
      <c r="AA27">
        <v>8</v>
      </c>
      <c r="AB27">
        <v>31</v>
      </c>
      <c r="AC27">
        <v>26</v>
      </c>
      <c r="AE27">
        <v>6</v>
      </c>
      <c r="AF27">
        <v>8</v>
      </c>
      <c r="AG27">
        <v>17</v>
      </c>
      <c r="AH27">
        <v>19</v>
      </c>
      <c r="AJ27">
        <v>26</v>
      </c>
    </row>
    <row r="28" spans="1:36" x14ac:dyDescent="0.25">
      <c r="A28" s="3" t="str">
        <f t="shared" si="0"/>
        <v>Ruoning Yin</v>
      </c>
      <c r="B28" s="4">
        <v>45711</v>
      </c>
      <c r="C28" t="s">
        <v>910</v>
      </c>
      <c r="D28" t="s">
        <v>911</v>
      </c>
      <c r="E28" t="s">
        <v>912</v>
      </c>
      <c r="F28" t="s">
        <v>913</v>
      </c>
      <c r="I28" t="s">
        <v>914</v>
      </c>
      <c r="J28" t="s">
        <v>963</v>
      </c>
      <c r="K28">
        <v>26</v>
      </c>
      <c r="L28">
        <v>70</v>
      </c>
      <c r="M28">
        <v>69</v>
      </c>
      <c r="N28">
        <v>70</v>
      </c>
      <c r="O28">
        <v>70</v>
      </c>
      <c r="Q28">
        <v>279</v>
      </c>
      <c r="R28">
        <v>71.13</v>
      </c>
      <c r="S28">
        <v>71.13</v>
      </c>
      <c r="T28">
        <v>69.819999999999993</v>
      </c>
      <c r="U28">
        <v>69.44</v>
      </c>
      <c r="V28">
        <v>70.38</v>
      </c>
      <c r="W28">
        <v>71.78</v>
      </c>
      <c r="Y28">
        <v>70.36</v>
      </c>
      <c r="Z28">
        <v>23</v>
      </c>
      <c r="AA28">
        <v>15</v>
      </c>
      <c r="AB28">
        <v>19</v>
      </c>
      <c r="AC28">
        <v>26</v>
      </c>
      <c r="AE28">
        <v>8</v>
      </c>
      <c r="AF28">
        <v>10</v>
      </c>
      <c r="AG28">
        <v>14</v>
      </c>
      <c r="AH28">
        <v>19</v>
      </c>
      <c r="AJ28">
        <v>26</v>
      </c>
    </row>
    <row r="29" spans="1:36" x14ac:dyDescent="0.25">
      <c r="A29" s="3" t="str">
        <f t="shared" si="0"/>
        <v>Celine Boutier</v>
      </c>
      <c r="B29" s="4">
        <v>45711</v>
      </c>
      <c r="C29" t="s">
        <v>910</v>
      </c>
      <c r="D29" t="s">
        <v>911</v>
      </c>
      <c r="E29" t="s">
        <v>912</v>
      </c>
      <c r="F29" t="s">
        <v>913</v>
      </c>
      <c r="I29" t="s">
        <v>964</v>
      </c>
      <c r="J29" t="s">
        <v>965</v>
      </c>
      <c r="K29">
        <v>28</v>
      </c>
      <c r="L29">
        <v>72</v>
      </c>
      <c r="M29">
        <v>71</v>
      </c>
      <c r="N29">
        <v>69</v>
      </c>
      <c r="O29">
        <v>68</v>
      </c>
      <c r="Q29">
        <v>280</v>
      </c>
      <c r="R29">
        <v>71.13</v>
      </c>
      <c r="S29">
        <v>71.13</v>
      </c>
      <c r="T29">
        <v>71.819999999999993</v>
      </c>
      <c r="U29">
        <v>71.44</v>
      </c>
      <c r="V29">
        <v>69.38</v>
      </c>
      <c r="W29">
        <v>69.78</v>
      </c>
      <c r="Y29">
        <v>70.61</v>
      </c>
      <c r="Z29">
        <v>40</v>
      </c>
      <c r="AA29">
        <v>43</v>
      </c>
      <c r="AB29">
        <v>31</v>
      </c>
      <c r="AC29">
        <v>28</v>
      </c>
      <c r="AE29">
        <v>10</v>
      </c>
      <c r="AF29">
        <v>14</v>
      </c>
      <c r="AG29">
        <v>17</v>
      </c>
      <c r="AH29">
        <v>20</v>
      </c>
      <c r="AJ29">
        <v>28</v>
      </c>
    </row>
    <row r="30" spans="1:36" x14ac:dyDescent="0.25">
      <c r="A30" s="3" t="str">
        <f t="shared" si="0"/>
        <v>Maja Stark</v>
      </c>
      <c r="B30" s="4">
        <v>45711</v>
      </c>
      <c r="C30" t="s">
        <v>910</v>
      </c>
      <c r="D30" t="s">
        <v>911</v>
      </c>
      <c r="E30" t="s">
        <v>912</v>
      </c>
      <c r="F30" t="s">
        <v>913</v>
      </c>
      <c r="I30" t="s">
        <v>966</v>
      </c>
      <c r="J30" t="s">
        <v>967</v>
      </c>
      <c r="K30">
        <v>28</v>
      </c>
      <c r="L30">
        <v>65</v>
      </c>
      <c r="M30">
        <v>76</v>
      </c>
      <c r="N30">
        <v>71</v>
      </c>
      <c r="O30">
        <v>68</v>
      </c>
      <c r="Q30">
        <v>280</v>
      </c>
      <c r="R30">
        <v>71.13</v>
      </c>
      <c r="S30">
        <v>71.13</v>
      </c>
      <c r="T30">
        <v>64.819999999999993</v>
      </c>
      <c r="U30">
        <v>76.44</v>
      </c>
      <c r="V30">
        <v>71.38</v>
      </c>
      <c r="W30">
        <v>69.78</v>
      </c>
      <c r="Y30">
        <v>70.61</v>
      </c>
      <c r="Z30">
        <v>2</v>
      </c>
      <c r="AA30">
        <v>31</v>
      </c>
      <c r="AB30">
        <v>31</v>
      </c>
      <c r="AC30">
        <v>28</v>
      </c>
      <c r="AE30">
        <v>3</v>
      </c>
      <c r="AF30">
        <v>12</v>
      </c>
      <c r="AG30">
        <v>17</v>
      </c>
      <c r="AH30">
        <v>20</v>
      </c>
      <c r="AJ30">
        <v>28</v>
      </c>
    </row>
    <row r="31" spans="1:36" x14ac:dyDescent="0.25">
      <c r="A31" s="3" t="str">
        <f t="shared" si="0"/>
        <v>Gianna Clemente</v>
      </c>
      <c r="B31" s="4">
        <v>45711</v>
      </c>
      <c r="C31" t="s">
        <v>910</v>
      </c>
      <c r="D31" t="s">
        <v>911</v>
      </c>
      <c r="E31" t="s">
        <v>912</v>
      </c>
      <c r="F31" t="s">
        <v>913</v>
      </c>
      <c r="I31" t="s">
        <v>968</v>
      </c>
      <c r="J31" t="s">
        <v>969</v>
      </c>
      <c r="K31">
        <v>30</v>
      </c>
      <c r="L31">
        <v>73</v>
      </c>
      <c r="M31">
        <v>68</v>
      </c>
      <c r="N31">
        <v>71</v>
      </c>
      <c r="O31">
        <v>69</v>
      </c>
      <c r="Q31">
        <v>281</v>
      </c>
      <c r="R31">
        <v>71.13</v>
      </c>
      <c r="S31">
        <v>71.13</v>
      </c>
      <c r="T31">
        <v>72.819999999999993</v>
      </c>
      <c r="U31">
        <v>68.44</v>
      </c>
      <c r="V31">
        <v>71.38</v>
      </c>
      <c r="W31">
        <v>70.78</v>
      </c>
      <c r="Y31">
        <v>70.86</v>
      </c>
      <c r="Z31">
        <v>48</v>
      </c>
      <c r="AA31">
        <v>31</v>
      </c>
      <c r="AB31">
        <v>31</v>
      </c>
      <c r="AC31">
        <v>30</v>
      </c>
      <c r="AE31">
        <v>11</v>
      </c>
      <c r="AF31">
        <v>12</v>
      </c>
      <c r="AG31">
        <v>17</v>
      </c>
      <c r="AH31">
        <v>21</v>
      </c>
      <c r="AJ31">
        <v>30</v>
      </c>
    </row>
    <row r="32" spans="1:36" x14ac:dyDescent="0.25">
      <c r="A32" s="3" t="str">
        <f t="shared" si="0"/>
        <v>Ruixin Liu</v>
      </c>
      <c r="B32" s="4">
        <v>45711</v>
      </c>
      <c r="C32" t="s">
        <v>910</v>
      </c>
      <c r="D32" t="s">
        <v>911</v>
      </c>
      <c r="E32" t="s">
        <v>912</v>
      </c>
      <c r="F32" t="s">
        <v>913</v>
      </c>
      <c r="I32" t="s">
        <v>970</v>
      </c>
      <c r="J32" t="s">
        <v>971</v>
      </c>
      <c r="K32">
        <v>30</v>
      </c>
      <c r="L32">
        <v>75</v>
      </c>
      <c r="M32">
        <v>70</v>
      </c>
      <c r="N32">
        <v>69</v>
      </c>
      <c r="O32">
        <v>67</v>
      </c>
      <c r="Q32">
        <v>281</v>
      </c>
      <c r="R32">
        <v>71.13</v>
      </c>
      <c r="S32">
        <v>71.13</v>
      </c>
      <c r="T32">
        <v>74.819999999999993</v>
      </c>
      <c r="U32">
        <v>70.44</v>
      </c>
      <c r="V32">
        <v>69.38</v>
      </c>
      <c r="W32">
        <v>68.78</v>
      </c>
      <c r="Y32">
        <v>70.86</v>
      </c>
      <c r="Z32">
        <v>61</v>
      </c>
      <c r="AA32">
        <v>51</v>
      </c>
      <c r="AB32">
        <v>41</v>
      </c>
      <c r="AC32">
        <v>30</v>
      </c>
      <c r="AE32">
        <v>13</v>
      </c>
      <c r="AF32">
        <v>16</v>
      </c>
      <c r="AG32">
        <v>19</v>
      </c>
      <c r="AH32">
        <v>21</v>
      </c>
      <c r="AJ32">
        <v>30</v>
      </c>
    </row>
    <row r="33" spans="1:36" x14ac:dyDescent="0.25">
      <c r="A33" s="3" t="str">
        <f t="shared" si="0"/>
        <v>Miyu Sato</v>
      </c>
      <c r="B33" s="4">
        <v>45711</v>
      </c>
      <c r="C33" t="s">
        <v>910</v>
      </c>
      <c r="D33" t="s">
        <v>911</v>
      </c>
      <c r="E33" t="s">
        <v>912</v>
      </c>
      <c r="F33" t="s">
        <v>913</v>
      </c>
      <c r="I33" t="s">
        <v>972</v>
      </c>
      <c r="J33" t="s">
        <v>973</v>
      </c>
      <c r="K33">
        <v>30</v>
      </c>
      <c r="L33">
        <v>70</v>
      </c>
      <c r="M33">
        <v>71</v>
      </c>
      <c r="N33">
        <v>70</v>
      </c>
      <c r="O33">
        <v>70</v>
      </c>
      <c r="Q33">
        <v>281</v>
      </c>
      <c r="R33">
        <v>71.13</v>
      </c>
      <c r="S33">
        <v>71.13</v>
      </c>
      <c r="T33">
        <v>69.819999999999993</v>
      </c>
      <c r="U33">
        <v>71.44</v>
      </c>
      <c r="V33">
        <v>70.38</v>
      </c>
      <c r="W33">
        <v>71.78</v>
      </c>
      <c r="Y33">
        <v>70.86</v>
      </c>
      <c r="Z33">
        <v>23</v>
      </c>
      <c r="AA33">
        <v>31</v>
      </c>
      <c r="AB33">
        <v>27</v>
      </c>
      <c r="AC33">
        <v>30</v>
      </c>
      <c r="AE33">
        <v>8</v>
      </c>
      <c r="AF33">
        <v>12</v>
      </c>
      <c r="AG33">
        <v>16</v>
      </c>
      <c r="AH33">
        <v>21</v>
      </c>
      <c r="AJ33">
        <v>30</v>
      </c>
    </row>
    <row r="34" spans="1:36" x14ac:dyDescent="0.25">
      <c r="A34" s="3" t="str">
        <f t="shared" si="0"/>
        <v>Narin An</v>
      </c>
      <c r="B34" s="4">
        <v>45711</v>
      </c>
      <c r="C34" t="s">
        <v>910</v>
      </c>
      <c r="D34" t="s">
        <v>911</v>
      </c>
      <c r="E34" t="s">
        <v>912</v>
      </c>
      <c r="F34" t="s">
        <v>913</v>
      </c>
      <c r="I34" t="s">
        <v>974</v>
      </c>
      <c r="J34" t="s">
        <v>975</v>
      </c>
      <c r="K34">
        <v>33</v>
      </c>
      <c r="L34">
        <v>72</v>
      </c>
      <c r="M34">
        <v>71</v>
      </c>
      <c r="N34">
        <v>69</v>
      </c>
      <c r="O34">
        <v>70</v>
      </c>
      <c r="Q34">
        <v>282</v>
      </c>
      <c r="R34">
        <v>71.13</v>
      </c>
      <c r="S34">
        <v>71.13</v>
      </c>
      <c r="T34">
        <v>71.819999999999993</v>
      </c>
      <c r="U34">
        <v>71.44</v>
      </c>
      <c r="V34">
        <v>69.38</v>
      </c>
      <c r="W34">
        <v>71.78</v>
      </c>
      <c r="Y34">
        <v>71.11</v>
      </c>
      <c r="Z34">
        <v>40</v>
      </c>
      <c r="AA34">
        <v>43</v>
      </c>
      <c r="AB34">
        <v>31</v>
      </c>
      <c r="AC34">
        <v>33</v>
      </c>
      <c r="AE34">
        <v>10</v>
      </c>
      <c r="AF34">
        <v>14</v>
      </c>
      <c r="AG34">
        <v>17</v>
      </c>
      <c r="AH34">
        <v>22</v>
      </c>
      <c r="AJ34">
        <v>33</v>
      </c>
    </row>
    <row r="35" spans="1:36" x14ac:dyDescent="0.25">
      <c r="A35" s="3" t="str">
        <f t="shared" si="0"/>
        <v>Brooke M. Henderson</v>
      </c>
      <c r="B35" s="4">
        <v>45711</v>
      </c>
      <c r="C35" t="s">
        <v>910</v>
      </c>
      <c r="D35" t="s">
        <v>911</v>
      </c>
      <c r="E35" t="s">
        <v>912</v>
      </c>
      <c r="F35" t="s">
        <v>913</v>
      </c>
      <c r="I35" t="s">
        <v>976</v>
      </c>
      <c r="J35" t="s">
        <v>977</v>
      </c>
      <c r="K35">
        <v>33</v>
      </c>
      <c r="L35">
        <v>70</v>
      </c>
      <c r="M35">
        <v>75</v>
      </c>
      <c r="N35">
        <v>69</v>
      </c>
      <c r="O35">
        <v>68</v>
      </c>
      <c r="Q35">
        <v>282</v>
      </c>
      <c r="R35">
        <v>71.13</v>
      </c>
      <c r="S35">
        <v>71.13</v>
      </c>
      <c r="T35">
        <v>69.819999999999993</v>
      </c>
      <c r="U35">
        <v>75.44</v>
      </c>
      <c r="V35">
        <v>69.38</v>
      </c>
      <c r="W35">
        <v>69.78</v>
      </c>
      <c r="Y35">
        <v>71.11</v>
      </c>
      <c r="Z35">
        <v>23</v>
      </c>
      <c r="AA35">
        <v>51</v>
      </c>
      <c r="AB35">
        <v>41</v>
      </c>
      <c r="AC35">
        <v>33</v>
      </c>
      <c r="AE35">
        <v>8</v>
      </c>
      <c r="AF35">
        <v>16</v>
      </c>
      <c r="AG35">
        <v>19</v>
      </c>
      <c r="AH35">
        <v>22</v>
      </c>
      <c r="AJ35">
        <v>33</v>
      </c>
    </row>
    <row r="36" spans="1:36" x14ac:dyDescent="0.25">
      <c r="A36" s="3" t="str">
        <f t="shared" si="0"/>
        <v>Esther Henseleit</v>
      </c>
      <c r="B36" s="4">
        <v>45711</v>
      </c>
      <c r="C36" t="s">
        <v>910</v>
      </c>
      <c r="D36" t="s">
        <v>911</v>
      </c>
      <c r="E36" t="s">
        <v>912</v>
      </c>
      <c r="F36" t="s">
        <v>913</v>
      </c>
      <c r="I36" t="s">
        <v>978</v>
      </c>
      <c r="J36" t="s">
        <v>979</v>
      </c>
      <c r="K36">
        <v>33</v>
      </c>
      <c r="L36">
        <v>68</v>
      </c>
      <c r="M36">
        <v>67</v>
      </c>
      <c r="N36">
        <v>70</v>
      </c>
      <c r="O36">
        <v>77</v>
      </c>
      <c r="Q36">
        <v>282</v>
      </c>
      <c r="R36">
        <v>71.13</v>
      </c>
      <c r="S36">
        <v>71.13</v>
      </c>
      <c r="T36">
        <v>67.819999999999993</v>
      </c>
      <c r="U36">
        <v>67.44</v>
      </c>
      <c r="V36">
        <v>70.38</v>
      </c>
      <c r="W36">
        <v>78.78</v>
      </c>
      <c r="Y36">
        <v>71.11</v>
      </c>
      <c r="Z36">
        <v>7</v>
      </c>
      <c r="AA36">
        <v>5</v>
      </c>
      <c r="AB36">
        <v>8</v>
      </c>
      <c r="AC36">
        <v>33</v>
      </c>
      <c r="AE36">
        <v>6</v>
      </c>
      <c r="AF36">
        <v>6</v>
      </c>
      <c r="AG36">
        <v>10</v>
      </c>
      <c r="AH36">
        <v>22</v>
      </c>
      <c r="AJ36">
        <v>33</v>
      </c>
    </row>
    <row r="37" spans="1:36" x14ac:dyDescent="0.25">
      <c r="A37" s="3" t="str">
        <f t="shared" si="0"/>
        <v>Andrea Lee</v>
      </c>
      <c r="B37" s="4">
        <v>45711</v>
      </c>
      <c r="C37" t="s">
        <v>910</v>
      </c>
      <c r="D37" t="s">
        <v>911</v>
      </c>
      <c r="E37" t="s">
        <v>912</v>
      </c>
      <c r="F37" t="s">
        <v>913</v>
      </c>
      <c r="I37" t="s">
        <v>980</v>
      </c>
      <c r="J37" t="s">
        <v>981</v>
      </c>
      <c r="K37">
        <v>33</v>
      </c>
      <c r="L37">
        <v>72</v>
      </c>
      <c r="M37">
        <v>66</v>
      </c>
      <c r="N37">
        <v>73</v>
      </c>
      <c r="O37">
        <v>71</v>
      </c>
      <c r="Q37">
        <v>282</v>
      </c>
      <c r="R37">
        <v>71.13</v>
      </c>
      <c r="S37">
        <v>71.13</v>
      </c>
      <c r="T37">
        <v>71.819999999999993</v>
      </c>
      <c r="U37">
        <v>66.44</v>
      </c>
      <c r="V37">
        <v>73.38</v>
      </c>
      <c r="W37">
        <v>72.78</v>
      </c>
      <c r="Y37">
        <v>71.11</v>
      </c>
      <c r="Z37">
        <v>40</v>
      </c>
      <c r="AA37">
        <v>12</v>
      </c>
      <c r="AB37">
        <v>27</v>
      </c>
      <c r="AC37">
        <v>33</v>
      </c>
      <c r="AE37">
        <v>10</v>
      </c>
      <c r="AF37">
        <v>9</v>
      </c>
      <c r="AG37">
        <v>16</v>
      </c>
      <c r="AH37">
        <v>22</v>
      </c>
      <c r="AJ37">
        <v>33</v>
      </c>
    </row>
    <row r="38" spans="1:36" x14ac:dyDescent="0.25">
      <c r="A38" s="3" t="str">
        <f t="shared" si="0"/>
        <v>Gaby Lopez</v>
      </c>
      <c r="B38" s="4">
        <v>45711</v>
      </c>
      <c r="C38" t="s">
        <v>910</v>
      </c>
      <c r="D38" t="s">
        <v>911</v>
      </c>
      <c r="E38" t="s">
        <v>912</v>
      </c>
      <c r="F38" t="s">
        <v>913</v>
      </c>
      <c r="I38" t="s">
        <v>982</v>
      </c>
      <c r="J38" t="s">
        <v>983</v>
      </c>
      <c r="K38">
        <v>33</v>
      </c>
      <c r="L38">
        <v>69</v>
      </c>
      <c r="M38">
        <v>70</v>
      </c>
      <c r="N38">
        <v>73</v>
      </c>
      <c r="O38">
        <v>70</v>
      </c>
      <c r="Q38">
        <v>282</v>
      </c>
      <c r="R38">
        <v>71.13</v>
      </c>
      <c r="S38">
        <v>71.13</v>
      </c>
      <c r="T38">
        <v>68.819999999999993</v>
      </c>
      <c r="U38">
        <v>70.44</v>
      </c>
      <c r="V38">
        <v>73.38</v>
      </c>
      <c r="W38">
        <v>71.78</v>
      </c>
      <c r="Y38">
        <v>71.11</v>
      </c>
      <c r="Z38">
        <v>15</v>
      </c>
      <c r="AA38">
        <v>15</v>
      </c>
      <c r="AB38">
        <v>31</v>
      </c>
      <c r="AC38">
        <v>33</v>
      </c>
      <c r="AE38">
        <v>7</v>
      </c>
      <c r="AF38">
        <v>10</v>
      </c>
      <c r="AG38">
        <v>17</v>
      </c>
      <c r="AH38">
        <v>22</v>
      </c>
      <c r="AJ38">
        <v>33</v>
      </c>
    </row>
    <row r="39" spans="1:36" x14ac:dyDescent="0.25">
      <c r="A39" s="3" t="str">
        <f t="shared" si="0"/>
        <v>Leona Maguire</v>
      </c>
      <c r="B39" s="4">
        <v>45711</v>
      </c>
      <c r="C39" t="s">
        <v>910</v>
      </c>
      <c r="D39" t="s">
        <v>911</v>
      </c>
      <c r="E39" t="s">
        <v>912</v>
      </c>
      <c r="F39" t="s">
        <v>913</v>
      </c>
      <c r="I39" t="s">
        <v>984</v>
      </c>
      <c r="J39" t="s">
        <v>985</v>
      </c>
      <c r="K39">
        <v>33</v>
      </c>
      <c r="L39">
        <v>74</v>
      </c>
      <c r="M39">
        <v>68</v>
      </c>
      <c r="N39">
        <v>70</v>
      </c>
      <c r="O39">
        <v>70</v>
      </c>
      <c r="Q39">
        <v>282</v>
      </c>
      <c r="R39">
        <v>71.13</v>
      </c>
      <c r="S39">
        <v>71.13</v>
      </c>
      <c r="T39">
        <v>73.819999999999993</v>
      </c>
      <c r="U39">
        <v>68.44</v>
      </c>
      <c r="V39">
        <v>70.38</v>
      </c>
      <c r="W39">
        <v>71.78</v>
      </c>
      <c r="Y39">
        <v>71.11</v>
      </c>
      <c r="Z39">
        <v>57</v>
      </c>
      <c r="AA39">
        <v>38</v>
      </c>
      <c r="AB39">
        <v>31</v>
      </c>
      <c r="AC39">
        <v>33</v>
      </c>
      <c r="AE39">
        <v>12</v>
      </c>
      <c r="AF39">
        <v>13</v>
      </c>
      <c r="AG39">
        <v>17</v>
      </c>
      <c r="AH39">
        <v>22</v>
      </c>
      <c r="AJ39">
        <v>33</v>
      </c>
    </row>
    <row r="40" spans="1:36" x14ac:dyDescent="0.25">
      <c r="A40" s="3" t="str">
        <f t="shared" si="0"/>
        <v>Ryann O'Toole</v>
      </c>
      <c r="B40" s="4">
        <v>45711</v>
      </c>
      <c r="C40" t="s">
        <v>910</v>
      </c>
      <c r="D40" t="s">
        <v>911</v>
      </c>
      <c r="E40" t="s">
        <v>912</v>
      </c>
      <c r="F40" t="s">
        <v>913</v>
      </c>
      <c r="I40" t="s">
        <v>986</v>
      </c>
      <c r="J40" t="s">
        <v>987</v>
      </c>
      <c r="K40">
        <v>33</v>
      </c>
      <c r="L40">
        <v>73</v>
      </c>
      <c r="M40">
        <v>74</v>
      </c>
      <c r="N40">
        <v>67</v>
      </c>
      <c r="O40">
        <v>68</v>
      </c>
      <c r="Q40">
        <v>282</v>
      </c>
      <c r="R40">
        <v>71.13</v>
      </c>
      <c r="S40">
        <v>71.13</v>
      </c>
      <c r="T40">
        <v>72.819999999999993</v>
      </c>
      <c r="U40">
        <v>74.44</v>
      </c>
      <c r="V40">
        <v>67.38</v>
      </c>
      <c r="W40">
        <v>69.78</v>
      </c>
      <c r="Y40">
        <v>71.11</v>
      </c>
      <c r="Z40">
        <v>48</v>
      </c>
      <c r="AA40">
        <v>61</v>
      </c>
      <c r="AB40">
        <v>41</v>
      </c>
      <c r="AC40">
        <v>33</v>
      </c>
      <c r="AE40">
        <v>11</v>
      </c>
      <c r="AF40">
        <v>18</v>
      </c>
      <c r="AG40">
        <v>19</v>
      </c>
      <c r="AH40">
        <v>22</v>
      </c>
      <c r="AJ40">
        <v>33</v>
      </c>
    </row>
    <row r="41" spans="1:36" x14ac:dyDescent="0.25">
      <c r="A41" s="3" t="str">
        <f t="shared" si="0"/>
        <v>Mao Saigo</v>
      </c>
      <c r="B41" s="4">
        <v>45711</v>
      </c>
      <c r="C41" t="s">
        <v>910</v>
      </c>
      <c r="D41" t="s">
        <v>911</v>
      </c>
      <c r="E41" t="s">
        <v>912</v>
      </c>
      <c r="F41" t="s">
        <v>913</v>
      </c>
      <c r="I41" t="s">
        <v>988</v>
      </c>
      <c r="J41" t="s">
        <v>989</v>
      </c>
      <c r="K41">
        <v>33</v>
      </c>
      <c r="L41">
        <v>68</v>
      </c>
      <c r="M41">
        <v>71</v>
      </c>
      <c r="N41">
        <v>75</v>
      </c>
      <c r="O41">
        <v>68</v>
      </c>
      <c r="Q41">
        <v>282</v>
      </c>
      <c r="R41">
        <v>71.13</v>
      </c>
      <c r="S41">
        <v>71.13</v>
      </c>
      <c r="T41">
        <v>67.819999999999993</v>
      </c>
      <c r="U41">
        <v>71.44</v>
      </c>
      <c r="V41">
        <v>75.38</v>
      </c>
      <c r="W41">
        <v>69.78</v>
      </c>
      <c r="Y41">
        <v>71.11</v>
      </c>
      <c r="Z41">
        <v>7</v>
      </c>
      <c r="AA41">
        <v>15</v>
      </c>
      <c r="AB41">
        <v>41</v>
      </c>
      <c r="AC41">
        <v>33</v>
      </c>
      <c r="AE41">
        <v>6</v>
      </c>
      <c r="AF41">
        <v>10</v>
      </c>
      <c r="AG41">
        <v>19</v>
      </c>
      <c r="AH41">
        <v>22</v>
      </c>
      <c r="AJ41">
        <v>33</v>
      </c>
    </row>
    <row r="42" spans="1:36" x14ac:dyDescent="0.25">
      <c r="A42" s="3" t="str">
        <f t="shared" si="0"/>
        <v>Somi Lee</v>
      </c>
      <c r="B42" s="4">
        <v>45711</v>
      </c>
      <c r="C42" t="s">
        <v>910</v>
      </c>
      <c r="D42" t="s">
        <v>911</v>
      </c>
      <c r="E42" t="s">
        <v>912</v>
      </c>
      <c r="F42" t="s">
        <v>913</v>
      </c>
      <c r="I42" t="s">
        <v>980</v>
      </c>
      <c r="J42" t="s">
        <v>990</v>
      </c>
      <c r="K42">
        <v>41</v>
      </c>
      <c r="L42">
        <v>69</v>
      </c>
      <c r="M42">
        <v>69</v>
      </c>
      <c r="N42">
        <v>73</v>
      </c>
      <c r="O42">
        <v>72</v>
      </c>
      <c r="Q42">
        <v>283</v>
      </c>
      <c r="R42">
        <v>71.13</v>
      </c>
      <c r="S42">
        <v>71.13</v>
      </c>
      <c r="T42">
        <v>68.819999999999993</v>
      </c>
      <c r="U42">
        <v>69.44</v>
      </c>
      <c r="V42">
        <v>73.38</v>
      </c>
      <c r="W42">
        <v>73.78</v>
      </c>
      <c r="Y42">
        <v>71.36</v>
      </c>
      <c r="Z42">
        <v>15</v>
      </c>
      <c r="AA42">
        <v>12</v>
      </c>
      <c r="AB42">
        <v>27</v>
      </c>
      <c r="AC42">
        <v>41</v>
      </c>
      <c r="AE42">
        <v>7</v>
      </c>
      <c r="AF42">
        <v>9</v>
      </c>
      <c r="AG42">
        <v>16</v>
      </c>
      <c r="AH42">
        <v>23</v>
      </c>
      <c r="AJ42">
        <v>41</v>
      </c>
    </row>
    <row r="43" spans="1:36" x14ac:dyDescent="0.25">
      <c r="A43" s="3" t="str">
        <f t="shared" si="0"/>
        <v>Pimpisa Rubrong</v>
      </c>
      <c r="B43" s="4">
        <v>45711</v>
      </c>
      <c r="C43" t="s">
        <v>910</v>
      </c>
      <c r="D43" t="s">
        <v>911</v>
      </c>
      <c r="E43" t="s">
        <v>912</v>
      </c>
      <c r="F43" t="s">
        <v>913</v>
      </c>
      <c r="I43" t="s">
        <v>991</v>
      </c>
      <c r="J43" t="s">
        <v>992</v>
      </c>
      <c r="K43">
        <v>41</v>
      </c>
      <c r="L43">
        <v>73</v>
      </c>
      <c r="M43">
        <v>71</v>
      </c>
      <c r="N43">
        <v>67</v>
      </c>
      <c r="O43">
        <v>72</v>
      </c>
      <c r="Q43">
        <v>283</v>
      </c>
      <c r="R43">
        <v>71.13</v>
      </c>
      <c r="S43">
        <v>71.13</v>
      </c>
      <c r="T43">
        <v>72.819999999999993</v>
      </c>
      <c r="U43">
        <v>71.44</v>
      </c>
      <c r="V43">
        <v>67.38</v>
      </c>
      <c r="W43">
        <v>73.78</v>
      </c>
      <c r="Y43">
        <v>71.36</v>
      </c>
      <c r="Z43">
        <v>48</v>
      </c>
      <c r="AA43">
        <v>47</v>
      </c>
      <c r="AB43">
        <v>27</v>
      </c>
      <c r="AC43">
        <v>41</v>
      </c>
      <c r="AE43">
        <v>11</v>
      </c>
      <c r="AF43">
        <v>15</v>
      </c>
      <c r="AG43">
        <v>16</v>
      </c>
      <c r="AH43">
        <v>23</v>
      </c>
      <c r="AJ43">
        <v>41</v>
      </c>
    </row>
    <row r="44" spans="1:36" x14ac:dyDescent="0.25">
      <c r="A44" s="3" t="str">
        <f t="shared" si="0"/>
        <v>Caroline Masson</v>
      </c>
      <c r="B44" s="4">
        <v>45711</v>
      </c>
      <c r="C44" t="s">
        <v>910</v>
      </c>
      <c r="D44" t="s">
        <v>911</v>
      </c>
      <c r="E44" t="s">
        <v>912</v>
      </c>
      <c r="F44" t="s">
        <v>913</v>
      </c>
      <c r="I44" t="s">
        <v>993</v>
      </c>
      <c r="J44" t="s">
        <v>994</v>
      </c>
      <c r="K44">
        <v>43</v>
      </c>
      <c r="L44">
        <v>72</v>
      </c>
      <c r="M44">
        <v>72</v>
      </c>
      <c r="N44">
        <v>70</v>
      </c>
      <c r="O44">
        <v>70</v>
      </c>
      <c r="Q44">
        <v>284</v>
      </c>
      <c r="R44">
        <v>71.13</v>
      </c>
      <c r="S44">
        <v>71.13</v>
      </c>
      <c r="T44">
        <v>71.819999999999993</v>
      </c>
      <c r="U44">
        <v>72.44</v>
      </c>
      <c r="V44">
        <v>70.38</v>
      </c>
      <c r="W44">
        <v>71.78</v>
      </c>
      <c r="Y44">
        <v>71.61</v>
      </c>
      <c r="Z44">
        <v>40</v>
      </c>
      <c r="AA44">
        <v>47</v>
      </c>
      <c r="AB44">
        <v>41</v>
      </c>
      <c r="AC44">
        <v>43</v>
      </c>
      <c r="AE44">
        <v>10</v>
      </c>
      <c r="AF44">
        <v>15</v>
      </c>
      <c r="AG44">
        <v>19</v>
      </c>
      <c r="AH44">
        <v>24</v>
      </c>
      <c r="AJ44">
        <v>43</v>
      </c>
    </row>
    <row r="45" spans="1:36" x14ac:dyDescent="0.25">
      <c r="A45" s="3" t="str">
        <f t="shared" si="0"/>
        <v>Jenny Shin</v>
      </c>
      <c r="B45" s="4">
        <v>45711</v>
      </c>
      <c r="C45" t="s">
        <v>910</v>
      </c>
      <c r="D45" t="s">
        <v>911</v>
      </c>
      <c r="E45" t="s">
        <v>912</v>
      </c>
      <c r="F45" t="s">
        <v>913</v>
      </c>
      <c r="I45" t="s">
        <v>995</v>
      </c>
      <c r="J45" t="s">
        <v>996</v>
      </c>
      <c r="K45">
        <v>43</v>
      </c>
      <c r="L45">
        <v>71</v>
      </c>
      <c r="M45">
        <v>71</v>
      </c>
      <c r="N45">
        <v>73</v>
      </c>
      <c r="O45">
        <v>69</v>
      </c>
      <c r="Q45">
        <v>284</v>
      </c>
      <c r="R45">
        <v>71.13</v>
      </c>
      <c r="S45">
        <v>71.13</v>
      </c>
      <c r="T45">
        <v>70.819999999999993</v>
      </c>
      <c r="U45">
        <v>71.44</v>
      </c>
      <c r="V45">
        <v>73.38</v>
      </c>
      <c r="W45">
        <v>70.78</v>
      </c>
      <c r="Y45">
        <v>71.61</v>
      </c>
      <c r="Z45">
        <v>33</v>
      </c>
      <c r="AA45">
        <v>38</v>
      </c>
      <c r="AB45">
        <v>47</v>
      </c>
      <c r="AC45">
        <v>43</v>
      </c>
      <c r="AE45">
        <v>9</v>
      </c>
      <c r="AF45">
        <v>13</v>
      </c>
      <c r="AG45">
        <v>20</v>
      </c>
      <c r="AH45">
        <v>24</v>
      </c>
      <c r="AJ45">
        <v>43</v>
      </c>
    </row>
    <row r="46" spans="1:36" x14ac:dyDescent="0.25">
      <c r="A46" s="3" t="str">
        <f t="shared" si="0"/>
        <v>Jaravee Boonchant</v>
      </c>
      <c r="B46" s="4">
        <v>45711</v>
      </c>
      <c r="C46" t="s">
        <v>910</v>
      </c>
      <c r="D46" t="s">
        <v>911</v>
      </c>
      <c r="E46" t="s">
        <v>912</v>
      </c>
      <c r="F46" t="s">
        <v>913</v>
      </c>
      <c r="I46" t="s">
        <v>997</v>
      </c>
      <c r="J46" t="s">
        <v>998</v>
      </c>
      <c r="K46">
        <v>45</v>
      </c>
      <c r="L46">
        <v>69</v>
      </c>
      <c r="M46">
        <v>71</v>
      </c>
      <c r="N46">
        <v>74</v>
      </c>
      <c r="O46">
        <v>71</v>
      </c>
      <c r="Q46">
        <v>285</v>
      </c>
      <c r="R46">
        <v>71.13</v>
      </c>
      <c r="S46">
        <v>71.13</v>
      </c>
      <c r="T46">
        <v>68.819999999999993</v>
      </c>
      <c r="U46">
        <v>71.44</v>
      </c>
      <c r="V46">
        <v>74.38</v>
      </c>
      <c r="W46">
        <v>72.78</v>
      </c>
      <c r="Y46">
        <v>71.86</v>
      </c>
      <c r="Z46">
        <v>15</v>
      </c>
      <c r="AA46">
        <v>28</v>
      </c>
      <c r="AB46">
        <v>41</v>
      </c>
      <c r="AC46">
        <v>45</v>
      </c>
      <c r="AE46">
        <v>7</v>
      </c>
      <c r="AF46">
        <v>11</v>
      </c>
      <c r="AG46">
        <v>19</v>
      </c>
      <c r="AH46">
        <v>25</v>
      </c>
      <c r="AJ46">
        <v>45</v>
      </c>
    </row>
    <row r="47" spans="1:36" x14ac:dyDescent="0.25">
      <c r="A47" s="3" t="str">
        <f t="shared" si="0"/>
        <v>Hyo Joo Kim</v>
      </c>
      <c r="B47" s="4">
        <v>45711</v>
      </c>
      <c r="C47" t="s">
        <v>910</v>
      </c>
      <c r="D47" t="s">
        <v>911</v>
      </c>
      <c r="E47" t="s">
        <v>912</v>
      </c>
      <c r="F47" t="s">
        <v>913</v>
      </c>
      <c r="I47" t="s">
        <v>924</v>
      </c>
      <c r="J47" t="s">
        <v>999</v>
      </c>
      <c r="K47">
        <v>45</v>
      </c>
      <c r="L47">
        <v>70</v>
      </c>
      <c r="M47">
        <v>72</v>
      </c>
      <c r="N47">
        <v>74</v>
      </c>
      <c r="O47">
        <v>69</v>
      </c>
      <c r="Q47">
        <v>285</v>
      </c>
      <c r="R47">
        <v>71.13</v>
      </c>
      <c r="S47">
        <v>71.13</v>
      </c>
      <c r="T47">
        <v>69.819999999999993</v>
      </c>
      <c r="U47">
        <v>72.44</v>
      </c>
      <c r="V47">
        <v>74.38</v>
      </c>
      <c r="W47">
        <v>70.78</v>
      </c>
      <c r="Y47">
        <v>71.86</v>
      </c>
      <c r="Z47">
        <v>23</v>
      </c>
      <c r="AA47">
        <v>38</v>
      </c>
      <c r="AB47">
        <v>50</v>
      </c>
      <c r="AC47">
        <v>45</v>
      </c>
      <c r="AE47">
        <v>8</v>
      </c>
      <c r="AF47">
        <v>13</v>
      </c>
      <c r="AG47">
        <v>21</v>
      </c>
      <c r="AH47">
        <v>25</v>
      </c>
      <c r="AJ47">
        <v>45</v>
      </c>
    </row>
    <row r="48" spans="1:36" x14ac:dyDescent="0.25">
      <c r="A48" s="3" t="str">
        <f t="shared" si="0"/>
        <v>Jin Young Ko</v>
      </c>
      <c r="B48" s="4">
        <v>45711</v>
      </c>
      <c r="C48" t="s">
        <v>910</v>
      </c>
      <c r="D48" t="s">
        <v>911</v>
      </c>
      <c r="E48" t="s">
        <v>912</v>
      </c>
      <c r="F48" t="s">
        <v>913</v>
      </c>
      <c r="I48" t="s">
        <v>1000</v>
      </c>
      <c r="J48" t="s">
        <v>1001</v>
      </c>
      <c r="K48">
        <v>45</v>
      </c>
      <c r="L48">
        <v>67</v>
      </c>
      <c r="M48">
        <v>73</v>
      </c>
      <c r="N48">
        <v>73</v>
      </c>
      <c r="O48">
        <v>72</v>
      </c>
      <c r="Q48">
        <v>285</v>
      </c>
      <c r="R48">
        <v>71.13</v>
      </c>
      <c r="S48">
        <v>71.13</v>
      </c>
      <c r="T48">
        <v>66.819999999999993</v>
      </c>
      <c r="U48">
        <v>73.44</v>
      </c>
      <c r="V48">
        <v>73.38</v>
      </c>
      <c r="W48">
        <v>73.78</v>
      </c>
      <c r="Y48">
        <v>71.86</v>
      </c>
      <c r="Z48">
        <v>4</v>
      </c>
      <c r="AA48">
        <v>28</v>
      </c>
      <c r="AB48">
        <v>39</v>
      </c>
      <c r="AC48">
        <v>45</v>
      </c>
      <c r="AE48">
        <v>5</v>
      </c>
      <c r="AF48">
        <v>11</v>
      </c>
      <c r="AG48">
        <v>18</v>
      </c>
      <c r="AH48">
        <v>25</v>
      </c>
      <c r="AJ48">
        <v>45</v>
      </c>
    </row>
    <row r="49" spans="1:36" x14ac:dyDescent="0.25">
      <c r="A49" s="3" t="str">
        <f t="shared" si="0"/>
        <v>Stephanie Kyriacou</v>
      </c>
      <c r="B49" s="4">
        <v>45711</v>
      </c>
      <c r="C49" t="s">
        <v>910</v>
      </c>
      <c r="D49" t="s">
        <v>911</v>
      </c>
      <c r="E49" t="s">
        <v>912</v>
      </c>
      <c r="F49" t="s">
        <v>913</v>
      </c>
      <c r="I49" t="s">
        <v>1002</v>
      </c>
      <c r="J49" t="s">
        <v>1003</v>
      </c>
      <c r="K49">
        <v>45</v>
      </c>
      <c r="L49">
        <v>69</v>
      </c>
      <c r="M49">
        <v>74</v>
      </c>
      <c r="N49">
        <v>75</v>
      </c>
      <c r="O49">
        <v>67</v>
      </c>
      <c r="Q49">
        <v>285</v>
      </c>
      <c r="R49">
        <v>71.13</v>
      </c>
      <c r="S49">
        <v>71.13</v>
      </c>
      <c r="T49">
        <v>68.819999999999993</v>
      </c>
      <c r="U49">
        <v>74.44</v>
      </c>
      <c r="V49">
        <v>75.38</v>
      </c>
      <c r="W49">
        <v>68.78</v>
      </c>
      <c r="Y49">
        <v>71.86</v>
      </c>
      <c r="Z49">
        <v>15</v>
      </c>
      <c r="AA49">
        <v>43</v>
      </c>
      <c r="AB49">
        <v>57</v>
      </c>
      <c r="AC49">
        <v>45</v>
      </c>
      <c r="AE49">
        <v>7</v>
      </c>
      <c r="AF49">
        <v>14</v>
      </c>
      <c r="AG49">
        <v>23</v>
      </c>
      <c r="AH49">
        <v>25</v>
      </c>
      <c r="AJ49">
        <v>45</v>
      </c>
    </row>
    <row r="50" spans="1:36" x14ac:dyDescent="0.25">
      <c r="A50" s="3" t="str">
        <f t="shared" si="0"/>
        <v>Mi Hyang Lee</v>
      </c>
      <c r="B50" s="4">
        <v>45711</v>
      </c>
      <c r="C50" t="s">
        <v>910</v>
      </c>
      <c r="D50" t="s">
        <v>911</v>
      </c>
      <c r="E50" t="s">
        <v>912</v>
      </c>
      <c r="F50" t="s">
        <v>913</v>
      </c>
      <c r="I50" t="s">
        <v>980</v>
      </c>
      <c r="J50" t="s">
        <v>1004</v>
      </c>
      <c r="K50">
        <v>45</v>
      </c>
      <c r="L50">
        <v>75</v>
      </c>
      <c r="M50">
        <v>71</v>
      </c>
      <c r="N50">
        <v>70</v>
      </c>
      <c r="O50">
        <v>69</v>
      </c>
      <c r="Q50">
        <v>285</v>
      </c>
      <c r="R50">
        <v>71.13</v>
      </c>
      <c r="S50">
        <v>71.13</v>
      </c>
      <c r="T50">
        <v>74.819999999999993</v>
      </c>
      <c r="U50">
        <v>71.44</v>
      </c>
      <c r="V50">
        <v>70.38</v>
      </c>
      <c r="W50">
        <v>70.78</v>
      </c>
      <c r="Y50">
        <v>71.86</v>
      </c>
      <c r="Z50">
        <v>61</v>
      </c>
      <c r="AA50">
        <v>56</v>
      </c>
      <c r="AB50">
        <v>50</v>
      </c>
      <c r="AC50">
        <v>45</v>
      </c>
      <c r="AE50">
        <v>13</v>
      </c>
      <c r="AF50">
        <v>17</v>
      </c>
      <c r="AG50">
        <v>21</v>
      </c>
      <c r="AH50">
        <v>25</v>
      </c>
      <c r="AJ50">
        <v>45</v>
      </c>
    </row>
    <row r="51" spans="1:36" x14ac:dyDescent="0.25">
      <c r="A51" s="3" t="str">
        <f t="shared" si="0"/>
        <v>Lauren Coughlin</v>
      </c>
      <c r="B51" s="4">
        <v>45711</v>
      </c>
      <c r="C51" t="s">
        <v>910</v>
      </c>
      <c r="D51" t="s">
        <v>911</v>
      </c>
      <c r="E51" t="s">
        <v>912</v>
      </c>
      <c r="F51" t="s">
        <v>913</v>
      </c>
      <c r="I51" t="s">
        <v>1005</v>
      </c>
      <c r="J51" t="s">
        <v>1006</v>
      </c>
      <c r="K51">
        <v>50</v>
      </c>
      <c r="L51">
        <v>72</v>
      </c>
      <c r="M51">
        <v>71</v>
      </c>
      <c r="N51">
        <v>72</v>
      </c>
      <c r="O51">
        <v>71</v>
      </c>
      <c r="Q51">
        <v>286</v>
      </c>
      <c r="R51">
        <v>71.13</v>
      </c>
      <c r="S51">
        <v>71.13</v>
      </c>
      <c r="T51">
        <v>71.819999999999993</v>
      </c>
      <c r="U51">
        <v>71.44</v>
      </c>
      <c r="V51">
        <v>72.38</v>
      </c>
      <c r="W51">
        <v>72.78</v>
      </c>
      <c r="Y51">
        <v>72.11</v>
      </c>
      <c r="Z51">
        <v>40</v>
      </c>
      <c r="AA51">
        <v>43</v>
      </c>
      <c r="AB51">
        <v>47</v>
      </c>
      <c r="AC51">
        <v>50</v>
      </c>
      <c r="AE51">
        <v>10</v>
      </c>
      <c r="AF51">
        <v>14</v>
      </c>
      <c r="AG51">
        <v>20</v>
      </c>
      <c r="AH51">
        <v>26</v>
      </c>
      <c r="AJ51">
        <v>50</v>
      </c>
    </row>
    <row r="52" spans="1:36" x14ac:dyDescent="0.25">
      <c r="A52" s="3" t="str">
        <f t="shared" si="0"/>
        <v>Wichanee Meechai</v>
      </c>
      <c r="B52" s="4">
        <v>45711</v>
      </c>
      <c r="C52" t="s">
        <v>910</v>
      </c>
      <c r="D52" t="s">
        <v>911</v>
      </c>
      <c r="E52" t="s">
        <v>912</v>
      </c>
      <c r="F52" t="s">
        <v>913</v>
      </c>
      <c r="I52" t="s">
        <v>1007</v>
      </c>
      <c r="J52" t="s">
        <v>1008</v>
      </c>
      <c r="K52">
        <v>50</v>
      </c>
      <c r="L52">
        <v>72</v>
      </c>
      <c r="M52">
        <v>73</v>
      </c>
      <c r="N52">
        <v>72</v>
      </c>
      <c r="O52">
        <v>69</v>
      </c>
      <c r="Q52">
        <v>286</v>
      </c>
      <c r="R52">
        <v>71.13</v>
      </c>
      <c r="S52">
        <v>71.13</v>
      </c>
      <c r="T52">
        <v>71.819999999999993</v>
      </c>
      <c r="U52">
        <v>73.44</v>
      </c>
      <c r="V52">
        <v>72.38</v>
      </c>
      <c r="W52">
        <v>70.78</v>
      </c>
      <c r="Y52">
        <v>72.11</v>
      </c>
      <c r="Z52">
        <v>40</v>
      </c>
      <c r="AA52">
        <v>51</v>
      </c>
      <c r="AB52">
        <v>56</v>
      </c>
      <c r="AC52">
        <v>50</v>
      </c>
      <c r="AE52">
        <v>10</v>
      </c>
      <c r="AF52">
        <v>16</v>
      </c>
      <c r="AG52">
        <v>22</v>
      </c>
      <c r="AH52">
        <v>26</v>
      </c>
      <c r="AJ52">
        <v>50</v>
      </c>
    </row>
    <row r="53" spans="1:36" x14ac:dyDescent="0.25">
      <c r="A53" s="3" t="str">
        <f t="shared" si="0"/>
        <v>Yuna Nishimura</v>
      </c>
      <c r="B53" s="4">
        <v>45711</v>
      </c>
      <c r="C53" t="s">
        <v>910</v>
      </c>
      <c r="D53" t="s">
        <v>911</v>
      </c>
      <c r="E53" t="s">
        <v>912</v>
      </c>
      <c r="F53" t="s">
        <v>913</v>
      </c>
      <c r="I53" t="s">
        <v>1009</v>
      </c>
      <c r="J53" t="s">
        <v>1010</v>
      </c>
      <c r="K53">
        <v>50</v>
      </c>
      <c r="L53">
        <v>73</v>
      </c>
      <c r="M53">
        <v>72</v>
      </c>
      <c r="N53">
        <v>75</v>
      </c>
      <c r="O53">
        <v>66</v>
      </c>
      <c r="Q53">
        <v>286</v>
      </c>
      <c r="R53">
        <v>71.13</v>
      </c>
      <c r="S53">
        <v>71.13</v>
      </c>
      <c r="T53">
        <v>72.819999999999993</v>
      </c>
      <c r="U53">
        <v>72.44</v>
      </c>
      <c r="V53">
        <v>75.38</v>
      </c>
      <c r="W53">
        <v>67.78</v>
      </c>
      <c r="Y53">
        <v>72.11</v>
      </c>
      <c r="Z53">
        <v>48</v>
      </c>
      <c r="AA53">
        <v>51</v>
      </c>
      <c r="AB53">
        <v>62</v>
      </c>
      <c r="AC53">
        <v>50</v>
      </c>
      <c r="AE53">
        <v>11</v>
      </c>
      <c r="AF53">
        <v>16</v>
      </c>
      <c r="AG53">
        <v>25</v>
      </c>
      <c r="AH53">
        <v>26</v>
      </c>
      <c r="AJ53">
        <v>50</v>
      </c>
    </row>
    <row r="54" spans="1:36" x14ac:dyDescent="0.25">
      <c r="A54" s="3" t="str">
        <f t="shared" si="0"/>
        <v>Gabriela Ruffels</v>
      </c>
      <c r="B54" s="4">
        <v>45711</v>
      </c>
      <c r="C54" t="s">
        <v>910</v>
      </c>
      <c r="D54" t="s">
        <v>911</v>
      </c>
      <c r="E54" t="s">
        <v>912</v>
      </c>
      <c r="F54" t="s">
        <v>913</v>
      </c>
      <c r="I54" t="s">
        <v>1011</v>
      </c>
      <c r="J54" t="s">
        <v>1012</v>
      </c>
      <c r="K54">
        <v>50</v>
      </c>
      <c r="L54">
        <v>68</v>
      </c>
      <c r="M54">
        <v>73</v>
      </c>
      <c r="N54">
        <v>72</v>
      </c>
      <c r="O54">
        <v>73</v>
      </c>
      <c r="Q54">
        <v>286</v>
      </c>
      <c r="R54">
        <v>71.13</v>
      </c>
      <c r="S54">
        <v>71.13</v>
      </c>
      <c r="T54">
        <v>67.819999999999993</v>
      </c>
      <c r="U54">
        <v>73.44</v>
      </c>
      <c r="V54">
        <v>72.38</v>
      </c>
      <c r="W54">
        <v>74.78</v>
      </c>
      <c r="Y54">
        <v>72.11</v>
      </c>
      <c r="Z54">
        <v>7</v>
      </c>
      <c r="AA54">
        <v>31</v>
      </c>
      <c r="AB54">
        <v>39</v>
      </c>
      <c r="AC54">
        <v>50</v>
      </c>
      <c r="AE54">
        <v>6</v>
      </c>
      <c r="AF54">
        <v>12</v>
      </c>
      <c r="AG54">
        <v>18</v>
      </c>
      <c r="AH54">
        <v>26</v>
      </c>
      <c r="AJ54">
        <v>50</v>
      </c>
    </row>
    <row r="55" spans="1:36" x14ac:dyDescent="0.25">
      <c r="A55" s="3" t="str">
        <f t="shared" si="0"/>
        <v>Sei Young Kim</v>
      </c>
      <c r="B55" s="4">
        <v>45711</v>
      </c>
      <c r="C55" t="s">
        <v>910</v>
      </c>
      <c r="D55" t="s">
        <v>911</v>
      </c>
      <c r="E55" t="s">
        <v>912</v>
      </c>
      <c r="F55" t="s">
        <v>913</v>
      </c>
      <c r="I55" t="s">
        <v>924</v>
      </c>
      <c r="J55" t="s">
        <v>1013</v>
      </c>
      <c r="K55">
        <v>54</v>
      </c>
      <c r="L55">
        <v>70</v>
      </c>
      <c r="M55">
        <v>76</v>
      </c>
      <c r="N55">
        <v>73</v>
      </c>
      <c r="O55">
        <v>68</v>
      </c>
      <c r="Q55">
        <v>287</v>
      </c>
      <c r="R55">
        <v>71.13</v>
      </c>
      <c r="S55">
        <v>71.13</v>
      </c>
      <c r="T55">
        <v>69.819999999999993</v>
      </c>
      <c r="U55">
        <v>76.44</v>
      </c>
      <c r="V55">
        <v>73.38</v>
      </c>
      <c r="W55">
        <v>69.78</v>
      </c>
      <c r="Y55">
        <v>72.36</v>
      </c>
      <c r="Z55">
        <v>23</v>
      </c>
      <c r="AA55">
        <v>56</v>
      </c>
      <c r="AB55">
        <v>58</v>
      </c>
      <c r="AC55">
        <v>54</v>
      </c>
      <c r="AE55">
        <v>8</v>
      </c>
      <c r="AF55">
        <v>17</v>
      </c>
      <c r="AG55">
        <v>24</v>
      </c>
      <c r="AH55">
        <v>27</v>
      </c>
      <c r="AJ55">
        <v>54</v>
      </c>
    </row>
    <row r="56" spans="1:36" x14ac:dyDescent="0.25">
      <c r="A56" s="3" t="str">
        <f t="shared" si="0"/>
        <v>Lucy Li</v>
      </c>
      <c r="B56" s="4">
        <v>45711</v>
      </c>
      <c r="C56" t="s">
        <v>910</v>
      </c>
      <c r="D56" t="s">
        <v>911</v>
      </c>
      <c r="E56" t="s">
        <v>912</v>
      </c>
      <c r="F56" t="s">
        <v>913</v>
      </c>
      <c r="I56" t="s">
        <v>1014</v>
      </c>
      <c r="J56" t="s">
        <v>1015</v>
      </c>
      <c r="K56">
        <v>54</v>
      </c>
      <c r="L56">
        <v>73</v>
      </c>
      <c r="M56">
        <v>71</v>
      </c>
      <c r="N56">
        <v>72</v>
      </c>
      <c r="O56">
        <v>71</v>
      </c>
      <c r="Q56">
        <v>287</v>
      </c>
      <c r="R56">
        <v>71.13</v>
      </c>
      <c r="S56">
        <v>71.13</v>
      </c>
      <c r="T56">
        <v>72.819999999999993</v>
      </c>
      <c r="U56">
        <v>71.44</v>
      </c>
      <c r="V56">
        <v>72.38</v>
      </c>
      <c r="W56">
        <v>72.78</v>
      </c>
      <c r="Y56">
        <v>72.36</v>
      </c>
      <c r="Z56">
        <v>48</v>
      </c>
      <c r="AA56">
        <v>47</v>
      </c>
      <c r="AB56">
        <v>50</v>
      </c>
      <c r="AC56">
        <v>54</v>
      </c>
      <c r="AE56">
        <v>11</v>
      </c>
      <c r="AF56">
        <v>15</v>
      </c>
      <c r="AG56">
        <v>21</v>
      </c>
      <c r="AH56">
        <v>27</v>
      </c>
      <c r="AJ56">
        <v>54</v>
      </c>
    </row>
    <row r="57" spans="1:36" x14ac:dyDescent="0.25">
      <c r="A57" s="3" t="str">
        <f t="shared" si="0"/>
        <v>Hinako Shibuno</v>
      </c>
      <c r="B57" s="4">
        <v>45711</v>
      </c>
      <c r="C57" t="s">
        <v>910</v>
      </c>
      <c r="D57" t="s">
        <v>911</v>
      </c>
      <c r="E57" t="s">
        <v>912</v>
      </c>
      <c r="F57" t="s">
        <v>913</v>
      </c>
      <c r="I57" t="s">
        <v>1016</v>
      </c>
      <c r="J57" t="s">
        <v>1017</v>
      </c>
      <c r="K57">
        <v>54</v>
      </c>
      <c r="L57">
        <v>75</v>
      </c>
      <c r="M57">
        <v>67</v>
      </c>
      <c r="N57">
        <v>74</v>
      </c>
      <c r="O57">
        <v>71</v>
      </c>
      <c r="Q57">
        <v>287</v>
      </c>
      <c r="R57">
        <v>71.13</v>
      </c>
      <c r="S57">
        <v>71.13</v>
      </c>
      <c r="T57">
        <v>74.819999999999993</v>
      </c>
      <c r="U57">
        <v>67.44</v>
      </c>
      <c r="V57">
        <v>74.38</v>
      </c>
      <c r="W57">
        <v>72.78</v>
      </c>
      <c r="Y57">
        <v>72.36</v>
      </c>
      <c r="Z57">
        <v>61</v>
      </c>
      <c r="AA57">
        <v>38</v>
      </c>
      <c r="AB57">
        <v>50</v>
      </c>
      <c r="AC57">
        <v>54</v>
      </c>
      <c r="AE57">
        <v>13</v>
      </c>
      <c r="AF57">
        <v>13</v>
      </c>
      <c r="AG57">
        <v>21</v>
      </c>
      <c r="AH57">
        <v>27</v>
      </c>
      <c r="AJ57">
        <v>54</v>
      </c>
    </row>
    <row r="58" spans="1:36" x14ac:dyDescent="0.25">
      <c r="A58" s="3" t="str">
        <f t="shared" si="0"/>
        <v>Trichat Cheenglab</v>
      </c>
      <c r="B58" s="4">
        <v>45711</v>
      </c>
      <c r="C58" t="s">
        <v>910</v>
      </c>
      <c r="D58" t="s">
        <v>911</v>
      </c>
      <c r="E58" t="s">
        <v>912</v>
      </c>
      <c r="F58" t="s">
        <v>913</v>
      </c>
      <c r="I58" t="s">
        <v>1018</v>
      </c>
      <c r="J58" t="s">
        <v>1019</v>
      </c>
      <c r="K58">
        <v>57</v>
      </c>
      <c r="L58">
        <v>77</v>
      </c>
      <c r="M58">
        <v>74</v>
      </c>
      <c r="N58">
        <v>64</v>
      </c>
      <c r="O58">
        <v>74</v>
      </c>
      <c r="Q58">
        <v>289</v>
      </c>
      <c r="R58">
        <v>71.13</v>
      </c>
      <c r="S58">
        <v>71.13</v>
      </c>
      <c r="T58">
        <v>76.819999999999993</v>
      </c>
      <c r="U58">
        <v>74.44</v>
      </c>
      <c r="V58">
        <v>64.38</v>
      </c>
      <c r="W58">
        <v>75.78</v>
      </c>
      <c r="Y58">
        <v>72.86</v>
      </c>
      <c r="Z58">
        <v>68</v>
      </c>
      <c r="AA58">
        <v>67</v>
      </c>
      <c r="AB58">
        <v>47</v>
      </c>
      <c r="AC58">
        <v>57</v>
      </c>
      <c r="AE58">
        <v>15</v>
      </c>
      <c r="AF58">
        <v>22</v>
      </c>
      <c r="AG58">
        <v>20</v>
      </c>
      <c r="AH58">
        <v>29</v>
      </c>
      <c r="AJ58">
        <v>57</v>
      </c>
    </row>
    <row r="59" spans="1:36" x14ac:dyDescent="0.25">
      <c r="A59" s="3" t="str">
        <f t="shared" si="0"/>
        <v>Jasmine Suwannapura</v>
      </c>
      <c r="B59" s="4">
        <v>45711</v>
      </c>
      <c r="C59" t="s">
        <v>910</v>
      </c>
      <c r="D59" t="s">
        <v>911</v>
      </c>
      <c r="E59" t="s">
        <v>912</v>
      </c>
      <c r="F59" t="s">
        <v>913</v>
      </c>
      <c r="I59" t="s">
        <v>1020</v>
      </c>
      <c r="J59" t="s">
        <v>1021</v>
      </c>
      <c r="K59">
        <v>57</v>
      </c>
      <c r="L59">
        <v>71</v>
      </c>
      <c r="M59">
        <v>73</v>
      </c>
      <c r="N59">
        <v>72</v>
      </c>
      <c r="O59">
        <v>73</v>
      </c>
      <c r="Q59">
        <v>289</v>
      </c>
      <c r="R59">
        <v>71.13</v>
      </c>
      <c r="S59">
        <v>71.13</v>
      </c>
      <c r="T59">
        <v>70.819999999999993</v>
      </c>
      <c r="U59">
        <v>73.44</v>
      </c>
      <c r="V59">
        <v>72.38</v>
      </c>
      <c r="W59">
        <v>74.78</v>
      </c>
      <c r="Y59">
        <v>72.86</v>
      </c>
      <c r="Z59">
        <v>33</v>
      </c>
      <c r="AA59">
        <v>47</v>
      </c>
      <c r="AB59">
        <v>50</v>
      </c>
      <c r="AC59">
        <v>57</v>
      </c>
      <c r="AE59">
        <v>9</v>
      </c>
      <c r="AF59">
        <v>15</v>
      </c>
      <c r="AG59">
        <v>21</v>
      </c>
      <c r="AH59">
        <v>29</v>
      </c>
      <c r="AJ59">
        <v>57</v>
      </c>
    </row>
    <row r="60" spans="1:36" x14ac:dyDescent="0.25">
      <c r="A60" s="3" t="str">
        <f t="shared" si="0"/>
        <v>Madelene Sagstrom</v>
      </c>
      <c r="B60" s="4">
        <v>45711</v>
      </c>
      <c r="C60" t="s">
        <v>910</v>
      </c>
      <c r="D60" t="s">
        <v>911</v>
      </c>
      <c r="E60" t="s">
        <v>912</v>
      </c>
      <c r="F60" t="s">
        <v>913</v>
      </c>
      <c r="I60" t="s">
        <v>1022</v>
      </c>
      <c r="J60" t="s">
        <v>1023</v>
      </c>
      <c r="K60">
        <v>59</v>
      </c>
      <c r="L60">
        <v>71</v>
      </c>
      <c r="M60">
        <v>79</v>
      </c>
      <c r="N60">
        <v>69</v>
      </c>
      <c r="O60">
        <v>71</v>
      </c>
      <c r="Q60">
        <v>290</v>
      </c>
      <c r="R60">
        <v>71.13</v>
      </c>
      <c r="S60">
        <v>71.13</v>
      </c>
      <c r="T60">
        <v>70.819999999999993</v>
      </c>
      <c r="U60">
        <v>79.44</v>
      </c>
      <c r="V60">
        <v>69.38</v>
      </c>
      <c r="W60">
        <v>72.78</v>
      </c>
      <c r="Y60">
        <v>73.11</v>
      </c>
      <c r="Z60">
        <v>33</v>
      </c>
      <c r="AA60">
        <v>66</v>
      </c>
      <c r="AB60">
        <v>58</v>
      </c>
      <c r="AC60">
        <v>59</v>
      </c>
      <c r="AE60">
        <v>9</v>
      </c>
      <c r="AF60">
        <v>21</v>
      </c>
      <c r="AG60">
        <v>24</v>
      </c>
      <c r="AH60">
        <v>30</v>
      </c>
      <c r="AJ60">
        <v>59</v>
      </c>
    </row>
    <row r="61" spans="1:36" x14ac:dyDescent="0.25">
      <c r="A61" s="3" t="str">
        <f t="shared" si="0"/>
        <v>Sarah Schmelzel</v>
      </c>
      <c r="B61" s="4">
        <v>45711</v>
      </c>
      <c r="C61" t="s">
        <v>910</v>
      </c>
      <c r="D61" t="s">
        <v>911</v>
      </c>
      <c r="E61" t="s">
        <v>912</v>
      </c>
      <c r="F61" t="s">
        <v>913</v>
      </c>
      <c r="I61" t="s">
        <v>1024</v>
      </c>
      <c r="J61" t="s">
        <v>1025</v>
      </c>
      <c r="K61">
        <v>60</v>
      </c>
      <c r="L61">
        <v>73</v>
      </c>
      <c r="M61">
        <v>73</v>
      </c>
      <c r="N61">
        <v>73</v>
      </c>
      <c r="O61">
        <v>72</v>
      </c>
      <c r="Q61">
        <v>291</v>
      </c>
      <c r="R61">
        <v>71.13</v>
      </c>
      <c r="S61">
        <v>71.13</v>
      </c>
      <c r="T61">
        <v>72.819999999999993</v>
      </c>
      <c r="U61">
        <v>73.44</v>
      </c>
      <c r="V61">
        <v>73.38</v>
      </c>
      <c r="W61">
        <v>73.78</v>
      </c>
      <c r="Y61">
        <v>73.36</v>
      </c>
      <c r="Z61">
        <v>48</v>
      </c>
      <c r="AA61">
        <v>56</v>
      </c>
      <c r="AB61">
        <v>58</v>
      </c>
      <c r="AC61">
        <v>60</v>
      </c>
      <c r="AE61">
        <v>11</v>
      </c>
      <c r="AF61">
        <v>17</v>
      </c>
      <c r="AG61">
        <v>24</v>
      </c>
      <c r="AH61">
        <v>31</v>
      </c>
      <c r="AJ61">
        <v>60</v>
      </c>
    </row>
    <row r="62" spans="1:36" x14ac:dyDescent="0.25">
      <c r="A62" s="3" t="str">
        <f t="shared" si="0"/>
        <v>Nataliya Guseva</v>
      </c>
      <c r="B62" s="4">
        <v>45711</v>
      </c>
      <c r="C62" t="s">
        <v>910</v>
      </c>
      <c r="D62" t="s">
        <v>911</v>
      </c>
      <c r="E62" t="s">
        <v>912</v>
      </c>
      <c r="F62" t="s">
        <v>913</v>
      </c>
      <c r="I62" t="s">
        <v>1026</v>
      </c>
      <c r="J62" t="s">
        <v>1027</v>
      </c>
      <c r="K62">
        <v>61</v>
      </c>
      <c r="L62">
        <v>79</v>
      </c>
      <c r="M62">
        <v>72</v>
      </c>
      <c r="N62">
        <v>71</v>
      </c>
      <c r="O62">
        <v>70</v>
      </c>
      <c r="Q62">
        <v>292</v>
      </c>
      <c r="R62">
        <v>71.13</v>
      </c>
      <c r="S62">
        <v>71.13</v>
      </c>
      <c r="T62">
        <v>78.819999999999993</v>
      </c>
      <c r="U62">
        <v>72.44</v>
      </c>
      <c r="V62">
        <v>71.38</v>
      </c>
      <c r="W62">
        <v>71.78</v>
      </c>
      <c r="Y62">
        <v>73.61</v>
      </c>
      <c r="Z62">
        <v>71</v>
      </c>
      <c r="AA62">
        <v>67</v>
      </c>
      <c r="AB62">
        <v>65</v>
      </c>
      <c r="AC62">
        <v>61</v>
      </c>
      <c r="AE62">
        <v>17</v>
      </c>
      <c r="AF62">
        <v>22</v>
      </c>
      <c r="AG62">
        <v>27</v>
      </c>
      <c r="AH62">
        <v>32</v>
      </c>
      <c r="AJ62">
        <v>61</v>
      </c>
    </row>
    <row r="63" spans="1:36" x14ac:dyDescent="0.25">
      <c r="A63" s="3" t="str">
        <f t="shared" si="0"/>
        <v>Alexa Pano</v>
      </c>
      <c r="B63" s="4">
        <v>45711</v>
      </c>
      <c r="C63" t="s">
        <v>910</v>
      </c>
      <c r="D63" t="s">
        <v>911</v>
      </c>
      <c r="E63" t="s">
        <v>912</v>
      </c>
      <c r="F63" t="s">
        <v>913</v>
      </c>
      <c r="I63" t="s">
        <v>1028</v>
      </c>
      <c r="J63" t="s">
        <v>1029</v>
      </c>
      <c r="K63">
        <v>61</v>
      </c>
      <c r="L63">
        <v>73</v>
      </c>
      <c r="M63">
        <v>72</v>
      </c>
      <c r="N63">
        <v>74</v>
      </c>
      <c r="O63">
        <v>73</v>
      </c>
      <c r="Q63">
        <v>292</v>
      </c>
      <c r="R63">
        <v>71.13</v>
      </c>
      <c r="S63">
        <v>71.13</v>
      </c>
      <c r="T63">
        <v>72.819999999999993</v>
      </c>
      <c r="U63">
        <v>72.44</v>
      </c>
      <c r="V63">
        <v>74.38</v>
      </c>
      <c r="W63">
        <v>74.78</v>
      </c>
      <c r="Y63">
        <v>73.61</v>
      </c>
      <c r="Z63">
        <v>48</v>
      </c>
      <c r="AA63">
        <v>51</v>
      </c>
      <c r="AB63">
        <v>58</v>
      </c>
      <c r="AC63">
        <v>61</v>
      </c>
      <c r="AE63">
        <v>11</v>
      </c>
      <c r="AF63">
        <v>16</v>
      </c>
      <c r="AG63">
        <v>24</v>
      </c>
      <c r="AH63">
        <v>32</v>
      </c>
      <c r="AJ63">
        <v>61</v>
      </c>
    </row>
    <row r="64" spans="1:36" x14ac:dyDescent="0.25">
      <c r="A64" s="3" t="str">
        <f t="shared" si="0"/>
        <v>Lilia Vu</v>
      </c>
      <c r="B64" s="4">
        <v>45711</v>
      </c>
      <c r="C64" t="s">
        <v>910</v>
      </c>
      <c r="D64" t="s">
        <v>911</v>
      </c>
      <c r="E64" t="s">
        <v>912</v>
      </c>
      <c r="F64" t="s">
        <v>913</v>
      </c>
      <c r="I64" t="s">
        <v>1030</v>
      </c>
      <c r="J64" t="s">
        <v>1031</v>
      </c>
      <c r="K64">
        <v>61</v>
      </c>
      <c r="L64">
        <v>76</v>
      </c>
      <c r="M64">
        <v>73</v>
      </c>
      <c r="N64">
        <v>74</v>
      </c>
      <c r="O64">
        <v>69</v>
      </c>
      <c r="Q64">
        <v>292</v>
      </c>
      <c r="R64">
        <v>71.13</v>
      </c>
      <c r="S64">
        <v>71.13</v>
      </c>
      <c r="T64">
        <v>75.819999999999993</v>
      </c>
      <c r="U64">
        <v>73.44</v>
      </c>
      <c r="V64">
        <v>74.38</v>
      </c>
      <c r="W64">
        <v>70.78</v>
      </c>
      <c r="Y64">
        <v>73.61</v>
      </c>
      <c r="Z64">
        <v>66</v>
      </c>
      <c r="AA64">
        <v>64</v>
      </c>
      <c r="AB64">
        <v>67</v>
      </c>
      <c r="AC64">
        <v>61</v>
      </c>
      <c r="AE64">
        <v>14</v>
      </c>
      <c r="AF64">
        <v>20</v>
      </c>
      <c r="AG64">
        <v>28</v>
      </c>
      <c r="AH64">
        <v>32</v>
      </c>
      <c r="AJ64">
        <v>61</v>
      </c>
    </row>
    <row r="65" spans="1:36" x14ac:dyDescent="0.25">
      <c r="A65" s="3" t="str">
        <f t="shared" si="0"/>
        <v>Arpichaya Yubol</v>
      </c>
      <c r="B65" s="4">
        <v>45711</v>
      </c>
      <c r="C65" t="s">
        <v>910</v>
      </c>
      <c r="D65" t="s">
        <v>911</v>
      </c>
      <c r="E65" t="s">
        <v>912</v>
      </c>
      <c r="F65" t="s">
        <v>913</v>
      </c>
      <c r="I65" t="s">
        <v>1032</v>
      </c>
      <c r="J65" t="s">
        <v>1033</v>
      </c>
      <c r="K65">
        <v>61</v>
      </c>
      <c r="L65">
        <v>75</v>
      </c>
      <c r="M65">
        <v>73</v>
      </c>
      <c r="N65">
        <v>68</v>
      </c>
      <c r="O65">
        <v>76</v>
      </c>
      <c r="Q65">
        <v>292</v>
      </c>
      <c r="R65">
        <v>71.13</v>
      </c>
      <c r="S65">
        <v>71.13</v>
      </c>
      <c r="T65">
        <v>74.819999999999993</v>
      </c>
      <c r="U65">
        <v>73.44</v>
      </c>
      <c r="V65">
        <v>68.38</v>
      </c>
      <c r="W65">
        <v>77.78</v>
      </c>
      <c r="Y65">
        <v>73.61</v>
      </c>
      <c r="Z65">
        <v>61</v>
      </c>
      <c r="AA65">
        <v>62</v>
      </c>
      <c r="AB65">
        <v>50</v>
      </c>
      <c r="AC65">
        <v>61</v>
      </c>
      <c r="AE65">
        <v>13</v>
      </c>
      <c r="AF65">
        <v>19</v>
      </c>
      <c r="AG65">
        <v>21</v>
      </c>
      <c r="AH65">
        <v>32</v>
      </c>
      <c r="AJ65">
        <v>61</v>
      </c>
    </row>
    <row r="66" spans="1:36" x14ac:dyDescent="0.25">
      <c r="A66" s="3" t="str">
        <f t="shared" ref="A66:A129" si="1">IF(J66="","",CONCATENATE(J66," ",I66))</f>
        <v>Peiyun Chien</v>
      </c>
      <c r="B66" s="4">
        <v>45711</v>
      </c>
      <c r="C66" t="s">
        <v>910</v>
      </c>
      <c r="D66" t="s">
        <v>911</v>
      </c>
      <c r="E66" t="s">
        <v>912</v>
      </c>
      <c r="F66" t="s">
        <v>913</v>
      </c>
      <c r="I66" t="s">
        <v>1034</v>
      </c>
      <c r="J66" t="s">
        <v>1035</v>
      </c>
      <c r="K66">
        <v>65</v>
      </c>
      <c r="L66">
        <v>76</v>
      </c>
      <c r="M66">
        <v>75</v>
      </c>
      <c r="N66">
        <v>70</v>
      </c>
      <c r="O66">
        <v>72</v>
      </c>
      <c r="Q66">
        <v>293</v>
      </c>
      <c r="R66">
        <v>71.13</v>
      </c>
      <c r="S66">
        <v>71.13</v>
      </c>
      <c r="T66">
        <v>75.819999999999993</v>
      </c>
      <c r="U66">
        <v>75.44</v>
      </c>
      <c r="V66">
        <v>70.38</v>
      </c>
      <c r="W66">
        <v>73.78</v>
      </c>
      <c r="Y66">
        <v>73.86</v>
      </c>
      <c r="Z66">
        <v>66</v>
      </c>
      <c r="AA66">
        <v>67</v>
      </c>
      <c r="AB66">
        <v>64</v>
      </c>
      <c r="AC66">
        <v>65</v>
      </c>
      <c r="AE66">
        <v>14</v>
      </c>
      <c r="AF66">
        <v>22</v>
      </c>
      <c r="AG66">
        <v>26</v>
      </c>
      <c r="AH66">
        <v>33</v>
      </c>
      <c r="AJ66">
        <v>65</v>
      </c>
    </row>
    <row r="67" spans="1:36" x14ac:dyDescent="0.25">
      <c r="A67" s="3" t="str">
        <f t="shared" si="1"/>
        <v>Grace Kim</v>
      </c>
      <c r="B67" s="4">
        <v>45711</v>
      </c>
      <c r="C67" t="s">
        <v>910</v>
      </c>
      <c r="D67" t="s">
        <v>911</v>
      </c>
      <c r="E67" t="s">
        <v>912</v>
      </c>
      <c r="F67" t="s">
        <v>913</v>
      </c>
      <c r="I67" t="s">
        <v>924</v>
      </c>
      <c r="J67" t="s">
        <v>1036</v>
      </c>
      <c r="K67">
        <v>65</v>
      </c>
      <c r="L67">
        <v>74</v>
      </c>
      <c r="M67">
        <v>75</v>
      </c>
      <c r="N67">
        <v>75</v>
      </c>
      <c r="O67">
        <v>69</v>
      </c>
      <c r="Q67">
        <v>293</v>
      </c>
      <c r="R67">
        <v>71.13</v>
      </c>
      <c r="S67">
        <v>71.13</v>
      </c>
      <c r="T67">
        <v>73.819999999999993</v>
      </c>
      <c r="U67">
        <v>75.44</v>
      </c>
      <c r="V67">
        <v>75.38</v>
      </c>
      <c r="W67">
        <v>70.78</v>
      </c>
      <c r="Y67">
        <v>73.86</v>
      </c>
      <c r="Z67">
        <v>57</v>
      </c>
      <c r="AA67">
        <v>64</v>
      </c>
      <c r="AB67">
        <v>69</v>
      </c>
      <c r="AC67">
        <v>65</v>
      </c>
      <c r="AE67">
        <v>12</v>
      </c>
      <c r="AF67">
        <v>20</v>
      </c>
      <c r="AG67">
        <v>29</v>
      </c>
      <c r="AH67">
        <v>33</v>
      </c>
      <c r="AJ67">
        <v>65</v>
      </c>
    </row>
    <row r="68" spans="1:36" x14ac:dyDescent="0.25">
      <c r="A68" s="3" t="str">
        <f t="shared" si="1"/>
        <v>Brittany Altomare</v>
      </c>
      <c r="B68" s="4">
        <v>45711</v>
      </c>
      <c r="C68" t="s">
        <v>910</v>
      </c>
      <c r="D68" t="s">
        <v>911</v>
      </c>
      <c r="E68" t="s">
        <v>912</v>
      </c>
      <c r="F68" t="s">
        <v>913</v>
      </c>
      <c r="I68" t="s">
        <v>1037</v>
      </c>
      <c r="J68" t="s">
        <v>1038</v>
      </c>
      <c r="K68">
        <v>67</v>
      </c>
      <c r="L68">
        <v>74</v>
      </c>
      <c r="M68">
        <v>72</v>
      </c>
      <c r="N68">
        <v>74</v>
      </c>
      <c r="O68">
        <v>74</v>
      </c>
      <c r="Q68">
        <v>294</v>
      </c>
      <c r="R68">
        <v>71.13</v>
      </c>
      <c r="S68">
        <v>71.13</v>
      </c>
      <c r="T68">
        <v>73.819999999999993</v>
      </c>
      <c r="U68">
        <v>72.44</v>
      </c>
      <c r="V68">
        <v>74.38</v>
      </c>
      <c r="W68">
        <v>75.78</v>
      </c>
      <c r="Y68">
        <v>74.11</v>
      </c>
      <c r="Z68">
        <v>57</v>
      </c>
      <c r="AA68">
        <v>56</v>
      </c>
      <c r="AB68">
        <v>62</v>
      </c>
      <c r="AC68">
        <v>67</v>
      </c>
      <c r="AE68">
        <v>12</v>
      </c>
      <c r="AF68">
        <v>17</v>
      </c>
      <c r="AG68">
        <v>25</v>
      </c>
      <c r="AH68">
        <v>34</v>
      </c>
      <c r="AJ68">
        <v>67</v>
      </c>
    </row>
    <row r="69" spans="1:36" x14ac:dyDescent="0.25">
      <c r="A69" s="3" t="str">
        <f t="shared" si="1"/>
        <v>Sophia Popov</v>
      </c>
      <c r="B69" s="4">
        <v>45711</v>
      </c>
      <c r="C69" t="s">
        <v>910</v>
      </c>
      <c r="D69" t="s">
        <v>911</v>
      </c>
      <c r="E69" t="s">
        <v>912</v>
      </c>
      <c r="F69" t="s">
        <v>913</v>
      </c>
      <c r="I69" t="s">
        <v>1039</v>
      </c>
      <c r="J69" t="s">
        <v>1040</v>
      </c>
      <c r="K69">
        <v>68</v>
      </c>
      <c r="L69">
        <v>73</v>
      </c>
      <c r="M69">
        <v>75</v>
      </c>
      <c r="N69">
        <v>75</v>
      </c>
      <c r="O69">
        <v>72</v>
      </c>
      <c r="Q69">
        <v>295</v>
      </c>
      <c r="R69">
        <v>71.13</v>
      </c>
      <c r="S69">
        <v>71.13</v>
      </c>
      <c r="T69">
        <v>72.819999999999993</v>
      </c>
      <c r="U69">
        <v>75.44</v>
      </c>
      <c r="V69">
        <v>75.38</v>
      </c>
      <c r="W69">
        <v>73.78</v>
      </c>
      <c r="Y69">
        <v>74.36</v>
      </c>
      <c r="Z69">
        <v>48</v>
      </c>
      <c r="AA69">
        <v>62</v>
      </c>
      <c r="AB69">
        <v>67</v>
      </c>
      <c r="AC69">
        <v>68</v>
      </c>
      <c r="AE69">
        <v>11</v>
      </c>
      <c r="AF69">
        <v>19</v>
      </c>
      <c r="AG69">
        <v>28</v>
      </c>
      <c r="AH69">
        <v>35</v>
      </c>
      <c r="AJ69">
        <v>68</v>
      </c>
    </row>
    <row r="70" spans="1:36" x14ac:dyDescent="0.25">
      <c r="A70" s="3" t="str">
        <f t="shared" si="1"/>
        <v>Bailey Tardy</v>
      </c>
      <c r="B70" s="4">
        <v>45711</v>
      </c>
      <c r="C70" t="s">
        <v>910</v>
      </c>
      <c r="D70" t="s">
        <v>911</v>
      </c>
      <c r="E70" t="s">
        <v>912</v>
      </c>
      <c r="F70" t="s">
        <v>913</v>
      </c>
      <c r="I70" t="s">
        <v>1041</v>
      </c>
      <c r="J70" t="s">
        <v>1042</v>
      </c>
      <c r="K70">
        <v>69</v>
      </c>
      <c r="L70">
        <v>75</v>
      </c>
      <c r="M70">
        <v>71</v>
      </c>
      <c r="N70">
        <v>76</v>
      </c>
      <c r="O70">
        <v>74</v>
      </c>
      <c r="Q70">
        <v>296</v>
      </c>
      <c r="R70">
        <v>71.13</v>
      </c>
      <c r="S70">
        <v>71.13</v>
      </c>
      <c r="T70">
        <v>74.819999999999993</v>
      </c>
      <c r="U70">
        <v>71.44</v>
      </c>
      <c r="V70">
        <v>76.38</v>
      </c>
      <c r="W70">
        <v>75.78</v>
      </c>
      <c r="Y70">
        <v>74.61</v>
      </c>
      <c r="Z70">
        <v>61</v>
      </c>
      <c r="AA70">
        <v>56</v>
      </c>
      <c r="AB70">
        <v>65</v>
      </c>
      <c r="AC70">
        <v>69</v>
      </c>
      <c r="AE70">
        <v>13</v>
      </c>
      <c r="AF70">
        <v>17</v>
      </c>
      <c r="AG70">
        <v>27</v>
      </c>
      <c r="AH70">
        <v>36</v>
      </c>
      <c r="AJ70">
        <v>69</v>
      </c>
    </row>
    <row r="71" spans="1:36" x14ac:dyDescent="0.25">
      <c r="A71" s="3" t="str">
        <f t="shared" si="1"/>
        <v>Annabel Dimmock</v>
      </c>
      <c r="B71" s="4">
        <v>45711</v>
      </c>
      <c r="C71" t="s">
        <v>910</v>
      </c>
      <c r="D71" t="s">
        <v>911</v>
      </c>
      <c r="E71" t="s">
        <v>912</v>
      </c>
      <c r="F71" t="s">
        <v>913</v>
      </c>
      <c r="I71" t="s">
        <v>1043</v>
      </c>
      <c r="J71" t="s">
        <v>1044</v>
      </c>
      <c r="K71">
        <v>70</v>
      </c>
      <c r="L71">
        <v>80</v>
      </c>
      <c r="M71">
        <v>73</v>
      </c>
      <c r="N71">
        <v>71</v>
      </c>
      <c r="O71">
        <v>75</v>
      </c>
      <c r="Q71">
        <v>299</v>
      </c>
      <c r="R71">
        <v>71.13</v>
      </c>
      <c r="S71">
        <v>71.13</v>
      </c>
      <c r="T71">
        <v>79.819999999999993</v>
      </c>
      <c r="U71">
        <v>73.44</v>
      </c>
      <c r="V71">
        <v>71.38</v>
      </c>
      <c r="W71">
        <v>76.78</v>
      </c>
      <c r="Y71">
        <v>75.36</v>
      </c>
      <c r="Z71">
        <v>72</v>
      </c>
      <c r="AA71">
        <v>71</v>
      </c>
      <c r="AB71">
        <v>69</v>
      </c>
      <c r="AC71">
        <v>70</v>
      </c>
      <c r="AE71">
        <v>18</v>
      </c>
      <c r="AF71">
        <v>24</v>
      </c>
      <c r="AG71">
        <v>29</v>
      </c>
      <c r="AH71">
        <v>39</v>
      </c>
      <c r="AJ71">
        <v>70</v>
      </c>
    </row>
    <row r="72" spans="1:36" x14ac:dyDescent="0.25">
      <c r="A72" s="3" t="str">
        <f t="shared" si="1"/>
        <v>Anna Nordqvist</v>
      </c>
      <c r="B72" s="4">
        <v>45711</v>
      </c>
      <c r="C72" t="s">
        <v>910</v>
      </c>
      <c r="D72" t="s">
        <v>911</v>
      </c>
      <c r="E72" t="s">
        <v>912</v>
      </c>
      <c r="F72" t="s">
        <v>913</v>
      </c>
      <c r="I72" t="s">
        <v>1045</v>
      </c>
      <c r="J72" t="s">
        <v>1046</v>
      </c>
      <c r="K72">
        <v>71</v>
      </c>
      <c r="L72">
        <v>78</v>
      </c>
      <c r="M72">
        <v>77</v>
      </c>
      <c r="N72">
        <v>76</v>
      </c>
      <c r="O72">
        <v>70</v>
      </c>
      <c r="Q72">
        <v>301</v>
      </c>
      <c r="R72">
        <v>71.13</v>
      </c>
      <c r="S72">
        <v>71.13</v>
      </c>
      <c r="T72">
        <v>77.819999999999993</v>
      </c>
      <c r="U72">
        <v>77.44</v>
      </c>
      <c r="V72">
        <v>76.38</v>
      </c>
      <c r="W72">
        <v>71.78</v>
      </c>
      <c r="Y72">
        <v>75.86</v>
      </c>
      <c r="Z72">
        <v>70</v>
      </c>
      <c r="AA72">
        <v>72</v>
      </c>
      <c r="AB72">
        <v>71</v>
      </c>
      <c r="AC72">
        <v>71</v>
      </c>
      <c r="AE72">
        <v>16</v>
      </c>
      <c r="AF72">
        <v>26</v>
      </c>
      <c r="AG72">
        <v>36</v>
      </c>
      <c r="AH72">
        <v>41</v>
      </c>
      <c r="AJ72">
        <v>71</v>
      </c>
    </row>
    <row r="73" spans="1:36" x14ac:dyDescent="0.25">
      <c r="A73" s="3" t="str">
        <f t="shared" si="1"/>
        <v>Linnea Strom</v>
      </c>
      <c r="B73" s="4">
        <v>45711</v>
      </c>
      <c r="C73" t="s">
        <v>910</v>
      </c>
      <c r="D73" t="s">
        <v>911</v>
      </c>
      <c r="E73" t="s">
        <v>912</v>
      </c>
      <c r="F73" t="s">
        <v>913</v>
      </c>
      <c r="I73" t="s">
        <v>1047</v>
      </c>
      <c r="J73" t="s">
        <v>1048</v>
      </c>
      <c r="K73">
        <v>72</v>
      </c>
      <c r="L73">
        <v>77</v>
      </c>
      <c r="M73">
        <v>75</v>
      </c>
      <c r="N73">
        <v>79</v>
      </c>
      <c r="O73">
        <v>75</v>
      </c>
      <c r="Q73">
        <v>306</v>
      </c>
      <c r="R73">
        <v>71.13</v>
      </c>
      <c r="S73">
        <v>71.13</v>
      </c>
      <c r="T73">
        <v>76.819999999999993</v>
      </c>
      <c r="U73">
        <v>75.44</v>
      </c>
      <c r="V73">
        <v>79.38</v>
      </c>
      <c r="W73">
        <v>76.78</v>
      </c>
      <c r="Y73">
        <v>77.11</v>
      </c>
      <c r="Z73">
        <v>68</v>
      </c>
      <c r="AA73">
        <v>70</v>
      </c>
      <c r="AB73">
        <v>71</v>
      </c>
      <c r="AC73">
        <v>72</v>
      </c>
      <c r="AE73">
        <v>15</v>
      </c>
      <c r="AF73">
        <v>23</v>
      </c>
      <c r="AG73">
        <v>36</v>
      </c>
      <c r="AH73">
        <v>46</v>
      </c>
      <c r="AJ73">
        <v>72</v>
      </c>
    </row>
    <row r="74" spans="1:36" x14ac:dyDescent="0.25">
      <c r="A74" s="3" t="str">
        <f t="shared" si="1"/>
        <v/>
      </c>
      <c r="B74" s="4"/>
    </row>
    <row r="75" spans="1:36" x14ac:dyDescent="0.25">
      <c r="A75" s="3" t="str">
        <f t="shared" si="1"/>
        <v/>
      </c>
      <c r="B75" s="4"/>
    </row>
    <row r="76" spans="1:36" x14ac:dyDescent="0.25">
      <c r="A76" s="3" t="str">
        <f t="shared" si="1"/>
        <v/>
      </c>
      <c r="B76" s="4"/>
    </row>
    <row r="77" spans="1:36" x14ac:dyDescent="0.25">
      <c r="A77" s="3" t="str">
        <f t="shared" si="1"/>
        <v/>
      </c>
      <c r="B77" s="4"/>
    </row>
    <row r="78" spans="1:36" x14ac:dyDescent="0.25">
      <c r="A78" s="3" t="str">
        <f t="shared" si="1"/>
        <v/>
      </c>
      <c r="B78" s="4"/>
    </row>
    <row r="79" spans="1:36" x14ac:dyDescent="0.25">
      <c r="A79" s="3" t="str">
        <f t="shared" si="1"/>
        <v/>
      </c>
      <c r="B79" s="4"/>
    </row>
    <row r="80" spans="1:36" x14ac:dyDescent="0.25">
      <c r="A80" s="3" t="str">
        <f t="shared" si="1"/>
        <v/>
      </c>
      <c r="B80" s="4"/>
    </row>
    <row r="81" spans="1:2" x14ac:dyDescent="0.25">
      <c r="A81" s="3" t="str">
        <f t="shared" si="1"/>
        <v/>
      </c>
      <c r="B81" s="4"/>
    </row>
    <row r="82" spans="1:2" x14ac:dyDescent="0.25">
      <c r="A82" s="3" t="str">
        <f t="shared" si="1"/>
        <v/>
      </c>
      <c r="B82" s="4"/>
    </row>
    <row r="83" spans="1:2" x14ac:dyDescent="0.25">
      <c r="A83" s="3" t="str">
        <f t="shared" si="1"/>
        <v/>
      </c>
      <c r="B83" s="4"/>
    </row>
    <row r="84" spans="1:2" x14ac:dyDescent="0.25">
      <c r="A84" s="3" t="str">
        <f t="shared" si="1"/>
        <v/>
      </c>
      <c r="B84" s="4"/>
    </row>
    <row r="85" spans="1:2" x14ac:dyDescent="0.25">
      <c r="A85" s="3" t="str">
        <f t="shared" si="1"/>
        <v/>
      </c>
      <c r="B85" s="4"/>
    </row>
    <row r="86" spans="1:2" x14ac:dyDescent="0.25">
      <c r="A86" s="3" t="str">
        <f t="shared" si="1"/>
        <v/>
      </c>
      <c r="B86" s="4"/>
    </row>
    <row r="87" spans="1:2" x14ac:dyDescent="0.25">
      <c r="A87" s="3" t="str">
        <f t="shared" si="1"/>
        <v/>
      </c>
      <c r="B87" s="4"/>
    </row>
    <row r="88" spans="1:2" x14ac:dyDescent="0.25">
      <c r="A88" s="3" t="str">
        <f t="shared" si="1"/>
        <v/>
      </c>
      <c r="B88" s="4"/>
    </row>
    <row r="89" spans="1:2" x14ac:dyDescent="0.25">
      <c r="A89" s="3" t="str">
        <f t="shared" si="1"/>
        <v/>
      </c>
      <c r="B89" s="4"/>
    </row>
    <row r="90" spans="1:2" x14ac:dyDescent="0.25">
      <c r="A90" s="3" t="str">
        <f t="shared" si="1"/>
        <v/>
      </c>
      <c r="B90" s="4"/>
    </row>
    <row r="91" spans="1:2" x14ac:dyDescent="0.25">
      <c r="A91" s="3" t="str">
        <f t="shared" si="1"/>
        <v/>
      </c>
      <c r="B91" s="4"/>
    </row>
    <row r="92" spans="1:2" x14ac:dyDescent="0.25">
      <c r="A92" s="3" t="str">
        <f t="shared" si="1"/>
        <v/>
      </c>
      <c r="B92" s="4"/>
    </row>
    <row r="93" spans="1:2" x14ac:dyDescent="0.25">
      <c r="A93" s="3" t="str">
        <f t="shared" si="1"/>
        <v/>
      </c>
      <c r="B93" s="4"/>
    </row>
    <row r="94" spans="1:2" x14ac:dyDescent="0.25">
      <c r="A94" s="3" t="str">
        <f t="shared" si="1"/>
        <v/>
      </c>
      <c r="B94" s="4"/>
    </row>
    <row r="95" spans="1:2" x14ac:dyDescent="0.25">
      <c r="A95" s="3" t="str">
        <f t="shared" si="1"/>
        <v/>
      </c>
      <c r="B95" s="4"/>
    </row>
    <row r="96" spans="1:2" x14ac:dyDescent="0.25">
      <c r="A96" s="3" t="str">
        <f t="shared" si="1"/>
        <v/>
      </c>
      <c r="B96" s="4"/>
    </row>
    <row r="97" spans="1:2" x14ac:dyDescent="0.25">
      <c r="A97" s="3" t="str">
        <f t="shared" si="1"/>
        <v/>
      </c>
      <c r="B97" s="4"/>
    </row>
    <row r="98" spans="1:2" x14ac:dyDescent="0.25">
      <c r="A98" s="3" t="str">
        <f t="shared" si="1"/>
        <v/>
      </c>
      <c r="B98" s="4"/>
    </row>
    <row r="99" spans="1:2" x14ac:dyDescent="0.25">
      <c r="A99" s="3" t="str">
        <f t="shared" si="1"/>
        <v/>
      </c>
      <c r="B99" s="4"/>
    </row>
    <row r="100" spans="1:2" x14ac:dyDescent="0.25">
      <c r="A100" s="3" t="str">
        <f t="shared" si="1"/>
        <v/>
      </c>
      <c r="B100" s="4"/>
    </row>
    <row r="101" spans="1:2" x14ac:dyDescent="0.25">
      <c r="A101" s="3" t="str">
        <f t="shared" si="1"/>
        <v/>
      </c>
      <c r="B101" s="4"/>
    </row>
    <row r="102" spans="1:2" x14ac:dyDescent="0.25">
      <c r="A102" s="3" t="str">
        <f t="shared" si="1"/>
        <v/>
      </c>
      <c r="B102" s="4"/>
    </row>
    <row r="103" spans="1:2" x14ac:dyDescent="0.25">
      <c r="A103" s="3" t="str">
        <f t="shared" si="1"/>
        <v/>
      </c>
      <c r="B103" s="4"/>
    </row>
    <row r="104" spans="1:2" x14ac:dyDescent="0.25">
      <c r="A104" s="3" t="str">
        <f t="shared" si="1"/>
        <v/>
      </c>
      <c r="B104" s="4"/>
    </row>
    <row r="105" spans="1:2" x14ac:dyDescent="0.25">
      <c r="A105" s="3" t="str">
        <f t="shared" si="1"/>
        <v/>
      </c>
      <c r="B105" s="4"/>
    </row>
    <row r="106" spans="1:2" x14ac:dyDescent="0.25">
      <c r="A106" s="3" t="str">
        <f t="shared" si="1"/>
        <v/>
      </c>
      <c r="B106" s="4"/>
    </row>
    <row r="107" spans="1:2" x14ac:dyDescent="0.25">
      <c r="A107" s="3" t="str">
        <f t="shared" si="1"/>
        <v/>
      </c>
      <c r="B107" s="4"/>
    </row>
    <row r="108" spans="1:2" x14ac:dyDescent="0.25">
      <c r="A108" s="3" t="str">
        <f t="shared" si="1"/>
        <v/>
      </c>
      <c r="B108" s="4"/>
    </row>
    <row r="109" spans="1:2" x14ac:dyDescent="0.25">
      <c r="A109" s="3" t="str">
        <f t="shared" si="1"/>
        <v/>
      </c>
      <c r="B109" s="4"/>
    </row>
    <row r="110" spans="1:2" x14ac:dyDescent="0.25">
      <c r="A110" s="3" t="str">
        <f t="shared" si="1"/>
        <v/>
      </c>
      <c r="B110" s="4"/>
    </row>
    <row r="111" spans="1:2" x14ac:dyDescent="0.25">
      <c r="A111" s="3" t="str">
        <f t="shared" si="1"/>
        <v/>
      </c>
      <c r="B111" s="4"/>
    </row>
    <row r="112" spans="1:2" x14ac:dyDescent="0.25">
      <c r="A112" s="3" t="str">
        <f t="shared" si="1"/>
        <v/>
      </c>
      <c r="B112" s="4"/>
    </row>
    <row r="113" spans="1:2" x14ac:dyDescent="0.25">
      <c r="A113" s="3" t="str">
        <f t="shared" si="1"/>
        <v/>
      </c>
      <c r="B113" s="4"/>
    </row>
    <row r="114" spans="1:2" x14ac:dyDescent="0.25">
      <c r="A114" s="3" t="str">
        <f t="shared" si="1"/>
        <v/>
      </c>
      <c r="B114" s="4"/>
    </row>
    <row r="115" spans="1:2" x14ac:dyDescent="0.25">
      <c r="A115" s="3" t="str">
        <f t="shared" si="1"/>
        <v/>
      </c>
      <c r="B115" s="4"/>
    </row>
    <row r="116" spans="1:2" x14ac:dyDescent="0.25">
      <c r="A116" s="3" t="str">
        <f t="shared" si="1"/>
        <v/>
      </c>
      <c r="B116" s="4"/>
    </row>
    <row r="117" spans="1:2" x14ac:dyDescent="0.25">
      <c r="A117" s="3" t="str">
        <f t="shared" si="1"/>
        <v/>
      </c>
      <c r="B117" s="4"/>
    </row>
    <row r="118" spans="1:2" x14ac:dyDescent="0.25">
      <c r="A118" s="3" t="str">
        <f t="shared" si="1"/>
        <v/>
      </c>
      <c r="B118" s="4"/>
    </row>
    <row r="119" spans="1:2" x14ac:dyDescent="0.25">
      <c r="A119" s="3" t="str">
        <f t="shared" si="1"/>
        <v/>
      </c>
      <c r="B119" s="4"/>
    </row>
    <row r="120" spans="1:2" x14ac:dyDescent="0.25">
      <c r="A120" s="3" t="str">
        <f t="shared" si="1"/>
        <v/>
      </c>
      <c r="B120" s="4"/>
    </row>
    <row r="121" spans="1:2" x14ac:dyDescent="0.25">
      <c r="A121" s="3" t="str">
        <f t="shared" si="1"/>
        <v/>
      </c>
      <c r="B121" s="4"/>
    </row>
    <row r="122" spans="1:2" x14ac:dyDescent="0.25">
      <c r="A122" s="3" t="str">
        <f t="shared" si="1"/>
        <v/>
      </c>
      <c r="B122" s="4"/>
    </row>
    <row r="123" spans="1:2" x14ac:dyDescent="0.25">
      <c r="A123" s="3" t="str">
        <f t="shared" si="1"/>
        <v/>
      </c>
      <c r="B123" s="4"/>
    </row>
    <row r="124" spans="1:2" x14ac:dyDescent="0.25">
      <c r="A124" s="3" t="str">
        <f t="shared" si="1"/>
        <v/>
      </c>
      <c r="B124" s="4"/>
    </row>
    <row r="125" spans="1:2" x14ac:dyDescent="0.25">
      <c r="A125" s="3" t="str">
        <f t="shared" si="1"/>
        <v/>
      </c>
      <c r="B125" s="4"/>
    </row>
    <row r="126" spans="1:2" x14ac:dyDescent="0.25">
      <c r="A126" s="3" t="str">
        <f t="shared" si="1"/>
        <v/>
      </c>
      <c r="B126" s="4"/>
    </row>
    <row r="127" spans="1:2" x14ac:dyDescent="0.25">
      <c r="A127" s="3" t="str">
        <f t="shared" si="1"/>
        <v/>
      </c>
      <c r="B127" s="4"/>
    </row>
    <row r="128" spans="1:2" x14ac:dyDescent="0.25">
      <c r="A128" s="3" t="str">
        <f t="shared" si="1"/>
        <v/>
      </c>
      <c r="B128" s="4"/>
    </row>
    <row r="129" spans="1:2" x14ac:dyDescent="0.25">
      <c r="A129" s="3" t="str">
        <f t="shared" si="1"/>
        <v/>
      </c>
      <c r="B129" s="4"/>
    </row>
    <row r="130" spans="1:2" x14ac:dyDescent="0.25">
      <c r="A130" s="3" t="str">
        <f t="shared" ref="A130:A193" si="2">IF(J130="","",CONCATENATE(J130," ",I130))</f>
        <v/>
      </c>
      <c r="B130" s="4"/>
    </row>
    <row r="131" spans="1:2" x14ac:dyDescent="0.25">
      <c r="A131" s="3" t="str">
        <f t="shared" si="2"/>
        <v/>
      </c>
      <c r="B131" s="4"/>
    </row>
    <row r="132" spans="1:2" x14ac:dyDescent="0.25">
      <c r="A132" s="3" t="str">
        <f t="shared" si="2"/>
        <v/>
      </c>
      <c r="B132" s="4"/>
    </row>
    <row r="133" spans="1:2" x14ac:dyDescent="0.25">
      <c r="A133" s="3" t="str">
        <f t="shared" si="2"/>
        <v/>
      </c>
      <c r="B133" s="4"/>
    </row>
    <row r="134" spans="1:2" x14ac:dyDescent="0.25">
      <c r="A134" s="3" t="str">
        <f t="shared" si="2"/>
        <v/>
      </c>
      <c r="B134" s="4"/>
    </row>
    <row r="135" spans="1:2" x14ac:dyDescent="0.25">
      <c r="A135" s="3" t="str">
        <f t="shared" si="2"/>
        <v/>
      </c>
      <c r="B135" s="4"/>
    </row>
    <row r="136" spans="1:2" x14ac:dyDescent="0.25">
      <c r="A136" s="3" t="str">
        <f t="shared" si="2"/>
        <v/>
      </c>
      <c r="B136" s="4"/>
    </row>
    <row r="137" spans="1:2" x14ac:dyDescent="0.25">
      <c r="A137" s="3" t="str">
        <f t="shared" si="2"/>
        <v/>
      </c>
      <c r="B137" s="4"/>
    </row>
    <row r="138" spans="1:2" x14ac:dyDescent="0.25">
      <c r="A138" s="3" t="str">
        <f t="shared" si="2"/>
        <v/>
      </c>
      <c r="B138" s="4"/>
    </row>
    <row r="139" spans="1:2" x14ac:dyDescent="0.25">
      <c r="A139" s="3" t="str">
        <f t="shared" si="2"/>
        <v/>
      </c>
      <c r="B139" s="4"/>
    </row>
    <row r="140" spans="1:2" x14ac:dyDescent="0.25">
      <c r="A140" s="3" t="str">
        <f t="shared" si="2"/>
        <v/>
      </c>
      <c r="B140" s="4"/>
    </row>
    <row r="141" spans="1:2" x14ac:dyDescent="0.25">
      <c r="A141" s="3" t="str">
        <f t="shared" si="2"/>
        <v/>
      </c>
      <c r="B141" s="4"/>
    </row>
    <row r="142" spans="1:2" x14ac:dyDescent="0.25">
      <c r="A142" s="3" t="str">
        <f t="shared" si="2"/>
        <v/>
      </c>
      <c r="B142" s="4"/>
    </row>
    <row r="143" spans="1:2" x14ac:dyDescent="0.25">
      <c r="A143" s="3" t="str">
        <f t="shared" si="2"/>
        <v/>
      </c>
      <c r="B143" s="4"/>
    </row>
    <row r="144" spans="1:2" x14ac:dyDescent="0.25">
      <c r="A144" s="3" t="str">
        <f t="shared" si="2"/>
        <v/>
      </c>
      <c r="B144" s="4"/>
    </row>
    <row r="145" spans="1:2" x14ac:dyDescent="0.25">
      <c r="A145" s="3" t="str">
        <f t="shared" si="2"/>
        <v/>
      </c>
      <c r="B145" s="4"/>
    </row>
    <row r="146" spans="1:2" x14ac:dyDescent="0.25">
      <c r="A146" s="3" t="str">
        <f t="shared" si="2"/>
        <v/>
      </c>
      <c r="B146" s="4"/>
    </row>
    <row r="147" spans="1:2" x14ac:dyDescent="0.25">
      <c r="A147" s="3" t="str">
        <f t="shared" si="2"/>
        <v/>
      </c>
      <c r="B147" s="4"/>
    </row>
    <row r="148" spans="1:2" x14ac:dyDescent="0.25">
      <c r="A148" s="3" t="str">
        <f t="shared" si="2"/>
        <v/>
      </c>
      <c r="B148" s="4"/>
    </row>
    <row r="149" spans="1:2" x14ac:dyDescent="0.25">
      <c r="A149" s="3" t="str">
        <f t="shared" si="2"/>
        <v/>
      </c>
      <c r="B149" s="4"/>
    </row>
    <row r="150" spans="1:2" x14ac:dyDescent="0.25">
      <c r="A150" s="3" t="str">
        <f t="shared" si="2"/>
        <v/>
      </c>
      <c r="B150" s="4"/>
    </row>
    <row r="151" spans="1:2" x14ac:dyDescent="0.25">
      <c r="A151" s="3" t="str">
        <f t="shared" si="2"/>
        <v/>
      </c>
      <c r="B151" s="4"/>
    </row>
    <row r="152" spans="1:2" x14ac:dyDescent="0.25">
      <c r="A152" s="3" t="str">
        <f t="shared" si="2"/>
        <v/>
      </c>
      <c r="B152" s="4"/>
    </row>
    <row r="153" spans="1:2" x14ac:dyDescent="0.25">
      <c r="A153" s="3" t="str">
        <f t="shared" si="2"/>
        <v/>
      </c>
      <c r="B153" s="4"/>
    </row>
    <row r="154" spans="1:2" x14ac:dyDescent="0.25">
      <c r="A154" s="3" t="str">
        <f t="shared" si="2"/>
        <v/>
      </c>
      <c r="B154" s="4"/>
    </row>
    <row r="155" spans="1:2" x14ac:dyDescent="0.25">
      <c r="A155" s="3" t="str">
        <f t="shared" si="2"/>
        <v/>
      </c>
      <c r="B155" s="4"/>
    </row>
    <row r="156" spans="1:2" x14ac:dyDescent="0.25">
      <c r="A156" s="3" t="str">
        <f t="shared" si="2"/>
        <v/>
      </c>
      <c r="B156" s="4"/>
    </row>
    <row r="157" spans="1:2" x14ac:dyDescent="0.25">
      <c r="A157" s="3" t="str">
        <f t="shared" si="2"/>
        <v/>
      </c>
      <c r="B157" s="4"/>
    </row>
    <row r="158" spans="1:2" x14ac:dyDescent="0.25">
      <c r="A158" s="3" t="str">
        <f t="shared" si="2"/>
        <v/>
      </c>
      <c r="B158" s="4"/>
    </row>
    <row r="159" spans="1:2" x14ac:dyDescent="0.25">
      <c r="A159" s="3" t="str">
        <f t="shared" si="2"/>
        <v/>
      </c>
      <c r="B159" s="4"/>
    </row>
    <row r="160" spans="1:2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329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Yealimi Noh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>Gabriela Ruffels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3.6999999999999997</v>
      </c>
      <c r="B3" s="11">
        <f ca="1">IF(AND(A3="",SUM(Win!G:G)=0),"",SUM(Win!G:G))</f>
        <v>-3.7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Carlota Ciganda</v>
      </c>
      <c r="Q3">
        <f ca="1">IFERROR(OFFSET(Picks!I$1,MATCH($O3,Picks!$F:$F,0)-1,0),"")</f>
        <v>-2</v>
      </c>
      <c r="R3" t="str">
        <f ca="1">IFERROR(OFFSET(Picks!J$1,MATCH($O3,Picks!$F:$F,0)-1,0),"")</f>
        <v>Spreadex: 90/1, 6pl, 1/5</v>
      </c>
      <c r="V3">
        <v>2</v>
      </c>
      <c r="W3" t="str">
        <f ca="1">IFERROR(OFFSET(Picks!M$1,MATCH($O3,Picks!$R:$R,0)-1,0),"")</f>
        <v>Ayaka Furue</v>
      </c>
      <c r="X3">
        <f ca="1">IFERROR(OFFSET(Picks!U$1,MATCH($O3,Picks!$R:$R,0)-1,0),"")</f>
        <v>-2</v>
      </c>
      <c r="Y3" t="str">
        <f ca="1">IFERROR(OFFSET(Picks!V$1,MATCH($O3,Picks!$R:$R,0)-1,0),"")</f>
        <v>Spreadex: 40/1, 6pl, 1/5</v>
      </c>
    </row>
    <row r="4" spans="1:25" x14ac:dyDescent="0.25">
      <c r="O4">
        <v>3</v>
      </c>
      <c r="P4" t="str">
        <f ca="1">IFERROR(OFFSET(Picks!A$1,MATCH($O4,Picks!$F:$F,0)-1,0),"")</f>
        <v>Nanna Koerstz Madsen</v>
      </c>
      <c r="Q4">
        <f ca="1">IFERROR(OFFSET(Picks!I$1,MATCH($O4,Picks!$F:$F,0)-1,0),"")</f>
        <v>-2</v>
      </c>
      <c r="R4" t="str">
        <f ca="1">IFERROR(OFFSET(Picks!J$1,MATCH($O4,Picks!$F:$F,0)-1,0),"")</f>
        <v>Ladbrokes: 45/1, 5pl, 1/4</v>
      </c>
      <c r="V4">
        <v>3</v>
      </c>
      <c r="W4" t="str">
        <f ca="1">IFERROR(OFFSET(Picks!M$1,MATCH($O4,Picks!$R:$R,0)-1,0),"")</f>
        <v>Sarah Schmelzel</v>
      </c>
      <c r="X4">
        <f ca="1">IFERROR(OFFSET(Picks!U$1,MATCH($O4,Picks!$R:$R,0)-1,0),"")</f>
        <v>-2</v>
      </c>
      <c r="Y4" t="str">
        <f ca="1">IFERROR(OFFSET(Picks!V$1,MATCH($O4,Picks!$R:$R,0)-1,0),"")</f>
        <v>Paddy Power: 80/1, 5pl, 1/4</v>
      </c>
    </row>
    <row r="5" spans="1:25" x14ac:dyDescent="0.25">
      <c r="O5">
        <v>4</v>
      </c>
      <c r="P5" t="str">
        <f ca="1">IFERROR(OFFSET(Picks!A$1,MATCH($O5,Picks!$F:$F,0)-1,0),"")</f>
        <v>Albane Valenzuela</v>
      </c>
      <c r="Q5">
        <f ca="1">IFERROR(OFFSET(Picks!I$1,MATCH($O5,Picks!$F:$F,0)-1,0),"")</f>
        <v>-2</v>
      </c>
      <c r="R5" t="str">
        <f ca="1">IFERROR(OFFSET(Picks!J$1,MATCH($O5,Picks!$F:$F,0)-1,0),"")</f>
        <v>Spreadex: 130/1, 6pl, 1/5</v>
      </c>
      <c r="V5">
        <v>4</v>
      </c>
      <c r="W5" t="str">
        <f ca="1">IFERROR(OFFSET(Picks!M$1,MATCH($O5,Picks!$R:$R,0)-1,0),"")</f>
        <v>Georgia Hall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Sarah Schmelzel</v>
      </c>
      <c r="Q6">
        <f ca="1">IFERROR(OFFSET(Picks!I$1,MATCH($O6,Picks!$F:$F,0)-1,0),"")</f>
        <v>-2</v>
      </c>
      <c r="R6" t="str">
        <f ca="1">IFERROR(OFFSET(Picks!J$1,MATCH($O6,Picks!$F:$F,0)-1,0),"")</f>
        <v>Spreadex: 175/1, 6pl, 1/5</v>
      </c>
      <c r="V6">
        <v>5</v>
      </c>
      <c r="W6" t="str">
        <f ca="1">IFERROR(OFFSET(Picks!M$1,MATCH($O6,Picks!$R:$R,0)-1,0),"")</f>
        <v>Anna Nordqvist</v>
      </c>
      <c r="X6">
        <f ca="1">IFERROR(OFFSET(Picks!U$1,MATCH($O6,Picks!$R:$R,0)-1,0),"")</f>
        <v>-2</v>
      </c>
      <c r="Y6" t="str">
        <f ca="1">IFERROR(OFFSET(Picks!V$1,MATCH($O6,Picks!$R:$R,0)-1,0),"")</f>
        <v>Spreadex: 150/1, 6pl, 1/5</v>
      </c>
    </row>
    <row r="7" spans="1:25" x14ac:dyDescent="0.25">
      <c r="O7">
        <v>6</v>
      </c>
      <c r="P7" t="str">
        <f ca="1">IFERROR(OFFSET(Picks!A$1,MATCH($O7,Picks!$F:$F,0)-1,0),"")</f>
        <v>Hyo Joo Kim</v>
      </c>
      <c r="Q7">
        <f ca="1">IFERROR(OFFSET(Picks!I$1,MATCH($O7,Picks!$F:$F,0)-1,0),"")</f>
        <v>-2</v>
      </c>
      <c r="R7" t="str">
        <f ca="1">IFERROR(OFFSET(Picks!J$1,MATCH($O7,Picks!$F:$F,0)-1,0),"")</f>
        <v>Spreadex: 45/1,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Gabriela Ruffels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Grace Kim</v>
      </c>
      <c r="Q9">
        <f ca="1">IFERROR(OFFSET(Picks!I$1,MATCH($O9,Picks!$F:$F,0)-1,0),"")</f>
        <v>-2</v>
      </c>
      <c r="R9" t="str">
        <f ca="1">IFERROR(OFFSET(Picks!J$1,MATCH($O9,Picks!$F:$F,0)-1,0),"")</f>
        <v>Spreadex: 140/1,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Mi Hyang Lee</v>
      </c>
      <c r="Q10">
        <f ca="1">IFERROR(OFFSET(Picks!I$1,MATCH($O10,Picks!$F:$F,0)-1,0),"")</f>
        <v>-2</v>
      </c>
      <c r="R10" t="str">
        <f ca="1">IFERROR(OFFSET(Picks!J$1,MATCH($O10,Picks!$F:$F,0)-1,0),"")</f>
        <v>Spreadex: 225/1,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Pajaree Anannarukarn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Georgia Hall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Anna Nordqvist</v>
      </c>
      <c r="Q13">
        <f ca="1">IFERROR(OFFSET(Picks!I$1,MATCH($O13,Picks!$F:$F,0)-1,0),"")</f>
        <v>-2</v>
      </c>
      <c r="R13" t="str">
        <f ca="1">IFERROR(OFFSET(Picks!J$1,MATCH($O13,Picks!$F:$F,0)-1,0),"")</f>
        <v>Spreadex: 350/1,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329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325</v>
      </c>
      <c r="C2" s="16">
        <v>47</v>
      </c>
      <c r="D2" s="16">
        <v>34</v>
      </c>
      <c r="E2" s="17" t="s">
        <v>226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331</v>
      </c>
      <c r="B3" s="15" t="s">
        <v>276</v>
      </c>
      <c r="C3" s="16">
        <v>128</v>
      </c>
      <c r="D3" s="16">
        <v>67</v>
      </c>
      <c r="E3" s="17" t="s">
        <v>226</v>
      </c>
      <c r="F3">
        <f ca="1">IFERROR(IF(A3="","",OFFSET(Results!$AJ$1,MATCH(A3,Results!$A:$A,0)-1,0)),"")</f>
        <v>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332</v>
      </c>
      <c r="B4" s="15" t="s">
        <v>277</v>
      </c>
      <c r="C4" s="16">
        <v>88</v>
      </c>
      <c r="D4" s="16">
        <v>131</v>
      </c>
      <c r="E4" s="17" t="s">
        <v>445</v>
      </c>
      <c r="F4">
        <f ca="1">IFERROR(IF(A4="","",OFFSET(Results!$AJ$1,MATCH(A4,Results!$A:$A,0)-1,0)),"")</f>
        <v>20</v>
      </c>
      <c r="G4" s="6">
        <f t="shared" ca="1" si="0"/>
        <v>-0.4</v>
      </c>
      <c r="H4" t="str">
        <f ca="1">IF(E4="","",OFFSET([1]LPGA!$AL$1,MATCH(A4,[1]LPGA!$E$1:$E$500,0)-1,0))</f>
        <v>Spreadex: 130/1, 6pl, 1/5</v>
      </c>
    </row>
    <row r="5" spans="1:8" x14ac:dyDescent="0.25">
      <c r="A5" t="s">
        <v>333</v>
      </c>
      <c r="B5" s="15" t="s">
        <v>334</v>
      </c>
      <c r="C5" s="16">
        <v>556</v>
      </c>
      <c r="D5" s="16">
        <v>351</v>
      </c>
      <c r="E5" s="17" t="s">
        <v>226</v>
      </c>
      <c r="F5">
        <f ca="1">IFERROR(IF(A5="","",OFFSET(Results!$AJ$1,MATCH(A5,Results!$A:$A,0)-1,0)),"")</f>
        <v>61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335</v>
      </c>
      <c r="B6" s="15" t="s">
        <v>336</v>
      </c>
      <c r="C6" s="16">
        <v>75</v>
      </c>
      <c r="D6" s="16">
        <v>76</v>
      </c>
      <c r="E6" s="17" t="s">
        <v>226</v>
      </c>
      <c r="F6">
        <f ca="1">IFERROR(IF(A6="","",OFFSET(Results!$AJ$1,MATCH(A6,Results!$A:$A,0)-1,0)),"")</f>
        <v>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337</v>
      </c>
      <c r="B7" s="15" t="s">
        <v>338</v>
      </c>
      <c r="C7" s="16">
        <v>81</v>
      </c>
      <c r="D7" s="16">
        <v>41</v>
      </c>
      <c r="E7" s="17" t="s">
        <v>226</v>
      </c>
      <c r="F7">
        <f ca="1">IFERROR(IF(A7="","",OFFSET(Results!$AJ$1,MATCH(A7,Results!$A:$A,0)-1,0)),"")</f>
        <v>11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339</v>
      </c>
      <c r="B8" s="15" t="s">
        <v>340</v>
      </c>
      <c r="C8" s="16">
        <v>278</v>
      </c>
      <c r="D8" s="16">
        <v>301</v>
      </c>
      <c r="E8" s="17" t="s">
        <v>226</v>
      </c>
      <c r="F8">
        <f ca="1">IFERROR(IF(A8="","",OFFSET(Results!$AJ$1,MATCH(A8,Results!$A:$A,0)-1,0)),"")</f>
        <v>33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341</v>
      </c>
      <c r="B9" s="15" t="s">
        <v>342</v>
      </c>
      <c r="C9" s="16">
        <v>50</v>
      </c>
      <c r="D9" s="16">
        <v>26</v>
      </c>
      <c r="E9" s="17" t="s">
        <v>226</v>
      </c>
      <c r="F9">
        <f ca="1">IFERROR(IF(A9="","",OFFSET(Results!$AJ$1,MATCH(A9,Results!$A:$A,0)-1,0)),"")</f>
        <v>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343</v>
      </c>
      <c r="B10" s="15" t="s">
        <v>344</v>
      </c>
      <c r="C10" s="16">
        <v>294</v>
      </c>
      <c r="D10" s="16">
        <v>351</v>
      </c>
      <c r="E10" s="17" t="s">
        <v>844</v>
      </c>
      <c r="F10">
        <f ca="1">IFERROR(IF(A10="","",OFFSET(Results!$AJ$1,MATCH(A10,Results!$A:$A,0)-1,0)),"")</f>
        <v>71</v>
      </c>
      <c r="G10" s="6">
        <f t="shared" ca="1" si="0"/>
        <v>-0.1</v>
      </c>
      <c r="H10" t="str">
        <f ca="1">IF(E10="","",OFFSET([1]LPGA!$AL$1,MATCH(A10,[1]LPGA!$E$1:$E$500,0)-1,0))</f>
        <v>Spreadex: 350/1, 6pl, 1/5</v>
      </c>
    </row>
    <row r="11" spans="1:8" x14ac:dyDescent="0.25">
      <c r="A11" t="s">
        <v>345</v>
      </c>
      <c r="B11" s="15" t="s">
        <v>346</v>
      </c>
      <c r="C11" s="16">
        <v>714</v>
      </c>
      <c r="D11" s="16">
        <v>351</v>
      </c>
      <c r="E11" s="17" t="s">
        <v>226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347</v>
      </c>
      <c r="B12" s="15" t="s">
        <v>348</v>
      </c>
      <c r="C12" s="16">
        <v>61</v>
      </c>
      <c r="D12" s="16">
        <v>41</v>
      </c>
      <c r="E12" s="17" t="s">
        <v>226</v>
      </c>
      <c r="F12">
        <f ca="1">IFERROR(IF(A12="","",OFFSET(Results!$AJ$1,MATCH(A12,Results!$A:$A,0)-1,0)),"")</f>
        <v>14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349</v>
      </c>
      <c r="B13" s="15" t="s">
        <v>350</v>
      </c>
      <c r="C13" s="16">
        <v>238</v>
      </c>
      <c r="D13" s="16">
        <v>161</v>
      </c>
      <c r="E13" s="17" t="s">
        <v>226</v>
      </c>
      <c r="F13">
        <f ca="1">IFERROR(IF(A13="","",OFFSET(Results!$AJ$1,MATCH(A13,Results!$A:$A,0)-1,0)),"")</f>
        <v>61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351</v>
      </c>
      <c r="B14" s="15" t="s">
        <v>352</v>
      </c>
      <c r="C14" s="16">
        <v>588</v>
      </c>
      <c r="D14" s="16">
        <v>141</v>
      </c>
      <c r="E14" s="17" t="s">
        <v>226</v>
      </c>
      <c r="F14">
        <f ca="1">IFERROR(IF(A14="","",OFFSET(Results!$AJ$1,MATCH(A14,Results!$A:$A,0)-1,0)),"")</f>
        <v>14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353</v>
      </c>
      <c r="B15" s="15" t="s">
        <v>354</v>
      </c>
      <c r="C15" s="16">
        <v>34</v>
      </c>
      <c r="D15" s="16">
        <v>34</v>
      </c>
      <c r="E15" s="17" t="s">
        <v>226</v>
      </c>
      <c r="F15">
        <f ca="1">IFERROR(IF(A15="","",OFFSET(Results!$AJ$1,MATCH(A15,Results!$A:$A,0)-1,0)),"")</f>
        <v>20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355</v>
      </c>
      <c r="B16" s="15" t="s">
        <v>352</v>
      </c>
      <c r="C16" s="16">
        <v>588</v>
      </c>
      <c r="D16" s="16">
        <v>351</v>
      </c>
      <c r="E16" s="17" t="s">
        <v>226</v>
      </c>
      <c r="F16">
        <f ca="1">IFERROR(IF(A16="","",OFFSET(Results!$AJ$1,MATCH(A16,Results!$A:$A,0)-1,0)),"")</f>
        <v>69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356</v>
      </c>
      <c r="B17" s="15" t="s">
        <v>357</v>
      </c>
      <c r="C17" s="16">
        <v>2500</v>
      </c>
      <c r="D17" s="16">
        <v>1001</v>
      </c>
      <c r="E17" s="17" t="s">
        <v>226</v>
      </c>
      <c r="F17">
        <f ca="1">IFERROR(IF(A17="","",OFFSET(Results!$AJ$1,MATCH(A17,Results!$A:$A,0)-1,0)),"")</f>
        <v>67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358</v>
      </c>
      <c r="B18" s="15" t="s">
        <v>359</v>
      </c>
      <c r="C18" s="16">
        <v>45</v>
      </c>
      <c r="D18" s="16">
        <v>41</v>
      </c>
      <c r="E18" s="17" t="s">
        <v>226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360</v>
      </c>
      <c r="B19" s="15" t="s">
        <v>361</v>
      </c>
      <c r="C19" s="16">
        <v>64</v>
      </c>
      <c r="D19" s="16">
        <v>91</v>
      </c>
      <c r="E19" s="17" t="s">
        <v>836</v>
      </c>
      <c r="F19">
        <f ca="1">IFERROR(IF(A19="","",OFFSET(Results!$AJ$1,MATCH(A19,Results!$A:$A,0)-1,0)),"")</f>
        <v>20</v>
      </c>
      <c r="G19" s="6">
        <f t="shared" ca="1" si="0"/>
        <v>-0.5</v>
      </c>
      <c r="H19" t="str">
        <f ca="1">IF(E19="","",OFFSET([1]LPGA!$AL$1,MATCH(A19,[1]LPGA!$E$1:$E$500,0)-1,0))</f>
        <v>Spreadex: 90/1, 6pl, 1/5</v>
      </c>
    </row>
    <row r="20" spans="1:8" x14ac:dyDescent="0.25">
      <c r="A20" t="s">
        <v>362</v>
      </c>
      <c r="B20" s="15" t="s">
        <v>281</v>
      </c>
      <c r="C20" s="16">
        <v>625</v>
      </c>
      <c r="D20" s="16">
        <v>501</v>
      </c>
      <c r="E20" s="17" t="s">
        <v>226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363</v>
      </c>
      <c r="B21" s="15" t="s">
        <v>248</v>
      </c>
      <c r="C21" s="16">
        <v>22</v>
      </c>
      <c r="D21" s="16">
        <v>17</v>
      </c>
      <c r="E21" s="17" t="s">
        <v>226</v>
      </c>
      <c r="F21">
        <f ca="1">IFERROR(IF(A21="","",OFFSET(Results!$AJ$1,MATCH(A21,Results!$A:$A,0)-1,0)),"")</f>
        <v>28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364</v>
      </c>
      <c r="B22" s="15" t="s">
        <v>365</v>
      </c>
      <c r="C22" s="16">
        <v>455</v>
      </c>
      <c r="D22" s="16">
        <v>201</v>
      </c>
      <c r="E22" s="17" t="s">
        <v>226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366</v>
      </c>
      <c r="B23" s="15" t="s">
        <v>261</v>
      </c>
      <c r="C23" s="16">
        <v>78</v>
      </c>
      <c r="D23" s="16">
        <v>46</v>
      </c>
      <c r="E23" s="17" t="s">
        <v>226</v>
      </c>
      <c r="F23">
        <f ca="1">IFERROR(IF(A23="","",OFFSET(Results!$AJ$1,MATCH(A23,Results!$A:$A,0)-1,0)),"")</f>
        <v>24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367</v>
      </c>
      <c r="B24" s="15" t="s">
        <v>368</v>
      </c>
      <c r="C24" s="16">
        <v>85</v>
      </c>
      <c r="D24" s="16">
        <v>81</v>
      </c>
      <c r="E24" s="17" t="s">
        <v>226</v>
      </c>
      <c r="F24">
        <f ca="1">IFERROR(IF(A24="","",OFFSET(Results!$AJ$1,MATCH(A24,Results!$A:$A,0)-1,0)),"")</f>
        <v>33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369</v>
      </c>
      <c r="B25" s="15" t="s">
        <v>243</v>
      </c>
      <c r="C25" s="16">
        <v>118</v>
      </c>
      <c r="D25" s="16">
        <v>176</v>
      </c>
      <c r="E25" s="17" t="s">
        <v>387</v>
      </c>
      <c r="F25">
        <f ca="1">IFERROR(IF(A25="","",OFFSET(Results!$AJ$1,MATCH(A25,Results!$A:$A,0)-1,0)),"")</f>
        <v>50</v>
      </c>
      <c r="G25" s="6">
        <f t="shared" ca="1" si="0"/>
        <v>-0.3</v>
      </c>
      <c r="H25" t="str">
        <f ca="1">IF(E25="","",OFFSET([1]LPGA!$AL$1,MATCH(A25,[1]LPGA!$E$1:$E$500,0)-1,0))</f>
        <v>Bet365: 175/1, 5pl, 1/4</v>
      </c>
    </row>
    <row r="26" spans="1:8" x14ac:dyDescent="0.25">
      <c r="A26" t="s">
        <v>370</v>
      </c>
      <c r="B26" s="15" t="s">
        <v>371</v>
      </c>
      <c r="C26" s="16">
        <v>115</v>
      </c>
      <c r="D26" s="16">
        <v>101</v>
      </c>
      <c r="E26" s="17" t="s">
        <v>226</v>
      </c>
      <c r="F26">
        <f ca="1">IFERROR(IF(A26="","",OFFSET(Results!$AJ$1,MATCH(A26,Results!$A:$A,0)-1,0)),"")</f>
        <v>33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372</v>
      </c>
      <c r="B27" s="15" t="s">
        <v>245</v>
      </c>
      <c r="C27" s="16">
        <v>141</v>
      </c>
      <c r="D27" s="16">
        <v>176</v>
      </c>
      <c r="E27" s="17" t="s">
        <v>844</v>
      </c>
      <c r="F27">
        <f ca="1">IFERROR(IF(A27="","",OFFSET(Results!$AJ$1,MATCH(A27,Results!$A:$A,0)-1,0)),"")</f>
        <v>9</v>
      </c>
      <c r="G27" s="6">
        <f t="shared" ca="1" si="0"/>
        <v>-0.1</v>
      </c>
      <c r="H27" t="str">
        <f ca="1">IF(E27="","",OFFSET([1]LPGA!$AL$1,MATCH(A27,[1]LPGA!$E$1:$E$500,0)-1,0))</f>
        <v>Spreadex: 175/1, 6pl, 1/5</v>
      </c>
    </row>
    <row r="28" spans="1:8" x14ac:dyDescent="0.25">
      <c r="A28" t="s">
        <v>373</v>
      </c>
      <c r="B28" s="15" t="s">
        <v>249</v>
      </c>
      <c r="C28" s="16">
        <v>10000</v>
      </c>
      <c r="D28" s="16">
        <v>401</v>
      </c>
      <c r="E28" s="17" t="s">
        <v>226</v>
      </c>
      <c r="F28">
        <f ca="1">IFERROR(IF(A28="","",OFFSET(Results!$AJ$1,MATCH(A28,Results!$A:$A,0)-1,0)),"")</f>
        <v>30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374</v>
      </c>
      <c r="B29" s="15" t="s">
        <v>375</v>
      </c>
      <c r="C29" s="16">
        <v>111</v>
      </c>
      <c r="D29" s="16">
        <v>141</v>
      </c>
      <c r="E29" s="17" t="s">
        <v>517</v>
      </c>
      <c r="F29">
        <f ca="1">IFERROR(IF(A29="","",OFFSET(Results!$AJ$1,MATCH(A29,Results!$A:$A,0)-1,0)),"")</f>
        <v>65</v>
      </c>
      <c r="G29" s="6">
        <f t="shared" ca="1" si="0"/>
        <v>-0.2</v>
      </c>
      <c r="H29" t="str">
        <f ca="1">IF(E29="","",OFFSET([1]LPGA!$AL$1,MATCH(A29,[1]LPGA!$E$1:$E$500,0)-1,0))</f>
        <v>Spreadex: 140/1, 6pl, 1/5</v>
      </c>
    </row>
    <row r="30" spans="1:8" x14ac:dyDescent="0.25">
      <c r="A30" t="s">
        <v>376</v>
      </c>
      <c r="B30" s="15" t="s">
        <v>377</v>
      </c>
      <c r="C30" s="16">
        <v>23</v>
      </c>
      <c r="D30" s="16">
        <v>15</v>
      </c>
      <c r="E30" s="17" t="s">
        <v>226</v>
      </c>
      <c r="F30">
        <f ca="1">IFERROR(IF(A30="","",OFFSET(Results!$AJ$1,MATCH(A30,Results!$A:$A,0)-1,0)),"")</f>
        <v>14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378</v>
      </c>
      <c r="B31" s="15" t="s">
        <v>379</v>
      </c>
      <c r="C31" s="16">
        <v>769</v>
      </c>
      <c r="D31" s="16">
        <v>501</v>
      </c>
      <c r="E31" s="17" t="s">
        <v>226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380</v>
      </c>
      <c r="B32" s="15" t="s">
        <v>381</v>
      </c>
      <c r="C32" s="16">
        <v>55</v>
      </c>
      <c r="D32" s="16">
        <v>41</v>
      </c>
      <c r="E32" s="17" t="s">
        <v>226</v>
      </c>
      <c r="F32">
        <f ca="1">IFERROR(IF(A32="","",OFFSET(Results!$AJ$1,MATCH(A32,Results!$A:$A,0)-1,0)),"")</f>
        <v>26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382</v>
      </c>
      <c r="B33" s="15" t="s">
        <v>383</v>
      </c>
      <c r="C33" s="16">
        <v>40</v>
      </c>
      <c r="D33" s="16">
        <v>46</v>
      </c>
      <c r="E33" s="17" t="s">
        <v>387</v>
      </c>
      <c r="F33">
        <f ca="1">IFERROR(IF(A33="","",OFFSET(Results!$AJ$1,MATCH(A33,Results!$A:$A,0)-1,0)),"")</f>
        <v>45</v>
      </c>
      <c r="G33" s="6">
        <f t="shared" ca="1" si="0"/>
        <v>-0.3</v>
      </c>
      <c r="H33" t="str">
        <f ca="1">IF(E33="","",OFFSET([1]LPGA!$AL$1,MATCH(A33,[1]LPGA!$E$1:$E$500,0)-1,0))</f>
        <v>Spreadex: 45/1, 6pl, 1/5</v>
      </c>
    </row>
    <row r="34" spans="1:8" x14ac:dyDescent="0.25">
      <c r="A34" t="s">
        <v>384</v>
      </c>
      <c r="B34" s="15" t="s">
        <v>385</v>
      </c>
      <c r="C34" s="16">
        <v>370</v>
      </c>
      <c r="D34" s="16">
        <v>176</v>
      </c>
      <c r="E34" s="17" t="s">
        <v>226</v>
      </c>
      <c r="F34">
        <f ca="1">IFERROR(IF(A34="","",OFFSET(Results!$AJ$1,MATCH(A34,Results!$A:$A,0)-1,0)),"")</f>
        <v>45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386</v>
      </c>
      <c r="B35" s="15" t="s">
        <v>387</v>
      </c>
      <c r="C35" s="16">
        <v>333</v>
      </c>
      <c r="D35" s="16">
        <v>226</v>
      </c>
      <c r="E35" s="17" t="s">
        <v>226</v>
      </c>
      <c r="F35">
        <f ca="1">IFERROR(IF(A35="","",OFFSET(Results!$AJ$1,MATCH(A35,Results!$A:$A,0)-1,0)),"")</f>
        <v>57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388</v>
      </c>
      <c r="B36" s="15" t="s">
        <v>389</v>
      </c>
      <c r="C36" s="16">
        <v>7</v>
      </c>
      <c r="D36" s="16">
        <v>5.5</v>
      </c>
      <c r="E36" s="17" t="s">
        <v>226</v>
      </c>
      <c r="F36">
        <f ca="1">IFERROR(IF(A36="","",OFFSET(Results!$AJ$1,MATCH(A36,Results!$A:$A,0)-1,0)),"")</f>
        <v>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390</v>
      </c>
      <c r="B37" s="15" t="s">
        <v>391</v>
      </c>
      <c r="C37" s="16">
        <v>75</v>
      </c>
      <c r="D37" s="16">
        <v>76</v>
      </c>
      <c r="E37" s="17" t="s">
        <v>226</v>
      </c>
      <c r="F37">
        <f ca="1">IFERROR(IF(A37="","",OFFSET(Results!$AJ$1,MATCH(A37,Results!$A:$A,0)-1,0)),"")</f>
        <v>11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392</v>
      </c>
      <c r="B38" s="15" t="s">
        <v>393</v>
      </c>
      <c r="C38" s="16">
        <v>169</v>
      </c>
      <c r="D38" s="16">
        <v>141</v>
      </c>
      <c r="E38" s="17" t="s">
        <v>226</v>
      </c>
      <c r="F38">
        <f ca="1">IFERROR(IF(A38="","",OFFSET(Results!$AJ$1,MATCH(A38,Results!$A:$A,0)-1,0)),"")</f>
        <v>43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394</v>
      </c>
      <c r="B39" s="15" t="s">
        <v>267</v>
      </c>
      <c r="C39" s="16">
        <v>34</v>
      </c>
      <c r="D39" s="16">
        <v>34</v>
      </c>
      <c r="E39" s="17" t="s">
        <v>226</v>
      </c>
      <c r="F39">
        <f ca="1">IFERROR(IF(A39="","",OFFSET(Results!$AJ$1,MATCH(A39,Results!$A:$A,0)-1,0)),"")</f>
        <v>20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395</v>
      </c>
      <c r="B40" s="15" t="s">
        <v>306</v>
      </c>
      <c r="C40" s="16">
        <v>15</v>
      </c>
      <c r="D40" s="16">
        <v>12</v>
      </c>
      <c r="E40" s="17" t="s">
        <v>226</v>
      </c>
      <c r="F40">
        <f ca="1">IFERROR(IF(A40="","",OFFSET(Results!$AJ$1,MATCH(A40,Results!$A:$A,0)-1,0)),"")</f>
        <v>45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396</v>
      </c>
      <c r="B41" s="15" t="s">
        <v>397</v>
      </c>
      <c r="C41" s="16">
        <v>35</v>
      </c>
      <c r="D41" s="16">
        <v>31</v>
      </c>
      <c r="E41" s="17" t="s">
        <v>226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398</v>
      </c>
      <c r="B42" s="15" t="s">
        <v>286</v>
      </c>
      <c r="C42" s="16">
        <v>102</v>
      </c>
      <c r="D42" s="16">
        <v>71</v>
      </c>
      <c r="E42" s="17" t="s">
        <v>226</v>
      </c>
      <c r="F42">
        <f ca="1">IFERROR(IF(A42="","",OFFSET(Results!$AJ$1,MATCH(A42,Results!$A:$A,0)-1,0)),"")</f>
        <v>33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399</v>
      </c>
      <c r="B43" s="15" t="s">
        <v>262</v>
      </c>
      <c r="C43" s="16">
        <v>69</v>
      </c>
      <c r="D43" s="16">
        <v>41</v>
      </c>
      <c r="E43" s="17" t="s">
        <v>226</v>
      </c>
      <c r="F43">
        <f ca="1">IFERROR(IF(A43="","",OFFSET(Results!$AJ$1,MATCH(A43,Results!$A:$A,0)-1,0)),"")</f>
        <v>61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400</v>
      </c>
      <c r="B44" s="15" t="s">
        <v>401</v>
      </c>
      <c r="C44" s="16">
        <v>28</v>
      </c>
      <c r="D44" s="16">
        <v>26</v>
      </c>
      <c r="E44" s="17" t="s">
        <v>226</v>
      </c>
      <c r="F44">
        <f ca="1">IFERROR(IF(A44="","",OFFSET(Results!$AJ$1,MATCH(A44,Results!$A:$A,0)-1,0)),"")</f>
        <v>17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402</v>
      </c>
      <c r="B45" s="15" t="s">
        <v>365</v>
      </c>
      <c r="C45" s="16">
        <v>455</v>
      </c>
      <c r="D45" s="16">
        <v>501</v>
      </c>
      <c r="E45" s="17" t="s">
        <v>226</v>
      </c>
      <c r="F45">
        <f ca="1">IFERROR(IF(A45="","",OFFSET(Results!$AJ$1,MATCH(A45,Results!$A:$A,0)-1,0)),"")</f>
        <v>72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403</v>
      </c>
      <c r="B46" s="15" t="s">
        <v>404</v>
      </c>
      <c r="C46" s="16">
        <v>137</v>
      </c>
      <c r="D46" s="16">
        <v>141</v>
      </c>
      <c r="E46" s="17" t="s">
        <v>226</v>
      </c>
      <c r="F46">
        <f ca="1">IFERROR(IF(A46="","",OFFSET(Results!$AJ$1,MATCH(A46,Results!$A:$A,0)-1,0)),"")</f>
        <v>54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405</v>
      </c>
      <c r="B47" s="15" t="s">
        <v>280</v>
      </c>
      <c r="C47" s="16">
        <v>323</v>
      </c>
      <c r="D47" s="16">
        <v>251</v>
      </c>
      <c r="E47" s="17" t="s">
        <v>226</v>
      </c>
      <c r="F47">
        <f ca="1">IFERROR(IF(A47="","",OFFSET(Results!$AJ$1,MATCH(A47,Results!$A:$A,0)-1,0)),"")</f>
        <v>59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406</v>
      </c>
      <c r="B48" s="15" t="s">
        <v>407</v>
      </c>
      <c r="C48" s="16">
        <v>244</v>
      </c>
      <c r="D48" s="16">
        <v>131</v>
      </c>
      <c r="E48" s="17" t="s">
        <v>226</v>
      </c>
      <c r="F48">
        <f ca="1">IFERROR(IF(A48="","",OFFSET(Results!$AJ$1,MATCH(A48,Results!$A:$A,0)-1,0)),"")</f>
        <v>28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408</v>
      </c>
      <c r="B49" s="15" t="s">
        <v>314</v>
      </c>
      <c r="C49" s="16">
        <v>64</v>
      </c>
      <c r="D49" s="16">
        <v>51</v>
      </c>
      <c r="E49" s="17" t="s">
        <v>226</v>
      </c>
      <c r="F49">
        <f ca="1">IFERROR(IF(A49="","",OFFSET(Results!$AJ$1,MATCH(A49,Results!$A:$A,0)-1,0)),"")</f>
        <v>33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409</v>
      </c>
      <c r="B50" s="15" t="s">
        <v>278</v>
      </c>
      <c r="C50" s="16">
        <v>159</v>
      </c>
      <c r="D50" s="16">
        <v>226</v>
      </c>
      <c r="E50" s="17" t="s">
        <v>517</v>
      </c>
      <c r="F50">
        <f ca="1">IFERROR(IF(A50="","",OFFSET(Results!$AJ$1,MATCH(A50,Results!$A:$A,0)-1,0)),"")</f>
        <v>45</v>
      </c>
      <c r="G50" s="6">
        <f t="shared" ca="1" si="0"/>
        <v>-0.2</v>
      </c>
      <c r="H50" t="str">
        <f ca="1">IF(E50="","",OFFSET([1]LPGA!$AL$1,MATCH(A50,[1]LPGA!$E$1:$E$500,0)-1,0))</f>
        <v>Spreadex: 225/1, 6pl, 1/5</v>
      </c>
    </row>
    <row r="51" spans="1:8" x14ac:dyDescent="0.25">
      <c r="A51" t="s">
        <v>410</v>
      </c>
      <c r="B51" s="15" t="s">
        <v>411</v>
      </c>
      <c r="C51" s="16">
        <v>1429</v>
      </c>
      <c r="D51" s="16">
        <v>501</v>
      </c>
      <c r="E51" s="17" t="s">
        <v>226</v>
      </c>
      <c r="F51">
        <f ca="1">IFERROR(IF(A51="","",OFFSET(Results!$AJ$1,MATCH(A51,Results!$A:$A,0)-1,0)),"")</f>
        <v>30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412</v>
      </c>
      <c r="B52" s="15" t="s">
        <v>282</v>
      </c>
      <c r="C52" s="16">
        <v>417</v>
      </c>
      <c r="D52" s="16">
        <v>351</v>
      </c>
      <c r="E52" s="17" t="s">
        <v>226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413</v>
      </c>
      <c r="B53" s="15" t="s">
        <v>414</v>
      </c>
      <c r="C53" s="16">
        <v>38</v>
      </c>
      <c r="D53" s="16">
        <v>46</v>
      </c>
      <c r="E53" s="17" t="s">
        <v>445</v>
      </c>
      <c r="F53">
        <f ca="1">IFERROR(IF(A53="","",OFFSET(Results!$AJ$1,MATCH(A53,Results!$A:$A,0)-1,0)),"")</f>
        <v>7</v>
      </c>
      <c r="G53" s="6">
        <f t="shared" ca="1" si="0"/>
        <v>-0.4</v>
      </c>
      <c r="H53" t="str">
        <f ca="1">IF(E53="","",OFFSET([1]LPGA!$AL$1,MATCH(A53,[1]LPGA!$E$1:$E$500,0)-1,0))</f>
        <v>Ladbrokes: 45/1, 5pl, 1/4</v>
      </c>
    </row>
    <row r="54" spans="1:8" x14ac:dyDescent="0.25">
      <c r="A54" t="s">
        <v>415</v>
      </c>
      <c r="B54" s="15" t="s">
        <v>279</v>
      </c>
      <c r="C54" s="16">
        <v>149</v>
      </c>
      <c r="D54" s="16">
        <v>126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416</v>
      </c>
      <c r="B55" s="15" t="s">
        <v>375</v>
      </c>
      <c r="C55" s="16">
        <v>111</v>
      </c>
      <c r="D55" s="16">
        <v>67</v>
      </c>
      <c r="E55" s="17" t="s">
        <v>226</v>
      </c>
      <c r="F55">
        <f ca="1">IFERROR(IF(A55="","",OFFSET(Results!$AJ$1,MATCH(A55,Results!$A:$A,0)-1,0)),"")</f>
        <v>61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417</v>
      </c>
      <c r="B56" s="15" t="s">
        <v>274</v>
      </c>
      <c r="C56" s="16">
        <v>116</v>
      </c>
      <c r="D56" s="16">
        <v>126</v>
      </c>
      <c r="E56" s="17" t="s">
        <v>844</v>
      </c>
      <c r="F56">
        <f ca="1">IFERROR(IF(A56="","",OFFSET(Results!$AJ$1,MATCH(A56,Results!$A:$A,0)-1,0)),"")</f>
        <v>17</v>
      </c>
      <c r="G56" s="6">
        <f t="shared" ca="1" si="0"/>
        <v>-0.1</v>
      </c>
      <c r="H56" t="str">
        <f ca="1">IF(E56="","",OFFSET([1]LPGA!$AL$1,MATCH(A56,[1]LPGA!$E$1:$E$500,0)-1,0))</f>
        <v>Bet365: 125/1, 5pl, 1/4</v>
      </c>
    </row>
    <row r="57" spans="1:8" x14ac:dyDescent="0.25">
      <c r="A57" t="s">
        <v>418</v>
      </c>
      <c r="B57" s="15" t="s">
        <v>244</v>
      </c>
      <c r="C57" s="16">
        <v>98</v>
      </c>
      <c r="D57" s="16">
        <v>34</v>
      </c>
      <c r="E57" s="17" t="s">
        <v>226</v>
      </c>
      <c r="F57">
        <f ca="1">IFERROR(IF(A57="","",OFFSET(Results!$AJ$1,MATCH(A57,Results!$A:$A,0)-1,0)),"")</f>
        <v>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419</v>
      </c>
      <c r="B58" s="15" t="s">
        <v>420</v>
      </c>
      <c r="C58" s="16">
        <v>476</v>
      </c>
      <c r="D58" s="16">
        <v>401</v>
      </c>
      <c r="E58" s="17" t="s">
        <v>226</v>
      </c>
      <c r="F58">
        <f ca="1">IFERROR(IF(A58="","",OFFSET(Results!$AJ$1,MATCH(A58,Results!$A:$A,0)-1,0)),"")</f>
        <v>65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421</v>
      </c>
      <c r="B59" s="15" t="s">
        <v>422</v>
      </c>
      <c r="C59" s="16">
        <v>5000</v>
      </c>
      <c r="D59" s="16">
        <v>351</v>
      </c>
      <c r="E59" s="17" t="s">
        <v>226</v>
      </c>
      <c r="F59">
        <f ca="1">IFERROR(IF(A59="","",OFFSET(Results!$AJ$1,MATCH(A59,Results!$A:$A,0)-1,0)),"")</f>
        <v>41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423</v>
      </c>
      <c r="B60" s="15" t="s">
        <v>424</v>
      </c>
      <c r="C60" s="16">
        <v>41</v>
      </c>
      <c r="D60" s="16">
        <v>26</v>
      </c>
      <c r="E60" s="17" t="s">
        <v>226</v>
      </c>
      <c r="F60">
        <f ca="1">IFERROR(IF(A60="","",OFFSET(Results!$AJ$1,MATCH(A60,Results!$A:$A,0)-1,0)),"")</f>
        <v>9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425</v>
      </c>
      <c r="B61" s="15" t="s">
        <v>426</v>
      </c>
      <c r="C61" s="16">
        <v>256</v>
      </c>
      <c r="D61" s="16">
        <v>176</v>
      </c>
      <c r="E61" s="17" t="s">
        <v>226</v>
      </c>
      <c r="F61">
        <f ca="1">IFERROR(IF(A61="","",OFFSET(Results!$AJ$1,MATCH(A61,Results!$A:$A,0)-1,0)),"")</f>
        <v>30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427</v>
      </c>
      <c r="B62" s="15" t="s">
        <v>428</v>
      </c>
      <c r="C62" s="16">
        <v>36</v>
      </c>
      <c r="D62" s="16">
        <v>15</v>
      </c>
      <c r="E62" s="17" t="s">
        <v>226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429</v>
      </c>
      <c r="B63" s="15" t="s">
        <v>251</v>
      </c>
      <c r="C63" s="16">
        <v>208</v>
      </c>
      <c r="D63" s="16">
        <v>226</v>
      </c>
      <c r="E63" s="17" t="s">
        <v>226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430</v>
      </c>
      <c r="B64" s="15" t="s">
        <v>246</v>
      </c>
      <c r="C64" s="16">
        <v>100</v>
      </c>
      <c r="D64" s="16">
        <v>176</v>
      </c>
      <c r="E64" s="17" t="s">
        <v>445</v>
      </c>
      <c r="F64">
        <f ca="1">IFERROR(IF(A64="","",OFFSET(Results!$AJ$1,MATCH(A64,Results!$A:$A,0)-1,0)),"")</f>
        <v>60</v>
      </c>
      <c r="G64" s="6">
        <f t="shared" ca="1" si="0"/>
        <v>-0.4</v>
      </c>
      <c r="H64" t="str">
        <f ca="1">IF(E64="","",OFFSET([1]LPGA!$AL$1,MATCH(A64,[1]LPGA!$E$1:$E$500,0)-1,0))</f>
        <v>Spreadex: 175/1, 6pl, 1/5</v>
      </c>
    </row>
    <row r="65" spans="1:8" x14ac:dyDescent="0.25">
      <c r="A65" t="s">
        <v>431</v>
      </c>
      <c r="B65" s="15" t="s">
        <v>432</v>
      </c>
      <c r="C65" s="16">
        <v>46</v>
      </c>
      <c r="D65" s="16">
        <v>29</v>
      </c>
      <c r="E65" s="17" t="s">
        <v>226</v>
      </c>
      <c r="F65">
        <f ca="1">IFERROR(IF(A65="","",OFFSET(Results!$AJ$1,MATCH(A65,Results!$A:$A,0)-1,0)),"")</f>
        <v>54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433</v>
      </c>
      <c r="B66" s="15" t="s">
        <v>273</v>
      </c>
      <c r="C66" s="16">
        <v>95</v>
      </c>
      <c r="D66" s="16">
        <v>67</v>
      </c>
      <c r="E66" s="17" t="s">
        <v>226</v>
      </c>
      <c r="F66">
        <f ca="1">IFERROR(IF(A66="","",OFFSET(Results!$AJ$1,MATCH(A66,Results!$A:$A,0)-1,0)),"")</f>
        <v>41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434</v>
      </c>
      <c r="B67" s="15" t="s">
        <v>411</v>
      </c>
      <c r="C67" s="16">
        <v>1429</v>
      </c>
      <c r="D67" s="16">
        <v>801</v>
      </c>
      <c r="E67" s="17" t="s">
        <v>226</v>
      </c>
      <c r="F67">
        <f ca="1">IFERROR(IF(A67="","",OFFSET(Results!$AJ$1,MATCH(A67,Results!$A:$A,0)-1,0)),"")</f>
        <v>68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435</v>
      </c>
      <c r="B68" s="15" t="s">
        <v>436</v>
      </c>
      <c r="C68" s="16">
        <v>196</v>
      </c>
      <c r="D68" s="16">
        <v>151</v>
      </c>
      <c r="E68" s="17" t="s">
        <v>226</v>
      </c>
      <c r="F68">
        <f ca="1">IFERROR(IF(A68="","",OFFSET(Results!$AJ$1,MATCH(A68,Results!$A:$A,0)-1,0)),"")</f>
        <v>45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437</v>
      </c>
      <c r="B69" s="15" t="s">
        <v>438</v>
      </c>
      <c r="C69" s="16">
        <v>833</v>
      </c>
      <c r="D69" s="16">
        <v>351</v>
      </c>
      <c r="E69" s="17" t="s">
        <v>226</v>
      </c>
      <c r="F69">
        <f ca="1">IFERROR(IF(A69="","",OFFSET(Results!$AJ$1,MATCH(A69,Results!$A:$A,0)-1,0)),"")</f>
        <v>57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439</v>
      </c>
      <c r="B70" s="15" t="s">
        <v>420</v>
      </c>
      <c r="C70" s="16">
        <v>476</v>
      </c>
      <c r="D70" s="16">
        <v>451</v>
      </c>
      <c r="E70" s="17" t="s">
        <v>226</v>
      </c>
      <c r="F70">
        <f ca="1">IFERROR(IF(A70="","",OFFSET(Results!$AJ$1,MATCH(A70,Results!$A:$A,0)-1,0)),"")</f>
        <v>50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440</v>
      </c>
      <c r="B71" s="15" t="s">
        <v>441</v>
      </c>
      <c r="C71" s="16">
        <v>25</v>
      </c>
      <c r="D71" s="16">
        <v>29</v>
      </c>
      <c r="E71" s="17" t="s">
        <v>845</v>
      </c>
      <c r="F71">
        <f ca="1">IFERROR(IF(A71="","",OFFSET(Results!$AJ$1,MATCH(A71,Results!$A:$A,0)-1,0)),"")</f>
        <v>11</v>
      </c>
      <c r="G71" s="6">
        <f t="shared" ca="1" si="1"/>
        <v>-0.6</v>
      </c>
      <c r="H71" t="str">
        <f ca="1">IF(E71="","",OFFSET([1]LPGA!$AL$1,MATCH(A71,[1]LPGA!$E$1:$E$500,0)-1,0))</f>
        <v>Bet365: 28/1, 5pl, 1/4</v>
      </c>
    </row>
    <row r="72" spans="1:8" x14ac:dyDescent="0.25">
      <c r="A72" t="s">
        <v>442</v>
      </c>
      <c r="B72" s="15" t="s">
        <v>443</v>
      </c>
      <c r="C72" s="16">
        <v>233</v>
      </c>
      <c r="D72" s="16">
        <v>151</v>
      </c>
      <c r="E72" s="17" t="s">
        <v>226</v>
      </c>
      <c r="F72">
        <f ca="1">IFERROR(IF(A72="","",OFFSET(Results!$AJ$1,MATCH(A72,Results!$A:$A,0)-1,0)),"")</f>
        <v>17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444</v>
      </c>
      <c r="B73" s="15" t="s">
        <v>445</v>
      </c>
      <c r="C73" s="16">
        <v>250</v>
      </c>
      <c r="D73" s="16">
        <v>351</v>
      </c>
      <c r="E73" s="17" t="s">
        <v>844</v>
      </c>
      <c r="F73">
        <f ca="1">IFERROR(IF(A73="","",OFFSET(Results!$AJ$1,MATCH(A73,Results!$A:$A,0)-1,0)),"")</f>
        <v>50</v>
      </c>
      <c r="G73" s="6">
        <f t="shared" ca="1" si="1"/>
        <v>-0.1</v>
      </c>
      <c r="H73" t="str">
        <f ca="1">IF(E73="","",OFFSET([1]LPGA!$AL$1,MATCH(A73,[1]LPGA!$E$1:$E$500,0)-1,0))</f>
        <v>Spreadex: 350/1, 6pl, 1/5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446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447</v>
      </c>
      <c r="C3" s="16">
        <v>37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448</v>
      </c>
      <c r="C4" s="16">
        <v>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449</v>
      </c>
      <c r="C5" s="16">
        <v>123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265</v>
      </c>
      <c r="C6" s="16">
        <v>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450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451</v>
      </c>
      <c r="C8" s="16">
        <v>68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452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453</v>
      </c>
      <c r="C10" s="16">
        <v>71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253</v>
      </c>
      <c r="C11" s="16">
        <v>179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454</v>
      </c>
      <c r="C12" s="16">
        <v>19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257</v>
      </c>
      <c r="C13" s="16">
        <v>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375</v>
      </c>
      <c r="C14" s="16">
        <v>111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455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456</v>
      </c>
      <c r="C16" s="16">
        <v>132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352</v>
      </c>
      <c r="C17" s="16">
        <v>588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457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458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242</v>
      </c>
      <c r="C20" s="16">
        <v>143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459</v>
      </c>
      <c r="C21" s="16">
        <v>8.1999999999999993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460</v>
      </c>
      <c r="C22" s="16">
        <v>104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461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462</v>
      </c>
      <c r="C24" s="16">
        <v>25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463</v>
      </c>
      <c r="C25" s="16">
        <v>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298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464</v>
      </c>
      <c r="C27" s="16">
        <v>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465</v>
      </c>
      <c r="C28" s="16">
        <v>1250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466</v>
      </c>
      <c r="C29" s="16">
        <v>31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289</v>
      </c>
      <c r="C30" s="16">
        <v>8.3000000000000007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467</v>
      </c>
      <c r="C31" s="16">
        <v>182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468</v>
      </c>
      <c r="C32" s="16">
        <v>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469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470</v>
      </c>
      <c r="C34" s="16">
        <v>88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255</v>
      </c>
      <c r="C35" s="16">
        <v>85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471</v>
      </c>
      <c r="C36" s="16">
        <v>3.4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472</v>
      </c>
      <c r="C37" s="16">
        <v>21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473</v>
      </c>
      <c r="C38" s="16">
        <v>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474</v>
      </c>
      <c r="C39" s="16">
        <v>12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475</v>
      </c>
      <c r="C40" s="16">
        <v>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476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259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301</v>
      </c>
      <c r="C43" s="16">
        <v>21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477</v>
      </c>
      <c r="C44" s="16">
        <v>10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460</v>
      </c>
      <c r="C45" s="16">
        <v>104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478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270</v>
      </c>
      <c r="C47" s="16">
        <v>82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348</v>
      </c>
      <c r="C48" s="16">
        <v>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479</v>
      </c>
      <c r="C49" s="16">
        <v>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480</v>
      </c>
      <c r="C50" s="16">
        <v>47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387</v>
      </c>
      <c r="C51" s="16">
        <v>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258</v>
      </c>
      <c r="C52" s="16">
        <v>103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481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272</v>
      </c>
      <c r="C54" s="16">
        <v>40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482</v>
      </c>
      <c r="C55" s="16">
        <v>32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483</v>
      </c>
      <c r="C56" s="16">
        <v>34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484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485</v>
      </c>
      <c r="C58" s="16">
        <v>110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486</v>
      </c>
      <c r="C59" s="16">
        <v>909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487</v>
      </c>
      <c r="C60" s="16">
        <v>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361</v>
      </c>
      <c r="C61" s="16">
        <v>64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488</v>
      </c>
      <c r="C62" s="16">
        <v>12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264</v>
      </c>
      <c r="C63" s="16">
        <v>55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489</v>
      </c>
      <c r="C64" s="16">
        <v>28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490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491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350</v>
      </c>
      <c r="C67" s="16">
        <v>238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492</v>
      </c>
      <c r="C68" s="16">
        <v>53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253</v>
      </c>
      <c r="C69" s="16">
        <v>179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274</v>
      </c>
      <c r="C70" s="16">
        <v>116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493</v>
      </c>
      <c r="C71" s="16">
        <v>9.1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494</v>
      </c>
      <c r="C72" s="16">
        <v>54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495</v>
      </c>
      <c r="C73" s="16">
        <v>65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496</v>
      </c>
      <c r="C2" s="16">
        <v>8.8000000000000007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497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498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499</v>
      </c>
      <c r="C5" s="16">
        <v>60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500</v>
      </c>
      <c r="C6" s="16">
        <v>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501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502</v>
      </c>
      <c r="C8" s="16">
        <v>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503</v>
      </c>
      <c r="C9" s="16">
        <v>9.1999999999999993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428</v>
      </c>
      <c r="C10" s="16">
        <v>36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255</v>
      </c>
      <c r="C11" s="16">
        <v>85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504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505</v>
      </c>
      <c r="C13" s="16">
        <v>31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284</v>
      </c>
      <c r="C14" s="16">
        <v>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506</v>
      </c>
      <c r="C15" s="16">
        <v>7.1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507</v>
      </c>
      <c r="C16" s="16">
        <v>63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271</v>
      </c>
      <c r="C17" s="16">
        <v>227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508</v>
      </c>
      <c r="C18" s="16">
        <v>8.9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509</v>
      </c>
      <c r="C19" s="16">
        <v>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510</v>
      </c>
      <c r="C20" s="16">
        <v>68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511</v>
      </c>
      <c r="C21" s="16">
        <v>5.3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512</v>
      </c>
      <c r="C22" s="16">
        <v>51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513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514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295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515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516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517</v>
      </c>
      <c r="C28" s="16">
        <v>500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518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519</v>
      </c>
      <c r="C30" s="16">
        <v>5.4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520</v>
      </c>
      <c r="C31" s="16">
        <v>87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521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522</v>
      </c>
      <c r="C33" s="16">
        <v>8.1999999999999993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523</v>
      </c>
      <c r="C34" s="16">
        <v>42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269</v>
      </c>
      <c r="C35" s="16">
        <v>42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524</v>
      </c>
      <c r="C36" s="16">
        <v>2.5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525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526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527</v>
      </c>
      <c r="C39" s="16">
        <v>7.2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528</v>
      </c>
      <c r="C40" s="16">
        <v>4.0999999999999996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529</v>
      </c>
      <c r="C41" s="16">
        <v>7.3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530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531</v>
      </c>
      <c r="C43" s="16">
        <v>12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305</v>
      </c>
      <c r="C44" s="16">
        <v>6.4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532</v>
      </c>
      <c r="C45" s="16">
        <v>53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533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294</v>
      </c>
      <c r="C47" s="16">
        <v>41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298</v>
      </c>
      <c r="C48" s="16">
        <v>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534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535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279</v>
      </c>
      <c r="C51" s="16">
        <v>149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283</v>
      </c>
      <c r="C52" s="16">
        <v>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536</v>
      </c>
      <c r="C53" s="16">
        <v>7.9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537</v>
      </c>
      <c r="C54" s="16">
        <v>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538</v>
      </c>
      <c r="C55" s="16">
        <v>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300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539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285</v>
      </c>
      <c r="C58" s="16">
        <v>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540</v>
      </c>
      <c r="C59" s="16">
        <v>357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541</v>
      </c>
      <c r="C60" s="16">
        <v>8.1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542</v>
      </c>
      <c r="C61" s="16">
        <v>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543</v>
      </c>
      <c r="C62" s="16">
        <v>7.4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260</v>
      </c>
      <c r="C63" s="16">
        <v>29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452</v>
      </c>
      <c r="C64" s="16">
        <v>16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544</v>
      </c>
      <c r="C65" s="16">
        <v>8.8000000000000007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545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274</v>
      </c>
      <c r="C67" s="16">
        <v>116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546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547</v>
      </c>
      <c r="C69" s="16">
        <v>89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548</v>
      </c>
      <c r="C70" s="16">
        <v>59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549</v>
      </c>
      <c r="C71" s="16">
        <v>5.8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401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550</v>
      </c>
      <c r="C73" s="16">
        <v>34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551</v>
      </c>
      <c r="C2" s="16">
        <v>4.5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266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552</v>
      </c>
      <c r="C4" s="16">
        <v>6.9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553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554</v>
      </c>
      <c r="C6" s="16">
        <v>6.1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555</v>
      </c>
      <c r="C7" s="16">
        <v>6.6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556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307</v>
      </c>
      <c r="C9" s="16">
        <v>4.7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557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292</v>
      </c>
      <c r="C11" s="16">
        <v>30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313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558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559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560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291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561</v>
      </c>
      <c r="C17" s="16">
        <v>71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562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563</v>
      </c>
      <c r="C19" s="16">
        <v>5.6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450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564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296</v>
      </c>
      <c r="C22" s="16">
        <v>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565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566</v>
      </c>
      <c r="C24" s="16">
        <v>6.6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567</v>
      </c>
      <c r="C25" s="16">
        <v>8.1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568</v>
      </c>
      <c r="C26" s="16">
        <v>7.9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569</v>
      </c>
      <c r="C27" s="16">
        <v>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404</v>
      </c>
      <c r="C28" s="16">
        <v>137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570</v>
      </c>
      <c r="C29" s="16">
        <v>7.7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571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572</v>
      </c>
      <c r="C31" s="16">
        <v>30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573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574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575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576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577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578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304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579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317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580</v>
      </c>
      <c r="C41" s="16">
        <v>3.9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581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582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583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584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585</v>
      </c>
      <c r="C46" s="16">
        <v>8.8000000000000007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308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586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587</v>
      </c>
      <c r="C49" s="16">
        <v>5.5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588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589</v>
      </c>
      <c r="C51" s="16">
        <v>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590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591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592</v>
      </c>
      <c r="C54" s="16">
        <v>9.4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593</v>
      </c>
      <c r="C55" s="16">
        <v>7.9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594</v>
      </c>
      <c r="C56" s="16">
        <v>8.1999999999999993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595</v>
      </c>
      <c r="C57" s="16">
        <v>7.1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596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597</v>
      </c>
      <c r="C59" s="16">
        <v>99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598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599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600</v>
      </c>
      <c r="C62" s="16">
        <v>3.9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601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602</v>
      </c>
      <c r="C64" s="16">
        <v>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603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604</v>
      </c>
      <c r="C66" s="16">
        <v>7.1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288</v>
      </c>
      <c r="C67" s="16">
        <v>40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509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605</v>
      </c>
      <c r="C69" s="16">
        <v>30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606</v>
      </c>
      <c r="C70" s="16">
        <v>22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607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608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297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609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610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324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611</v>
      </c>
      <c r="C5" s="16">
        <v>7.8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612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613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614</v>
      </c>
      <c r="C8" s="16">
        <v>5.6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615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616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617</v>
      </c>
      <c r="C11" s="16">
        <v>9.6999999999999993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618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619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620</v>
      </c>
      <c r="C14" s="16">
        <v>7.5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621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622</v>
      </c>
      <c r="C16" s="16">
        <v>8.1999999999999993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623</v>
      </c>
      <c r="C17" s="16">
        <v>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624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625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626</v>
      </c>
      <c r="C20" s="16">
        <v>8.3000000000000007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627</v>
      </c>
      <c r="C21" s="16">
        <v>1.85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311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628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629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630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631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632</v>
      </c>
      <c r="C27" s="16">
        <v>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633</v>
      </c>
      <c r="C28" s="16">
        <v>32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634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635</v>
      </c>
      <c r="C30" s="16">
        <v>1.86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636</v>
      </c>
      <c r="C31" s="16">
        <v>9.8000000000000007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637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638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639</v>
      </c>
      <c r="C34" s="16">
        <v>6.3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640</v>
      </c>
      <c r="C35" s="16">
        <v>6.3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641</v>
      </c>
      <c r="C36" s="16">
        <v>1.32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642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643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644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645</v>
      </c>
      <c r="C40" s="16">
        <v>1.63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646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647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648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649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303</v>
      </c>
      <c r="C45" s="16">
        <v>7.1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650</v>
      </c>
      <c r="C46" s="16">
        <v>3.9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651</v>
      </c>
      <c r="C47" s="16">
        <v>6.1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652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653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315</v>
      </c>
      <c r="C50" s="16">
        <v>4.4000000000000004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654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655</v>
      </c>
      <c r="C52" s="16">
        <v>7.2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656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657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658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659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660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661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293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662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326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663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664</v>
      </c>
      <c r="C63" s="16">
        <v>4.9000000000000004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665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666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667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668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669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670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671</v>
      </c>
      <c r="C70" s="16">
        <v>7.8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672</v>
      </c>
      <c r="C71" s="16">
        <v>1.95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673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327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674</v>
      </c>
      <c r="C2" s="16">
        <v>1.73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675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676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677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678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679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680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681</v>
      </c>
      <c r="C9" s="16">
        <v>1.76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319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682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683</v>
      </c>
      <c r="C12" s="16">
        <v>1.89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684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685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686</v>
      </c>
      <c r="C15" s="16">
        <v>1.59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687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309</v>
      </c>
      <c r="C17" s="16">
        <v>8.6999999999999993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688</v>
      </c>
      <c r="C18" s="16">
        <v>1.74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689</v>
      </c>
      <c r="C19" s="16">
        <v>1.92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690</v>
      </c>
      <c r="C20" s="16">
        <v>4.4000000000000004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691</v>
      </c>
      <c r="C21" s="16">
        <v>1.43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692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693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694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695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696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697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698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699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700</v>
      </c>
      <c r="C30" s="16">
        <v>1.44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701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702</v>
      </c>
      <c r="C32" s="16">
        <v>1.83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703</v>
      </c>
      <c r="C33" s="16">
        <v>1.68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704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312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705</v>
      </c>
      <c r="C36" s="16">
        <v>1.1499999999999999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706</v>
      </c>
      <c r="C37" s="16">
        <v>1.97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707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708</v>
      </c>
      <c r="C39" s="16">
        <v>1.61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709</v>
      </c>
      <c r="C40" s="16">
        <v>1.32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710</v>
      </c>
      <c r="C41" s="16">
        <v>1.62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711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712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713</v>
      </c>
      <c r="C44" s="16">
        <v>1.53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714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715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318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716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717</v>
      </c>
      <c r="C49" s="16">
        <v>1.9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718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719</v>
      </c>
      <c r="C51" s="16">
        <v>6.9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720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721</v>
      </c>
      <c r="C53" s="16">
        <v>1.66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722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723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321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322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724</v>
      </c>
      <c r="C58" s="16">
        <v>3.8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725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726</v>
      </c>
      <c r="C60" s="16">
        <v>1.68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727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728</v>
      </c>
      <c r="C62" s="16">
        <v>1.62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729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730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731</v>
      </c>
      <c r="C65" s="16">
        <v>1.72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732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733</v>
      </c>
      <c r="C67" s="16">
        <v>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734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735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736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737</v>
      </c>
      <c r="C71" s="16">
        <v>1.49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738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739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740</v>
      </c>
      <c r="C2" s="16">
        <v>1.39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741</v>
      </c>
      <c r="C3" s="16">
        <v>1.76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710</v>
      </c>
      <c r="C4" s="16">
        <v>1.62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742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743</v>
      </c>
      <c r="C6" s="16">
        <v>1.56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744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322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745</v>
      </c>
      <c r="C9" s="16">
        <v>1.41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746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747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748</v>
      </c>
      <c r="C12" s="16">
        <v>1.48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749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750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641</v>
      </c>
      <c r="C15" s="16">
        <v>1.32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751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752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753</v>
      </c>
      <c r="C18" s="16">
        <v>1.39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754</v>
      </c>
      <c r="C19" s="16">
        <v>1.49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755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756</v>
      </c>
      <c r="C21" s="16">
        <v>1.22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757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758</v>
      </c>
      <c r="C23" s="16">
        <v>1.56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759</v>
      </c>
      <c r="C24" s="16">
        <v>1.6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760</v>
      </c>
      <c r="C25" s="16">
        <v>1.72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761</v>
      </c>
      <c r="C26" s="16">
        <v>1.71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762</v>
      </c>
      <c r="C27" s="16">
        <v>1.8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316</v>
      </c>
      <c r="C28" s="16">
        <v>6.7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763</v>
      </c>
      <c r="C29" s="16">
        <v>1.7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764</v>
      </c>
      <c r="C30" s="16">
        <v>1.23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765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766</v>
      </c>
      <c r="C32" s="16">
        <v>1.45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767</v>
      </c>
      <c r="C33" s="16">
        <v>1.36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768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769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770</v>
      </c>
      <c r="C36" s="16">
        <v>1.07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771</v>
      </c>
      <c r="C37" s="16">
        <v>1.52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772</v>
      </c>
      <c r="C38" s="16">
        <v>1.9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773</v>
      </c>
      <c r="C39" s="16">
        <v>1.32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774</v>
      </c>
      <c r="C40" s="16">
        <v>1.1599999999999999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775</v>
      </c>
      <c r="C41" s="16">
        <v>1.33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776</v>
      </c>
      <c r="C42" s="16">
        <v>1.67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323</v>
      </c>
      <c r="C43" s="16">
        <v>1.53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777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778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779</v>
      </c>
      <c r="C46" s="16">
        <v>1.77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780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781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782</v>
      </c>
      <c r="C49" s="16">
        <v>1.48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783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784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785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786</v>
      </c>
      <c r="C53" s="16">
        <v>1.35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787</v>
      </c>
      <c r="C54" s="16">
        <v>1.83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788</v>
      </c>
      <c r="C55" s="16">
        <v>1.7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789</v>
      </c>
      <c r="C56" s="16">
        <v>1.73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790</v>
      </c>
      <c r="C57" s="16">
        <v>1.64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791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792</v>
      </c>
      <c r="C59" s="16">
        <v>5.7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793</v>
      </c>
      <c r="C60" s="16">
        <v>1.36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794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795</v>
      </c>
      <c r="C62" s="16">
        <v>1.33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796</v>
      </c>
      <c r="C63" s="16">
        <v>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320</v>
      </c>
      <c r="C64" s="16">
        <v>1.64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797</v>
      </c>
      <c r="C65" s="16">
        <v>1.39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798</v>
      </c>
      <c r="C66" s="16">
        <v>1.63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799</v>
      </c>
      <c r="C67" s="16">
        <v>3.6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800</v>
      </c>
      <c r="C68" s="16">
        <v>1.98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801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802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803</v>
      </c>
      <c r="C71" s="16">
        <v>1.26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804</v>
      </c>
      <c r="C72" s="16">
        <v>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805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278</v>
      </c>
      <c r="C2" s="16">
        <v>159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331</v>
      </c>
      <c r="B3" s="15" t="s">
        <v>287</v>
      </c>
      <c r="C3" s="16">
        <v>60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332</v>
      </c>
      <c r="B4" s="15" t="s">
        <v>806</v>
      </c>
      <c r="C4" s="16">
        <v>77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333</v>
      </c>
      <c r="B5" s="15" t="s">
        <v>310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335</v>
      </c>
      <c r="B6" s="15" t="s">
        <v>368</v>
      </c>
      <c r="C6" s="16">
        <v>85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337</v>
      </c>
      <c r="B7" s="15" t="s">
        <v>547</v>
      </c>
      <c r="C7" s="16">
        <v>89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807</v>
      </c>
      <c r="C8" s="16">
        <v>31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341</v>
      </c>
      <c r="B9" s="15" t="s">
        <v>250</v>
      </c>
      <c r="C9" s="16">
        <v>139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343</v>
      </c>
      <c r="B10" s="15" t="s">
        <v>268</v>
      </c>
      <c r="C10" s="16">
        <v>32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345</v>
      </c>
      <c r="B11" s="15" t="s">
        <v>808</v>
      </c>
      <c r="C11" s="16">
        <v>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243</v>
      </c>
      <c r="C12" s="16">
        <v>118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349</v>
      </c>
      <c r="B13" s="15" t="s">
        <v>299</v>
      </c>
      <c r="C13" s="16">
        <v>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809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353</v>
      </c>
      <c r="B15" s="15" t="s">
        <v>810</v>
      </c>
      <c r="C15" s="16">
        <v>217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355</v>
      </c>
      <c r="B16" s="15" t="s">
        <v>811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356</v>
      </c>
      <c r="B17" s="15" t="s">
        <v>812</v>
      </c>
      <c r="C17" s="16">
        <v>8.8000000000000007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358</v>
      </c>
      <c r="B18" s="15" t="s">
        <v>275</v>
      </c>
      <c r="C18" s="16">
        <v>145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360</v>
      </c>
      <c r="B19" s="15" t="s">
        <v>813</v>
      </c>
      <c r="C19" s="16">
        <v>106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362</v>
      </c>
      <c r="B20" s="15" t="s">
        <v>814</v>
      </c>
      <c r="C20" s="16">
        <v>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815</v>
      </c>
      <c r="C21" s="16">
        <v>385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364</v>
      </c>
      <c r="B22" s="15" t="s">
        <v>816</v>
      </c>
      <c r="C22" s="16">
        <v>24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366</v>
      </c>
      <c r="B23" s="15" t="s">
        <v>547</v>
      </c>
      <c r="C23" s="16">
        <v>89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367</v>
      </c>
      <c r="B24" s="15" t="s">
        <v>270</v>
      </c>
      <c r="C24" s="16">
        <v>82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369</v>
      </c>
      <c r="B25" s="15" t="s">
        <v>348</v>
      </c>
      <c r="C25" s="16">
        <v>61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370</v>
      </c>
      <c r="B26" s="15" t="s">
        <v>817</v>
      </c>
      <c r="C26" s="16">
        <v>68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372</v>
      </c>
      <c r="B27" s="15" t="s">
        <v>818</v>
      </c>
      <c r="C27" s="16">
        <v>56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373</v>
      </c>
      <c r="B28" s="15" t="s">
        <v>582</v>
      </c>
      <c r="C28" s="16">
        <v>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374</v>
      </c>
      <c r="B29" s="15" t="s">
        <v>819</v>
      </c>
      <c r="C29" s="16">
        <v>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376</v>
      </c>
      <c r="B30" s="15" t="s">
        <v>540</v>
      </c>
      <c r="C30" s="16">
        <v>357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378</v>
      </c>
      <c r="B31" s="15" t="s">
        <v>302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380</v>
      </c>
      <c r="B32" s="15" t="s">
        <v>274</v>
      </c>
      <c r="C32" s="16">
        <v>116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382</v>
      </c>
      <c r="B33" s="15" t="s">
        <v>820</v>
      </c>
      <c r="C33" s="16">
        <v>175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546</v>
      </c>
      <c r="C34" s="16">
        <v>27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290</v>
      </c>
      <c r="C35" s="16">
        <v>27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388</v>
      </c>
      <c r="B36" s="15" t="s">
        <v>357</v>
      </c>
      <c r="C36" s="16">
        <v>2500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390</v>
      </c>
      <c r="B37" s="15" t="s">
        <v>247</v>
      </c>
      <c r="C37" s="16">
        <v>101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392</v>
      </c>
      <c r="B38" s="15" t="s">
        <v>821</v>
      </c>
      <c r="C38" s="16">
        <v>45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394</v>
      </c>
      <c r="B39" s="15" t="s">
        <v>436</v>
      </c>
      <c r="C39" s="16">
        <v>196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395</v>
      </c>
      <c r="B40" s="15" t="s">
        <v>352</v>
      </c>
      <c r="C40" s="16">
        <v>588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396</v>
      </c>
      <c r="B41" s="15" t="s">
        <v>822</v>
      </c>
      <c r="C41" s="16">
        <v>192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398</v>
      </c>
      <c r="B42" s="15" t="s">
        <v>451</v>
      </c>
      <c r="C42" s="16">
        <v>68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399</v>
      </c>
      <c r="B43" s="15" t="s">
        <v>252</v>
      </c>
      <c r="C43" s="16">
        <v>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254</v>
      </c>
      <c r="C44" s="16">
        <v>263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402</v>
      </c>
      <c r="B45" s="15" t="s">
        <v>823</v>
      </c>
      <c r="C45" s="16">
        <v>23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824</v>
      </c>
      <c r="C46" s="16">
        <v>57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405</v>
      </c>
      <c r="B47" s="15" t="s">
        <v>825</v>
      </c>
      <c r="C47" s="16">
        <v>29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826</v>
      </c>
      <c r="C48" s="16">
        <v>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408</v>
      </c>
      <c r="B49" s="15" t="s">
        <v>827</v>
      </c>
      <c r="C49" s="16">
        <v>109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409</v>
      </c>
      <c r="B50" s="15" t="s">
        <v>828</v>
      </c>
      <c r="C50" s="16">
        <v>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829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263</v>
      </c>
      <c r="C52" s="16">
        <v>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253</v>
      </c>
      <c r="C53" s="16">
        <v>179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512</v>
      </c>
      <c r="C54" s="16">
        <v>51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416</v>
      </c>
      <c r="B55" s="15" t="s">
        <v>830</v>
      </c>
      <c r="C55" s="16">
        <v>61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417</v>
      </c>
      <c r="B56" s="15" t="s">
        <v>831</v>
      </c>
      <c r="C56" s="16">
        <v>62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418</v>
      </c>
      <c r="B57" s="15" t="s">
        <v>832</v>
      </c>
      <c r="C57" s="16">
        <v>79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419</v>
      </c>
      <c r="B58" s="15" t="s">
        <v>833</v>
      </c>
      <c r="C58" s="16">
        <v>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421</v>
      </c>
      <c r="B59" s="15" t="s">
        <v>834</v>
      </c>
      <c r="C59" s="16">
        <v>7.3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423</v>
      </c>
      <c r="B60" s="15" t="s">
        <v>393</v>
      </c>
      <c r="C60" s="16">
        <v>169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425</v>
      </c>
      <c r="B61" s="15" t="s">
        <v>835</v>
      </c>
      <c r="C61" s="16">
        <v>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836</v>
      </c>
      <c r="C62" s="16">
        <v>200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429</v>
      </c>
      <c r="B63" s="15" t="s">
        <v>288</v>
      </c>
      <c r="C63" s="16">
        <v>40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430</v>
      </c>
      <c r="B64" s="15" t="s">
        <v>837</v>
      </c>
      <c r="C64" s="16">
        <v>73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431</v>
      </c>
      <c r="B65" s="15" t="s">
        <v>256</v>
      </c>
      <c r="C65" s="16">
        <v>156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433</v>
      </c>
      <c r="B66" s="15" t="s">
        <v>838</v>
      </c>
      <c r="C66" s="16">
        <v>76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434</v>
      </c>
      <c r="B67" s="15" t="s">
        <v>839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435</v>
      </c>
      <c r="B68" s="15" t="s">
        <v>269</v>
      </c>
      <c r="C68" s="16">
        <v>42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840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439</v>
      </c>
      <c r="B70" s="15" t="s">
        <v>533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440</v>
      </c>
      <c r="B71" s="15" t="s">
        <v>841</v>
      </c>
      <c r="C71" s="16">
        <v>313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442</v>
      </c>
      <c r="B72" s="15" t="s">
        <v>842</v>
      </c>
      <c r="C72" s="16">
        <v>39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444</v>
      </c>
      <c r="B73" s="15" t="s">
        <v>843</v>
      </c>
      <c r="C73" s="16">
        <v>32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328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328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2.1399999999999999E-2</v>
      </c>
      <c r="C2">
        <f>IF(Win!C2="","",Win!C2)</f>
        <v>47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2.12%</v>
      </c>
      <c r="O2">
        <f>IF(FRL!C2="","",FRL!C2)</f>
        <v>47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Akie Iwai</v>
      </c>
      <c r="B3">
        <f>IF(Win!B3="","",VALUE(Win!B3))</f>
        <v>7.7999999999999996E-3</v>
      </c>
      <c r="C3">
        <f>IF(Win!C3="","",Win!C3)</f>
        <v>128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1.11%</v>
      </c>
      <c r="O3">
        <f>IF(FRL!C3="","",FRL!C3)</f>
        <v>90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Albane Valenzuela</v>
      </c>
      <c r="B4">
        <f>IF(Win!B4="","",VALUE(Win!B4))</f>
        <v>1.1299999999999999E-2</v>
      </c>
      <c r="C4">
        <f>IF(Win!C4="","",Win!C4)</f>
        <v>88</v>
      </c>
      <c r="D4">
        <f>IF(Win!D4="","",Win!D4)</f>
        <v>131</v>
      </c>
      <c r="E4" s="18">
        <f t="shared" si="0"/>
        <v>4.0000000000000001E-3</v>
      </c>
      <c r="F4">
        <f t="array" ref="F4">IF(E4="","",RANK(E4, $E$2:$E$241) + COUNTIFS($E$2:$E$241, E4, $D$2:$D$241, "&lt;"&amp;D4) + COUNTIFS($E$2:$E$241, E4, $D$2:$D$241, D4, $A$2:$A$241, "&lt;"&amp;A4))</f>
        <v>4</v>
      </c>
      <c r="G4">
        <f ca="1">IF(Win!F4="","",Win!F4)</f>
        <v>20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130/1, 6pl, 1/5</v>
      </c>
      <c r="M4" t="str">
        <f>IF(FRL!A4="","",FRL!A4)</f>
        <v>Albane Valenzuela</v>
      </c>
      <c r="N4" t="str">
        <f>IF(FRL!B4="","",FRL!B4)</f>
        <v>1.36%</v>
      </c>
      <c r="O4">
        <f>IF(FRL!C4="","",FRL!C4)</f>
        <v>74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 Pano</v>
      </c>
      <c r="B5">
        <f>IF(Win!B5="","",VALUE(Win!B5))</f>
        <v>1.8E-3</v>
      </c>
      <c r="C5">
        <f>IF(Win!C5="","",Win!C5)</f>
        <v>556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 Pano</v>
      </c>
      <c r="N5" t="str">
        <f>IF(FRL!B5="","",FRL!B5)</f>
        <v>0.53%</v>
      </c>
      <c r="O5">
        <f>IF(FRL!C5="","",FRL!C5)</f>
        <v>189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Allisen Corpuz</v>
      </c>
      <c r="B6">
        <f>IF(Win!B6="","",VALUE(Win!B6))</f>
        <v>1.34E-2</v>
      </c>
      <c r="C6">
        <f>IF(Win!C6="","",Win!C6)</f>
        <v>75</v>
      </c>
      <c r="D6">
        <f>IF(Win!D6="","",Win!D6)</f>
        <v>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Allisen Corpuz</v>
      </c>
      <c r="N6" t="str">
        <f>IF(FRL!B6="","",FRL!B6)</f>
        <v>1.57%</v>
      </c>
      <c r="O6">
        <f>IF(FRL!C6="","",FRL!C6)</f>
        <v>64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Amy Yang</v>
      </c>
      <c r="B7">
        <f>IF(Win!B7="","",VALUE(Win!B7))</f>
        <v>1.23E-2</v>
      </c>
      <c r="C7">
        <f>IF(Win!C7="","",Win!C7)</f>
        <v>81</v>
      </c>
      <c r="D7">
        <f>IF(Win!D7="","",Win!D7)</f>
        <v>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Amy Yang</v>
      </c>
      <c r="N7" t="str">
        <f>IF(FRL!B7="","",FRL!B7)</f>
        <v>1.43%</v>
      </c>
      <c r="O7">
        <f>IF(FRL!C7="","",FRL!C7)</f>
        <v>70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Andrea Lee</v>
      </c>
      <c r="B8">
        <f>IF(Win!B8="","",VALUE(Win!B8))</f>
        <v>3.5999999999999999E-3</v>
      </c>
      <c r="C8">
        <f>IF(Win!C8="","",Win!C8)</f>
        <v>278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Lee</v>
      </c>
      <c r="N8" t="str">
        <f>IF(FRL!B8="","",FRL!B8)</f>
        <v>0.73%</v>
      </c>
      <c r="O8">
        <f>IF(FRL!C8="","",FRL!C8)</f>
        <v>137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Angel Yin</v>
      </c>
      <c r="B9">
        <f>IF(Win!B9="","",VALUE(Win!B9))</f>
        <v>2.01E-2</v>
      </c>
      <c r="C9">
        <f>IF(Win!C9="","",Win!C9)</f>
        <v>50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Angel Yin</v>
      </c>
      <c r="N9" t="str">
        <f>IF(FRL!B9="","",FRL!B9)</f>
        <v>2.02%</v>
      </c>
      <c r="O9">
        <f>IF(FRL!C9="","",FRL!C9)</f>
        <v>50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Anna Nordqvist</v>
      </c>
      <c r="B10">
        <f>IF(Win!B10="","",VALUE(Win!B10))</f>
        <v>3.3999999999999998E-3</v>
      </c>
      <c r="C10">
        <f>IF(Win!C10="","",Win!C10)</f>
        <v>294</v>
      </c>
      <c r="D10">
        <f>IF(Win!D10="","",Win!D10)</f>
        <v>351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12</v>
      </c>
      <c r="G10">
        <f ca="1">IF(Win!F10="","",Win!F10)</f>
        <v>71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350/1, 6pl, 1/5</v>
      </c>
      <c r="M10" t="str">
        <f>IF(FRL!A10="","",FRL!A10)</f>
        <v>Anna Nordqvist</v>
      </c>
      <c r="N10" t="str">
        <f>IF(FRL!B10="","",FRL!B10)</f>
        <v>0.72%</v>
      </c>
      <c r="O10">
        <f>IF(FRL!C10="","",FRL!C10)</f>
        <v>139</v>
      </c>
      <c r="P10">
        <f>IF(FRL!D10="","",FRL!D10)</f>
        <v>151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5</v>
      </c>
      <c r="S10">
        <f ca="1">IF(FRL!F10="","",FRL!F10)</f>
        <v>70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150/1, 6pl, 1/5</v>
      </c>
    </row>
    <row r="11" spans="1:22" x14ac:dyDescent="0.25">
      <c r="A11" t="str">
        <f>IF(Win!A11="","",Win!A11)</f>
        <v>annabel dimmock</v>
      </c>
      <c r="B11">
        <f>IF(Win!B11="","",VALUE(Win!B11))</f>
        <v>1.4E-3</v>
      </c>
      <c r="C11">
        <f>IF(Win!C11="","",Win!C11)</f>
        <v>714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annabel dimmock</v>
      </c>
      <c r="N11" t="str">
        <f>IF(FRL!B11="","",FRL!B11)</f>
        <v>0.41%</v>
      </c>
      <c r="O11">
        <f>IF(FRL!C11="","",FRL!C11)</f>
        <v>244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Ariya Jutanugarn</v>
      </c>
      <c r="B12">
        <f>IF(Win!B12="","",VALUE(Win!B12))</f>
        <v>1.6500000000000001E-2</v>
      </c>
      <c r="C12">
        <f>IF(Win!C12="","",Win!C12)</f>
        <v>61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Ariya Jutanugarn</v>
      </c>
      <c r="N12" t="str">
        <f>IF(FRL!B12="","",FRL!B12)</f>
        <v>1.84%</v>
      </c>
      <c r="O12">
        <f>IF(FRL!C12="","",FRL!C12)</f>
        <v>54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Arpichaya Yubol</v>
      </c>
      <c r="B13">
        <f>IF(Win!B13="","",VALUE(Win!B13))</f>
        <v>4.1999999999999997E-3</v>
      </c>
      <c r="C13">
        <f>IF(Win!C13="","",Win!C13)</f>
        <v>238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Arpichaya Yubol</v>
      </c>
      <c r="N13" t="str">
        <f>IF(FRL!B13="","",FRL!B13)</f>
        <v>0.81%</v>
      </c>
      <c r="O13">
        <f>IF(FRL!C13="","",FRL!C13)</f>
        <v>123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Auston Kim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141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Auston Kim</v>
      </c>
      <c r="N14" t="str">
        <f>IF(FRL!B14="","",FRL!B14)</f>
        <v>0.52%</v>
      </c>
      <c r="O14">
        <f>IF(FRL!C14="","",FRL!C14)</f>
        <v>192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Ayaka Furue</v>
      </c>
      <c r="B15">
        <f>IF(Win!B15="","",VALUE(Win!B15))</f>
        <v>2.9600000000000001E-2</v>
      </c>
      <c r="C15">
        <f>IF(Win!C15="","",Win!C15)</f>
        <v>34</v>
      </c>
      <c r="D15">
        <f>IF(Win!D15="","",Win!D15)</f>
        <v>34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Ayaka Furue</v>
      </c>
      <c r="N15" t="str">
        <f>IF(FRL!B15="","",FRL!B15)</f>
        <v>2.49%</v>
      </c>
      <c r="O15">
        <f>IF(FRL!C15="","",FRL!C15)</f>
        <v>40</v>
      </c>
      <c r="P15">
        <f>IF(FRL!D15="","",FRL!D15)</f>
        <v>41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15</v>
      </c>
      <c r="T15" s="6">
        <f t="shared" ca="1" si="4"/>
        <v>-2</v>
      </c>
      <c r="U15" s="6">
        <f t="shared" ca="1" si="5"/>
        <v>-2</v>
      </c>
      <c r="V15" t="str">
        <f ca="1">IF(R15="","",FRL!H15)</f>
        <v>Spreadex: 40/1, 6pl, 1/5</v>
      </c>
    </row>
    <row r="16" spans="1:22" x14ac:dyDescent="0.25">
      <c r="A16" t="str">
        <f>IF(Win!A16="","",Win!A16)</f>
        <v>Bailey Tardy</v>
      </c>
      <c r="B16">
        <f>IF(Win!B16="","",VALUE(Win!B16))</f>
        <v>1.6999999999999999E-3</v>
      </c>
      <c r="C16">
        <f>IF(Win!C16="","",Win!C16)</f>
        <v>588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Bailey Tardy</v>
      </c>
      <c r="N16" t="str">
        <f>IF(FRL!B16="","",FRL!B16)</f>
        <v>0.46%</v>
      </c>
      <c r="O16">
        <f>IF(FRL!C16="","",FRL!C16)</f>
        <v>217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Brittany Altomare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Brittany Altomare</v>
      </c>
      <c r="N17" t="str">
        <f>IF(FRL!B17="","",FRL!B17)</f>
        <v>0.21%</v>
      </c>
      <c r="O17">
        <f>IF(FRL!C17="","",FRL!C17)</f>
        <v>476</v>
      </c>
      <c r="P17">
        <f>IF(FRL!D17="","",FRL!D17)</f>
        <v>401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Brooke M. Henderson</v>
      </c>
      <c r="B18">
        <f>IF(Win!B18="","",VALUE(Win!B18))</f>
        <v>2.2100000000000002E-2</v>
      </c>
      <c r="C18">
        <f>IF(Win!C18="","",Win!C18)</f>
        <v>45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Brooke M. Henderson</v>
      </c>
      <c r="N18" t="str">
        <f>IF(FRL!B18="","",FRL!B18)</f>
        <v>2.04%</v>
      </c>
      <c r="O18">
        <f>IF(FRL!C18="","",FRL!C18)</f>
        <v>49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Carlota Ciganda</v>
      </c>
      <c r="B19">
        <f>IF(Win!B19="","",VALUE(Win!B19))</f>
        <v>1.5699999999999999E-2</v>
      </c>
      <c r="C19">
        <f>IF(Win!C19="","",Win!C19)</f>
        <v>64</v>
      </c>
      <c r="D19">
        <f>IF(Win!D19="","",Win!D19)</f>
        <v>91</v>
      </c>
      <c r="E19" s="18">
        <f t="shared" si="0"/>
        <v>5.0000000000000001E-3</v>
      </c>
      <c r="F19">
        <f t="array" ref="F19">IF(E19="","",RANK(E19, $E$2:$E$241) + COUNTIFS($E$2:$E$241, E19, $D$2:$D$241, "&lt;"&amp;D19) + COUNTIFS($E$2:$E$241, E19, $D$2:$D$241, D19, $A$2:$A$241, "&lt;"&amp;A19))</f>
        <v>2</v>
      </c>
      <c r="G19">
        <f ca="1">IF(Win!F19="","",Win!F19)</f>
        <v>20</v>
      </c>
      <c r="H19" s="6">
        <f t="shared" ca="1" si="1"/>
        <v>-2</v>
      </c>
      <c r="I19" s="6">
        <f t="shared" ca="1" si="2"/>
        <v>-2</v>
      </c>
      <c r="J19" t="str">
        <f ca="1">IF(F19="","",Win!H19)</f>
        <v>Spreadex: 90/1, 6pl, 1/5</v>
      </c>
      <c r="M19" t="str">
        <f>IF(FRL!A19="","",FRL!A19)</f>
        <v>Carlota Ciganda</v>
      </c>
      <c r="N19" t="str">
        <f>IF(FRL!B19="","",FRL!B19)</f>
        <v>1.67%</v>
      </c>
      <c r="O19">
        <f>IF(FRL!C19="","",FRL!C19)</f>
        <v>60</v>
      </c>
      <c r="P19">
        <f>IF(FRL!D19="","",FRL!D19)</f>
        <v>56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Caroline Masson</v>
      </c>
      <c r="B20">
        <f>IF(Win!B20="","",VALUE(Win!B20))</f>
        <v>1.6000000000000001E-3</v>
      </c>
      <c r="C20">
        <f>IF(Win!C20="","",Win!C20)</f>
        <v>625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Caroline Masson</v>
      </c>
      <c r="N20" t="str">
        <f>IF(FRL!B20="","",FRL!B20)</f>
        <v>0.44%</v>
      </c>
      <c r="O20">
        <f>IF(FRL!C20="","",FRL!C20)</f>
        <v>227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Celine Boutier</v>
      </c>
      <c r="B21">
        <f>IF(Win!B21="","",VALUE(Win!B21))</f>
        <v>4.5499999999999999E-2</v>
      </c>
      <c r="C21">
        <f>IF(Win!C21="","",Win!C21)</f>
        <v>22</v>
      </c>
      <c r="D21">
        <f>IF(Win!D21="","",Win!D21)</f>
        <v>17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Celine Boutier</v>
      </c>
      <c r="N21" t="str">
        <f>IF(FRL!B21="","",FRL!B21)</f>
        <v>3.39%</v>
      </c>
      <c r="O21">
        <f>IF(FRL!C21="","",FRL!C21)</f>
        <v>29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Chanettee Wannasaen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Chanettee Wannasaen</v>
      </c>
      <c r="N22" t="str">
        <f>IF(FRL!B22="","",FRL!B22)</f>
        <v>0.57%</v>
      </c>
      <c r="O22">
        <f>IF(FRL!C22="","",FRL!C22)</f>
        <v>175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Chisato Iwai</v>
      </c>
      <c r="B23">
        <f>IF(Win!B23="","",VALUE(Win!B23))</f>
        <v>1.2800000000000001E-2</v>
      </c>
      <c r="C23">
        <f>IF(Win!C23="","",Win!C23)</f>
        <v>78</v>
      </c>
      <c r="D23">
        <f>IF(Win!D23="","",Win!D23)</f>
        <v>46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Chisato Iwai</v>
      </c>
      <c r="N23" t="str">
        <f>IF(FRL!B23="","",FRL!B23)</f>
        <v>1.45%</v>
      </c>
      <c r="O23">
        <f>IF(FRL!C23="","",FRL!C23)</f>
        <v>69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Esther Henseleit</v>
      </c>
      <c r="B24">
        <f>IF(Win!B24="","",VALUE(Win!B24))</f>
        <v>1.17E-2</v>
      </c>
      <c r="C24">
        <f>IF(Win!C24="","",Win!C24)</f>
        <v>85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Esther Henseleit</v>
      </c>
      <c r="N24" t="str">
        <f>IF(FRL!B24="","",FRL!B24)</f>
        <v>1.40%</v>
      </c>
      <c r="O24">
        <f>IF(FRL!C24="","",FRL!C24)</f>
        <v>71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Gabriela Ruffels</v>
      </c>
      <c r="B25">
        <f>IF(Win!B25="","",VALUE(Win!B25))</f>
        <v>8.5000000000000006E-3</v>
      </c>
      <c r="C25">
        <f>IF(Win!C25="","",Win!C25)</f>
        <v>118</v>
      </c>
      <c r="D25">
        <f>IF(Win!D25="","",Win!D25)</f>
        <v>176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7</v>
      </c>
      <c r="G25">
        <f ca="1">IF(Win!F25="","",Win!F25)</f>
        <v>50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175/1, 5pl, 1/4</v>
      </c>
      <c r="M25" t="str">
        <f>IF(FRL!A25="","",FRL!A25)</f>
        <v>Gabriela Ruffels</v>
      </c>
      <c r="N25" t="str">
        <f>IF(FRL!B25="","",FRL!B25)</f>
        <v>1.17%</v>
      </c>
      <c r="O25">
        <f>IF(FRL!C25="","",FRL!C25)</f>
        <v>85</v>
      </c>
      <c r="P25">
        <f>IF(FRL!D25="","",FRL!D25)</f>
        <v>101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1</v>
      </c>
      <c r="S25">
        <f ca="1">IF(FRL!F25="","",FRL!F25)</f>
        <v>7</v>
      </c>
      <c r="T25" s="6">
        <f t="shared" ca="1" si="4"/>
        <v>-2</v>
      </c>
      <c r="U25" s="6">
        <f t="shared" ca="1" si="5"/>
        <v>-2</v>
      </c>
      <c r="V25" t="str">
        <f ca="1">IF(R25="","",FRL!H25)</f>
        <v>Bet365: 100/1, 5pl, 1/4</v>
      </c>
    </row>
    <row r="26" spans="1:22" x14ac:dyDescent="0.25">
      <c r="A26" t="str">
        <f>IF(Win!A26="","",Win!A26)</f>
        <v>Gaby Lopez</v>
      </c>
      <c r="B26">
        <f>IF(Win!B26="","",VALUE(Win!B26))</f>
        <v>8.6999999999999994E-3</v>
      </c>
      <c r="C26">
        <f>IF(Win!C26="","",Win!C26)</f>
        <v>115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Gaby Lopez</v>
      </c>
      <c r="N26" t="str">
        <f>IF(FRL!B26="","",FRL!B26)</f>
        <v>1.24%</v>
      </c>
      <c r="O26">
        <f>IF(FRL!C26="","",FRL!C26)</f>
        <v>81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Georgia Hall</v>
      </c>
      <c r="B27">
        <f>IF(Win!B27="","",VALUE(Win!B27))</f>
        <v>7.1000000000000004E-3</v>
      </c>
      <c r="C27">
        <f>IF(Win!C27="","",Win!C27)</f>
        <v>141</v>
      </c>
      <c r="D27">
        <f>IF(Win!D27="","",Win!D27)</f>
        <v>176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175/1, 6pl, 1/5</v>
      </c>
      <c r="M27" t="str">
        <f>IF(FRL!A27="","",FRL!A27)</f>
        <v>Georgia Hall</v>
      </c>
      <c r="N27" t="str">
        <f>IF(FRL!B27="","",FRL!B27)</f>
        <v>1.12%</v>
      </c>
      <c r="O27">
        <f>IF(FRL!C27="","",FRL!C27)</f>
        <v>89</v>
      </c>
      <c r="P27">
        <f>IF(FRL!D27="","",FRL!D27)</f>
        <v>101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4</v>
      </c>
      <c r="S27">
        <f ca="1">IF(FRL!F27="","",FRL!F27)</f>
        <v>23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100/1, 5pl, 1/4</v>
      </c>
    </row>
    <row r="28" spans="1:22" x14ac:dyDescent="0.25">
      <c r="A28" t="str">
        <f>IF(Win!A28="","",Win!A28)</f>
        <v>Gianna Clemente</v>
      </c>
      <c r="B28">
        <f>IF(Win!B28="","",VALUE(Win!B28))</f>
        <v>1E-4</v>
      </c>
      <c r="C28">
        <f>IF(Win!C28="","",Win!C28)</f>
        <v>10000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Gianna Clemente</v>
      </c>
      <c r="N28" t="str">
        <f>IF(FRL!B28="","",FRL!B28)</f>
        <v>0.15%</v>
      </c>
      <c r="O28">
        <f>IF(FRL!C28="","",FRL!C28)</f>
        <v>667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Grace Kim</v>
      </c>
      <c r="B29">
        <f>IF(Win!B29="","",VALUE(Win!B29))</f>
        <v>8.9999999999999993E-3</v>
      </c>
      <c r="C29">
        <f>IF(Win!C29="","",Win!C29)</f>
        <v>111</v>
      </c>
      <c r="D29">
        <f>IF(Win!D29="","",Win!D29)</f>
        <v>141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65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140/1, 6pl, 1/5</v>
      </c>
      <c r="M29" t="str">
        <f>IF(FRL!A29="","",FRL!A29)</f>
        <v>Grace Kim</v>
      </c>
      <c r="N29" t="str">
        <f>IF(FRL!B29="","",FRL!B29)</f>
        <v>1.19%</v>
      </c>
      <c r="O29">
        <f>IF(FRL!C29="","",FRL!C29)</f>
        <v>84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Haeran Ryu</v>
      </c>
      <c r="B30">
        <f>IF(Win!B30="","",VALUE(Win!B30))</f>
        <v>4.36E-2</v>
      </c>
      <c r="C30">
        <f>IF(Win!C30="","",Win!C30)</f>
        <v>23</v>
      </c>
      <c r="D30">
        <f>IF(Win!D30="","",Win!D30)</f>
        <v>15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Haeran Ryu</v>
      </c>
      <c r="N30" t="str">
        <f>IF(FRL!B30="","",FRL!B30)</f>
        <v>3.33%</v>
      </c>
      <c r="O30">
        <f>IF(FRL!C30="","",FRL!C30)</f>
        <v>30</v>
      </c>
      <c r="P30">
        <f>IF(FRL!D30="","",FRL!D30)</f>
        <v>23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Hinako Shibuno</v>
      </c>
      <c r="B31">
        <f>IF(Win!B31="","",VALUE(Win!B31))</f>
        <v>1.2999999999999999E-3</v>
      </c>
      <c r="C31">
        <f>IF(Win!C31="","",Win!C31)</f>
        <v>769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Hinako Shibuno</v>
      </c>
      <c r="N31" t="str">
        <f>IF(FRL!B31="","",FRL!B31)</f>
        <v>0.41%</v>
      </c>
      <c r="O31">
        <f>IF(FRL!C31="","",FRL!C31)</f>
        <v>244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Hye-Jin Choi</v>
      </c>
      <c r="B32">
        <f>IF(Win!B32="","",VALUE(Win!B32))</f>
        <v>1.8100000000000002E-2</v>
      </c>
      <c r="C32">
        <f>IF(Win!C32="","",Win!C32)</f>
        <v>55</v>
      </c>
      <c r="D32">
        <f>IF(Win!D32="","",Win!D32)</f>
        <v>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Hye-Jin Choi</v>
      </c>
      <c r="N32" t="str">
        <f>IF(FRL!B32="","",FRL!B32)</f>
        <v>1.87%</v>
      </c>
      <c r="O32">
        <f>IF(FRL!C32="","",FRL!C32)</f>
        <v>53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Hyo Joo Kim</v>
      </c>
      <c r="B33">
        <f>IF(Win!B33="","",VALUE(Win!B33))</f>
        <v>2.5100000000000001E-2</v>
      </c>
      <c r="C33">
        <f>IF(Win!C33="","",Win!C33)</f>
        <v>40</v>
      </c>
      <c r="D33">
        <f>IF(Win!D33="","",Win!D33)</f>
        <v>46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6</v>
      </c>
      <c r="G33">
        <f ca="1">IF(Win!F33="","",Win!F33)</f>
        <v>45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45/1, 6pl, 1/5</v>
      </c>
      <c r="M33" t="str">
        <f>IF(FRL!A33="","",FRL!A33)</f>
        <v>Hyo Joo Kim</v>
      </c>
      <c r="N33" t="str">
        <f>IF(FRL!B33="","",FRL!B33)</f>
        <v>2.23%</v>
      </c>
      <c r="O33">
        <f>IF(FRL!C33="","",FRL!C33)</f>
        <v>45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Jaravee Boonchant</v>
      </c>
      <c r="B34">
        <f>IF(Win!B34="","",VALUE(Win!B34))</f>
        <v>2.7000000000000001E-3</v>
      </c>
      <c r="C34">
        <f>IF(Win!C34="","",Win!C34)</f>
        <v>370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Jaravee Boonchant</v>
      </c>
      <c r="N34" t="str">
        <f>IF(FRL!B34="","",FRL!B34)</f>
        <v>0.61%</v>
      </c>
      <c r="O34">
        <f>IF(FRL!C34="","",FRL!C34)</f>
        <v>164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Jasmine Suwannapura</v>
      </c>
      <c r="B35">
        <f>IF(Win!B35="","",VALUE(Win!B35))</f>
        <v>3.0000000000000001E-3</v>
      </c>
      <c r="C35">
        <f>IF(Win!C35="","",Win!C35)</f>
        <v>333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Jasmine Suwannapura</v>
      </c>
      <c r="N35" t="str">
        <f>IF(FRL!B35="","",FRL!B35)</f>
        <v>0.64%</v>
      </c>
      <c r="O35">
        <f>IF(FRL!C35="","",FRL!C35)</f>
        <v>156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Jeeno Thitikul</v>
      </c>
      <c r="B36">
        <f>IF(Win!B36="","",VALUE(Win!B36))</f>
        <v>0.14369999999999999</v>
      </c>
      <c r="C36">
        <f>IF(Win!C36="","",Win!C36)</f>
        <v>7</v>
      </c>
      <c r="D36">
        <f>IF(Win!D36="","",Win!D36)</f>
        <v>5.5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Jeeno Thitikul</v>
      </c>
      <c r="N36" t="str">
        <f>IF(FRL!B36="","",FRL!B36)</f>
        <v>7.00%</v>
      </c>
      <c r="O36">
        <f>IF(FRL!C36="","",FRL!C36)</f>
        <v>14</v>
      </c>
      <c r="P36">
        <f>IF(FRL!D36="","",FRL!D36)</f>
        <v>13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Jennifer Kupcho</v>
      </c>
      <c r="B37">
        <f>IF(Win!B37="","",VALUE(Win!B37))</f>
        <v>1.3299999999999999E-2</v>
      </c>
      <c r="C37">
        <f>IF(Win!C37="","",Win!C37)</f>
        <v>75</v>
      </c>
      <c r="D37">
        <f>IF(Win!D37="","",Win!D37)</f>
        <v>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Jennifer Kupcho</v>
      </c>
      <c r="N37" t="str">
        <f>IF(FRL!B37="","",FRL!B37)</f>
        <v>1.63%</v>
      </c>
      <c r="O37">
        <f>IF(FRL!C37="","",FRL!C37)</f>
        <v>61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Jenny Shin</v>
      </c>
      <c r="B38">
        <f>IF(Win!B38="","",VALUE(Win!B38))</f>
        <v>5.8999999999999999E-3</v>
      </c>
      <c r="C38">
        <f>IF(Win!C38="","",Win!C38)</f>
        <v>169</v>
      </c>
      <c r="D38">
        <f>IF(Win!D38="","",Win!D38)</f>
        <v>141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Jenny Shin</v>
      </c>
      <c r="N38" t="str">
        <f>IF(FRL!B38="","",FRL!B38)</f>
        <v>1.01%</v>
      </c>
      <c r="O38">
        <f>IF(FRL!C38="","",FRL!C38)</f>
        <v>99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Jin Hee Im</v>
      </c>
      <c r="B39">
        <f>IF(Win!B39="","",VALUE(Win!B39))</f>
        <v>2.93E-2</v>
      </c>
      <c r="C39">
        <f>IF(Win!C39="","",Win!C39)</f>
        <v>34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Jin Hee Im</v>
      </c>
      <c r="N39" t="str">
        <f>IF(FRL!B39="","",FRL!B39)</f>
        <v>2.41%</v>
      </c>
      <c r="O39">
        <f>IF(FRL!C39="","",FRL!C39)</f>
        <v>41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Jin Young Ko</v>
      </c>
      <c r="B40">
        <f>IF(Win!B40="","",VALUE(Win!B40))</f>
        <v>6.5600000000000006E-2</v>
      </c>
      <c r="C40">
        <f>IF(Win!C40="","",Win!C40)</f>
        <v>15</v>
      </c>
      <c r="D40">
        <f>IF(Win!D40="","",Win!D40)</f>
        <v>12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Jin Young Ko</v>
      </c>
      <c r="N40" t="str">
        <f>IF(FRL!B40="","",FRL!B40)</f>
        <v>4.26%</v>
      </c>
      <c r="O40">
        <f>IF(FRL!C40="","",FRL!C40)</f>
        <v>23</v>
      </c>
      <c r="P40">
        <f>IF(FRL!D40="","",FRL!D40)</f>
        <v>19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Lauren Coughlin</v>
      </c>
      <c r="B41">
        <f>IF(Win!B41="","",VALUE(Win!B41))</f>
        <v>2.8500000000000001E-2</v>
      </c>
      <c r="C41">
        <f>IF(Win!C41="","",Win!C41)</f>
        <v>35</v>
      </c>
      <c r="D41">
        <f>IF(Win!D41="","",Win!D41)</f>
        <v>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Lauren Coughlin</v>
      </c>
      <c r="N41" t="str">
        <f>IF(FRL!B41="","",FRL!B41)</f>
        <v>2.42%</v>
      </c>
      <c r="O41">
        <f>IF(FRL!C41="","",FRL!C41)</f>
        <v>41</v>
      </c>
      <c r="P41">
        <f>IF(FRL!D41="","",FRL!D41)</f>
        <v>36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Leona Maguire</v>
      </c>
      <c r="B42">
        <f>IF(Win!B42="","",VALUE(Win!B42))</f>
        <v>9.7999999999999997E-3</v>
      </c>
      <c r="C42">
        <f>IF(Win!C42="","",Win!C42)</f>
        <v>102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Leona Maguire</v>
      </c>
      <c r="N42" t="str">
        <f>IF(FRL!B42="","",FRL!B42)</f>
        <v>1.30%</v>
      </c>
      <c r="O42">
        <f>IF(FRL!C42="","",FRL!C42)</f>
        <v>77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Lilia Vu</v>
      </c>
      <c r="B43">
        <f>IF(Win!B43="","",VALUE(Win!B43))</f>
        <v>1.44E-2</v>
      </c>
      <c r="C43">
        <f>IF(Win!C43="","",Win!C43)</f>
        <v>69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Lilia Vu</v>
      </c>
      <c r="N43" t="str">
        <f>IF(FRL!B43="","",FRL!B43)</f>
        <v>1.66%</v>
      </c>
      <c r="O43">
        <f>IF(FRL!C43="","",FRL!C43)</f>
        <v>60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Linn Grant</v>
      </c>
      <c r="B44">
        <f>IF(Win!B44="","",VALUE(Win!B44))</f>
        <v>3.5499999999999997E-2</v>
      </c>
      <c r="C44">
        <f>IF(Win!C44="","",Win!C44)</f>
        <v>28</v>
      </c>
      <c r="D44">
        <f>IF(Win!D44="","",Win!D44)</f>
        <v>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Linn Grant</v>
      </c>
      <c r="N44" t="str">
        <f>IF(FRL!B44="","",FRL!B44)</f>
        <v>2.80%</v>
      </c>
      <c r="O44">
        <f>IF(FRL!C44="","",FRL!C44)</f>
        <v>36</v>
      </c>
      <c r="P44">
        <f>IF(FRL!D44="","",FRL!D44)</f>
        <v>31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Linnea Strom</v>
      </c>
      <c r="B45">
        <f>IF(Win!B45="","",VALUE(Win!B45))</f>
        <v>2.2000000000000001E-3</v>
      </c>
      <c r="C45">
        <f>IF(Win!C45="","",Win!C45)</f>
        <v>455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Linnea Strom</v>
      </c>
      <c r="N45" t="str">
        <f>IF(FRL!B45="","",FRL!B45)</f>
        <v>0.57%</v>
      </c>
      <c r="O45">
        <f>IF(FRL!C45="","",FRL!C45)</f>
        <v>175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Lucy Li</v>
      </c>
      <c r="B46">
        <f>IF(Win!B46="","",VALUE(Win!B46))</f>
        <v>7.3000000000000001E-3</v>
      </c>
      <c r="C46">
        <f>IF(Win!C46="","",Win!C46)</f>
        <v>137</v>
      </c>
      <c r="D46">
        <f>IF(Win!D46="","",Win!D46)</f>
        <v>141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Lucy Li</v>
      </c>
      <c r="N46" t="str">
        <f>IF(FRL!B46="","",FRL!B46)</f>
        <v>1.15%</v>
      </c>
      <c r="O46">
        <f>IF(FRL!C46="","",FRL!C46)</f>
        <v>87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Madelene Sagstrom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Madelene Sagstrom</v>
      </c>
      <c r="N47" t="str">
        <f>IF(FRL!B47="","",FRL!B47)</f>
        <v>0.67%</v>
      </c>
      <c r="O47">
        <f>IF(FRL!C47="","",FRL!C47)</f>
        <v>149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Maja Stark</v>
      </c>
      <c r="B48">
        <f>IF(Win!B48="","",VALUE(Win!B48))</f>
        <v>4.1000000000000003E-3</v>
      </c>
      <c r="C48">
        <f>IF(Win!C48="","",Win!C48)</f>
        <v>244</v>
      </c>
      <c r="D48">
        <f>IF(Win!D48="","",Win!D48)</f>
        <v>131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Maja Stark</v>
      </c>
      <c r="N48" t="str">
        <f>IF(FRL!B48="","",FRL!B48)</f>
        <v>0.78%</v>
      </c>
      <c r="O48">
        <f>IF(FRL!C48="","",FRL!C48)</f>
        <v>128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Mao Saigo</v>
      </c>
      <c r="B49">
        <f>IF(Win!B49="","",VALUE(Win!B49))</f>
        <v>1.5599999999999999E-2</v>
      </c>
      <c r="C49">
        <f>IF(Win!C49="","",Win!C49)</f>
        <v>64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Mao Saigo</v>
      </c>
      <c r="N49" t="str">
        <f>IF(FRL!B49="","",FRL!B49)</f>
        <v>1.74%</v>
      </c>
      <c r="O49">
        <f>IF(FRL!C49="","",FRL!C49)</f>
        <v>57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 Hyang Lee</v>
      </c>
      <c r="B50">
        <f>IF(Win!B50="","",VALUE(Win!B50))</f>
        <v>6.3E-3</v>
      </c>
      <c r="C50">
        <f>IF(Win!C50="","",Win!C50)</f>
        <v>159</v>
      </c>
      <c r="D50">
        <f>IF(Win!D50="","",Win!D50)</f>
        <v>226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9</v>
      </c>
      <c r="G50">
        <f ca="1">IF(Win!F50="","",Win!F50)</f>
        <v>45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225/1, 6pl, 1/5</v>
      </c>
      <c r="M50" t="str">
        <f>IF(FRL!A50="","",FRL!A50)</f>
        <v>Mi Hyang Lee</v>
      </c>
      <c r="N50" t="str">
        <f>IF(FRL!B50="","",FRL!B50)</f>
        <v>0.93%</v>
      </c>
      <c r="O50">
        <f>IF(FRL!C50="","",FRL!C50)</f>
        <v>108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Miyu Sato</v>
      </c>
      <c r="B51">
        <f>IF(Win!B51="","",VALUE(Win!B51))</f>
        <v>6.9999999999999999E-4</v>
      </c>
      <c r="C51">
        <f>IF(Win!C51="","",Win!C51)</f>
        <v>1429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Miyu Sato</v>
      </c>
      <c r="N51" t="str">
        <f>IF(FRL!B51="","",FRL!B51)</f>
        <v>0.28%</v>
      </c>
      <c r="O51">
        <f>IF(FRL!C51="","",FRL!C51)</f>
        <v>357</v>
      </c>
      <c r="P51">
        <f>IF(FRL!D51="","",FRL!D51)</f>
        <v>176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Moriya Jutanugarn</v>
      </c>
      <c r="B52">
        <f>IF(Win!B52="","",VALUE(Win!B52))</f>
        <v>2.3999999999999998E-3</v>
      </c>
      <c r="C52">
        <f>IF(Win!C52="","",Win!C52)</f>
        <v>417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Moriya Jutanugarn</v>
      </c>
      <c r="N52" t="str">
        <f>IF(FRL!B52="","",FRL!B52)</f>
        <v>0.56%</v>
      </c>
      <c r="O52">
        <f>IF(FRL!C52="","",FRL!C52)</f>
        <v>179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Nanna Koerstz Madsen</v>
      </c>
      <c r="B53">
        <f>IF(Win!B53="","",VALUE(Win!B53))</f>
        <v>2.5999999999999999E-2</v>
      </c>
      <c r="C53">
        <f>IF(Win!C53="","",Win!C53)</f>
        <v>38</v>
      </c>
      <c r="D53">
        <f>IF(Win!D53="","",Win!D53)</f>
        <v>46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3</v>
      </c>
      <c r="G53">
        <f ca="1">IF(Win!F53="","",Win!F53)</f>
        <v>7</v>
      </c>
      <c r="H53" s="6">
        <f t="shared" ca="1" si="1"/>
        <v>-2</v>
      </c>
      <c r="I53" s="6">
        <f t="shared" ca="1" si="2"/>
        <v>-2</v>
      </c>
      <c r="J53" t="str">
        <f ca="1">IF(F53="","",Win!H53)</f>
        <v>Ladbrokes: 45/1, 5pl, 1/4</v>
      </c>
      <c r="M53" t="str">
        <f>IF(FRL!A53="","",FRL!A53)</f>
        <v>Nanna Koerstz Madsen</v>
      </c>
      <c r="N53" t="str">
        <f>IF(FRL!B53="","",FRL!B53)</f>
        <v>2.30%</v>
      </c>
      <c r="O53">
        <f>IF(FRL!C53="","",FRL!C53)</f>
        <v>43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Narin An</v>
      </c>
      <c r="B54">
        <f>IF(Win!B54="","",VALUE(Win!B54))</f>
        <v>6.7000000000000002E-3</v>
      </c>
      <c r="C54">
        <f>IF(Win!C54="","",Win!C54)</f>
        <v>149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Narin An</v>
      </c>
      <c r="N54" t="str">
        <f>IF(FRL!B54="","",FRL!B54)</f>
        <v>1.04%</v>
      </c>
      <c r="O54">
        <f>IF(FRL!C54="","",FRL!C54)</f>
        <v>96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Nataliya Guseva</v>
      </c>
      <c r="B55">
        <f>IF(Win!B55="","",VALUE(Win!B55))</f>
        <v>8.9999999999999993E-3</v>
      </c>
      <c r="C55">
        <f>IF(Win!C55="","",Win!C55)</f>
        <v>111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Nataliya Guseva</v>
      </c>
      <c r="N55" t="str">
        <f>IF(FRL!B55="","",FRL!B55)</f>
        <v>1.29%</v>
      </c>
      <c r="O55">
        <f>IF(FRL!C55="","",FRL!C55)</f>
        <v>78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Pajaree Anannarukarn</v>
      </c>
      <c r="B56">
        <f>IF(Win!B56="","",VALUE(Win!B56))</f>
        <v>8.6E-3</v>
      </c>
      <c r="C56">
        <f>IF(Win!C56="","",Win!C56)</f>
        <v>116</v>
      </c>
      <c r="D56">
        <f>IF(Win!D56="","",Win!D56)</f>
        <v>126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10</v>
      </c>
      <c r="G56">
        <f ca="1">IF(Win!F56="","",Win!F56)</f>
        <v>17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125/1, 5pl, 1/4</v>
      </c>
      <c r="M56" t="str">
        <f>IF(FRL!A56="","",FRL!A56)</f>
        <v>Pajaree Anannarukarn</v>
      </c>
      <c r="N56" t="str">
        <f>IF(FRL!B56="","",FRL!B56)</f>
        <v>1.13%</v>
      </c>
      <c r="O56">
        <f>IF(FRL!C56="","",FRL!C56)</f>
        <v>88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Patty Tavatanakit</v>
      </c>
      <c r="B57">
        <f>IF(Win!B57="","",VALUE(Win!B57))</f>
        <v>1.0200000000000001E-2</v>
      </c>
      <c r="C57">
        <f>IF(Win!C57="","",Win!C57)</f>
        <v>98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Patty Tavatanakit</v>
      </c>
      <c r="N57" t="str">
        <f>IF(FRL!B57="","",FRL!B57)</f>
        <v>1.32%</v>
      </c>
      <c r="O57">
        <f>IF(FRL!C57="","",FRL!C57)</f>
        <v>76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Peiyun Chien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Peiyun Chien</v>
      </c>
      <c r="N58" t="str">
        <f>IF(FRL!B58="","",FRL!B58)</f>
        <v>0.64%</v>
      </c>
      <c r="O58">
        <f>IF(FRL!C58="","",FRL!C58)</f>
        <v>156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Pimpisa Rubrong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Pimpisa Rubrong</v>
      </c>
      <c r="N59" t="str">
        <f>IF(FRL!B59="","",FRL!B59)</f>
        <v>0.16%</v>
      </c>
      <c r="O59">
        <f>IF(FRL!C59="","",FRL!C59)</f>
        <v>625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Rio Takeda</v>
      </c>
      <c r="B60">
        <f>IF(Win!B60="","",VALUE(Win!B60))</f>
        <v>2.4500000000000001E-2</v>
      </c>
      <c r="C60">
        <f>IF(Win!C60="","",Win!C60)</f>
        <v>41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Rio Takeda</v>
      </c>
      <c r="N60" t="str">
        <f>IF(FRL!B60="","",FRL!B60)</f>
        <v>2.19%</v>
      </c>
      <c r="O60">
        <f>IF(FRL!C60="","",FRL!C60)</f>
        <v>46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Ruixin Liu</v>
      </c>
      <c r="B61">
        <f>IF(Win!B61="","",VALUE(Win!B61))</f>
        <v>3.8999999999999998E-3</v>
      </c>
      <c r="C61">
        <f>IF(Win!C61="","",Win!C61)</f>
        <v>256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Ruixin Liu</v>
      </c>
      <c r="N61" t="str">
        <f>IF(FRL!B61="","",FRL!B61)</f>
        <v>0.76%</v>
      </c>
      <c r="O61">
        <f>IF(FRL!C61="","",FRL!C61)</f>
        <v>132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Ruoning Yin</v>
      </c>
      <c r="B62">
        <f>IF(Win!B62="","",VALUE(Win!B62))</f>
        <v>2.76E-2</v>
      </c>
      <c r="C62">
        <f>IF(Win!C62="","",Win!C62)</f>
        <v>36</v>
      </c>
      <c r="D62">
        <f>IF(Win!D62="","",Win!D62)</f>
        <v>15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Ruoning Yin</v>
      </c>
      <c r="N62" t="str">
        <f>IF(FRL!B62="","",FRL!B62)</f>
        <v>2.45%</v>
      </c>
      <c r="O62">
        <f>IF(FRL!C62="","",FRL!C62)</f>
        <v>41</v>
      </c>
      <c r="P62">
        <f>IF(FRL!D62="","",FRL!D62)</f>
        <v>23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Ryann O'Toole</v>
      </c>
      <c r="B63">
        <f>IF(Win!B63="","",VALUE(Win!B63))</f>
        <v>4.7999999999999996E-3</v>
      </c>
      <c r="C63">
        <f>IF(Win!C63="","",Win!C63)</f>
        <v>208</v>
      </c>
      <c r="D63">
        <f>IF(Win!D63="","",Win!D63)</f>
        <v>226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Ryann O'Toole</v>
      </c>
      <c r="N63" t="str">
        <f>IF(FRL!B63="","",FRL!B63)</f>
        <v>0.88%</v>
      </c>
      <c r="O63">
        <f>IF(FRL!C63="","",FRL!C63)</f>
        <v>114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Sarah Schmelzel</v>
      </c>
      <c r="B64">
        <f>IF(Win!B64="","",VALUE(Win!B64))</f>
        <v>0.01</v>
      </c>
      <c r="C64">
        <f>IF(Win!C64="","",Win!C64)</f>
        <v>100</v>
      </c>
      <c r="D64">
        <f>IF(Win!D64="","",Win!D64)</f>
        <v>176</v>
      </c>
      <c r="E64" s="18">
        <f t="shared" si="0"/>
        <v>4.0000000000000001E-3</v>
      </c>
      <c r="F64">
        <f t="array" ref="F64">IF(E64="","",RANK(E64, $E$2:$E$241) + COUNTIFS($E$2:$E$241, E64, $D$2:$D$241, "&lt;"&amp;D64) + COUNTIFS($E$2:$E$241, E64, $D$2:$D$241, D64, $A$2:$A$241, "&lt;"&amp;A64))</f>
        <v>5</v>
      </c>
      <c r="G64">
        <f ca="1">IF(Win!F64="","",Win!F64)</f>
        <v>60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175/1, 6pl, 1/5</v>
      </c>
      <c r="M64" t="str">
        <f>IF(FRL!A64="","",FRL!A64)</f>
        <v>Sarah Schmelzel</v>
      </c>
      <c r="N64" t="str">
        <f>IF(FRL!B64="","",FRL!B64)</f>
        <v>1.34%</v>
      </c>
      <c r="O64">
        <f>IF(FRL!C64="","",FRL!C64)</f>
        <v>75</v>
      </c>
      <c r="P64">
        <f>IF(FRL!D64="","",FRL!D64)</f>
        <v>81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3</v>
      </c>
      <c r="S64">
        <f ca="1">IF(FRL!F64="","",FRL!F64)</f>
        <v>48</v>
      </c>
      <c r="T64" s="6">
        <f t="shared" ca="1" si="4"/>
        <v>-2</v>
      </c>
      <c r="U64" s="6">
        <f t="shared" ca="1" si="5"/>
        <v>-2</v>
      </c>
      <c r="V64" t="str">
        <f ca="1">IF(R64="","",FRL!H64)</f>
        <v>Paddy Power: 80/1, 5pl, 1/4</v>
      </c>
    </row>
    <row r="65" spans="1:22" x14ac:dyDescent="0.25">
      <c r="A65" t="str">
        <f>IF(Win!A65="","",Win!A65)</f>
        <v>Sei Young Kim</v>
      </c>
      <c r="B65">
        <f>IF(Win!B65="","",VALUE(Win!B65))</f>
        <v>2.1600000000000001E-2</v>
      </c>
      <c r="C65">
        <f>IF(Win!C65="","",Win!C65)</f>
        <v>46</v>
      </c>
      <c r="D65">
        <f>IF(Win!D65="","",Win!D65)</f>
        <v>29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Sei Young Kim</v>
      </c>
      <c r="N65" t="str">
        <f>IF(FRL!B65="","",FRL!B65)</f>
        <v>2.14%</v>
      </c>
      <c r="O65">
        <f>IF(FRL!C65="","",FRL!C65)</f>
        <v>47</v>
      </c>
      <c r="P65">
        <f>IF(FRL!D65="","",FRL!D65)</f>
        <v>31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Somi Lee</v>
      </c>
      <c r="B66">
        <f>IF(Win!B66="","",VALUE(Win!B66))</f>
        <v>1.0500000000000001E-2</v>
      </c>
      <c r="C66">
        <f>IF(Win!C66="","",Win!C66)</f>
        <v>95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Somi Lee</v>
      </c>
      <c r="N66" t="str">
        <f>IF(FRL!B66="","",FRL!B66)</f>
        <v>1.37%</v>
      </c>
      <c r="O66">
        <f>IF(FRL!C66="","",FRL!C66)</f>
        <v>73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Sophia Popov</v>
      </c>
      <c r="B67">
        <f>IF(Win!B67="","",VALUE(Win!B67))</f>
        <v>6.9999999999999999E-4</v>
      </c>
      <c r="C67">
        <f>IF(Win!C67="","",Win!C67)</f>
        <v>1429</v>
      </c>
      <c r="D67">
        <f>IF(Win!D67="","",Win!D67)</f>
        <v>801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Sophia Popov</v>
      </c>
      <c r="N67" t="str">
        <f>IF(FRL!B67="","",FRL!B67)</f>
        <v>0.31%</v>
      </c>
      <c r="O67">
        <f>IF(FRL!C67="","",FRL!C67)</f>
        <v>323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Stephanie Kyriacou</v>
      </c>
      <c r="B68">
        <f>IF(Win!B68="","",VALUE(Win!B68))</f>
        <v>5.1000000000000004E-3</v>
      </c>
      <c r="C68">
        <f>IF(Win!C68="","",Win!C68)</f>
        <v>196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Stephanie Kyriacou</v>
      </c>
      <c r="N68" t="str">
        <f>IF(FRL!B68="","",FRL!B68)</f>
        <v>0.90%</v>
      </c>
      <c r="O68">
        <f>IF(FRL!C68="","",FRL!C68)</f>
        <v>111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Trichat Cheenglab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Trichat Cheenglab</v>
      </c>
      <c r="N69" t="str">
        <f>IF(FRL!B69="","",FRL!B69)</f>
        <v>0.40%</v>
      </c>
      <c r="O69">
        <f>IF(FRL!C69="","",FRL!C69)</f>
        <v>250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Wichanee Meechai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451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Wichanee Meechai</v>
      </c>
      <c r="N70" t="str">
        <f>IF(FRL!B70="","",FRL!B70)</f>
        <v>0.51%</v>
      </c>
      <c r="O70">
        <f>IF(FRL!C70="","",FRL!C70)</f>
        <v>196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Yealimi Noh</v>
      </c>
      <c r="B71">
        <f>IF(Win!B71="","",VALUE(Win!B71))</f>
        <v>4.0099999999999997E-2</v>
      </c>
      <c r="C71">
        <f>IF(Win!C71="","",Win!C71)</f>
        <v>25</v>
      </c>
      <c r="D71">
        <f>IF(Win!D71="","",Win!D71)</f>
        <v>29</v>
      </c>
      <c r="E71" s="18">
        <f t="shared" si="6"/>
        <v>6.0000000000000001E-3</v>
      </c>
      <c r="F71">
        <f t="array" ref="F71">IF(E71="","",RANK(E71, $E$2:$E$241) + COUNTIFS($E$2:$E$241, E71, $D$2:$D$241, "&lt;"&amp;D71) + COUNTIFS($E$2:$E$241, E71, $D$2:$D$241, D71, $A$2:$A$241, "&lt;"&amp;A71))</f>
        <v>1</v>
      </c>
      <c r="G71">
        <f ca="1">IF(Win!F71="","",Win!F71)</f>
        <v>11</v>
      </c>
      <c r="H71" s="6">
        <f t="shared" ca="1" si="7"/>
        <v>-2</v>
      </c>
      <c r="I71" s="6">
        <f t="shared" ca="1" si="8"/>
        <v>-2</v>
      </c>
      <c r="J71" t="str">
        <f ca="1">IF(F71="","",Win!H71)</f>
        <v>Bet365: 28/1, 5pl, 1/4</v>
      </c>
      <c r="M71" t="str">
        <f>IF(FRL!A71="","",FRL!A71)</f>
        <v>Yealimi Noh</v>
      </c>
      <c r="N71" t="str">
        <f>IF(FRL!B71="","",FRL!B71)</f>
        <v>2.94%</v>
      </c>
      <c r="O71">
        <f>IF(FRL!C71="","",FRL!C71)</f>
        <v>34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Yuka Saso</v>
      </c>
      <c r="B72">
        <f>IF(Win!B72="","",VALUE(Win!B72))</f>
        <v>4.3E-3</v>
      </c>
      <c r="C72">
        <f>IF(Win!C72="","",Win!C72)</f>
        <v>233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Yuka Saso</v>
      </c>
      <c r="N72" t="str">
        <f>IF(FRL!B72="","",FRL!B72)</f>
        <v>0.82%</v>
      </c>
      <c r="O72">
        <f>IF(FRL!C72="","",FRL!C72)</f>
        <v>122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Yuna Nishimura</v>
      </c>
      <c r="B73">
        <f>IF(Win!B73="","",VALUE(Win!B73))</f>
        <v>4.0000000000000001E-3</v>
      </c>
      <c r="C73">
        <f>IF(Win!C73="","",Win!C73)</f>
        <v>250</v>
      </c>
      <c r="D73">
        <f>IF(Win!D73="","",Win!D73)</f>
        <v>351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13</v>
      </c>
      <c r="G73">
        <f ca="1">IF(Win!F73="","",Win!F73)</f>
        <v>50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350/1, 6pl, 1/5</v>
      </c>
      <c r="M73" t="str">
        <f>IF(FRL!A73="","",FRL!A73)</f>
        <v>Yuna Nishimura</v>
      </c>
      <c r="N73" t="str">
        <f>IF(FRL!B73="","",FRL!B73)</f>
        <v>0.71%</v>
      </c>
      <c r="O73">
        <f>IF(FRL!C73="","",FRL!C73)</f>
        <v>141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846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330</v>
      </c>
      <c r="B2" s="15" t="s">
        <v>847</v>
      </c>
      <c r="C2">
        <v>47</v>
      </c>
      <c r="D2">
        <v>41</v>
      </c>
      <c r="E2" s="17" t="s">
        <v>226</v>
      </c>
      <c r="F2">
        <f ca="1">IFERROR(IF(A2="","",OFFSET(Results!$Z$1,MATCH(A2,Results!$A:$A,0)-1,0)),"")</f>
        <v>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331</v>
      </c>
      <c r="B3" s="15" t="s">
        <v>848</v>
      </c>
      <c r="C3">
        <v>90</v>
      </c>
      <c r="D3">
        <v>51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332</v>
      </c>
      <c r="B4" s="15" t="s">
        <v>849</v>
      </c>
      <c r="C4">
        <v>74</v>
      </c>
      <c r="D4">
        <v>67</v>
      </c>
      <c r="E4" s="17" t="s">
        <v>226</v>
      </c>
      <c r="F4">
        <f ca="1">IFERROR(IF(A4="","",OFFSET(Results!$Z$1,MATCH(A4,Results!$A:$A,0)-1,0)),"")</f>
        <v>48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333</v>
      </c>
      <c r="B5" s="15" t="s">
        <v>850</v>
      </c>
      <c r="C5">
        <v>189</v>
      </c>
      <c r="D5">
        <v>126</v>
      </c>
      <c r="E5" s="17" t="s">
        <v>226</v>
      </c>
      <c r="F5">
        <f ca="1">IFERROR(IF(A5="","",OFFSET(Results!$Z$1,MATCH(A5,Results!$A:$A,0)-1,0)),"")</f>
        <v>48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335</v>
      </c>
      <c r="B6" s="15" t="s">
        <v>361</v>
      </c>
      <c r="C6">
        <v>64</v>
      </c>
      <c r="D6">
        <v>51</v>
      </c>
      <c r="E6" s="17" t="s">
        <v>226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337</v>
      </c>
      <c r="B7" s="15" t="s">
        <v>851</v>
      </c>
      <c r="C7">
        <v>70</v>
      </c>
      <c r="D7">
        <v>41</v>
      </c>
      <c r="E7" s="17" t="s">
        <v>226</v>
      </c>
      <c r="F7">
        <f ca="1">IFERROR(IF(A7="","",OFFSET(Results!$Z$1,MATCH(A7,Results!$A:$A,0)-1,0)),"")</f>
        <v>15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339</v>
      </c>
      <c r="B8" s="15" t="s">
        <v>404</v>
      </c>
      <c r="C8">
        <v>137</v>
      </c>
      <c r="D8">
        <v>126</v>
      </c>
      <c r="E8" s="17" t="s">
        <v>226</v>
      </c>
      <c r="F8">
        <f ca="1">IFERROR(IF(A8="","",OFFSET(Results!$Z$1,MATCH(A8,Results!$A:$A,0)-1,0)),"")</f>
        <v>40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341</v>
      </c>
      <c r="B9" s="15" t="s">
        <v>852</v>
      </c>
      <c r="C9">
        <v>50</v>
      </c>
      <c r="D9">
        <v>34</v>
      </c>
      <c r="E9" s="17" t="s">
        <v>226</v>
      </c>
      <c r="F9">
        <f ca="1">IFERROR(IF(A9="","",OFFSET(Results!$Z$1,MATCH(A9,Results!$A:$A,0)-1,0)),"")</f>
        <v>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343</v>
      </c>
      <c r="B10" s="15" t="s">
        <v>250</v>
      </c>
      <c r="C10">
        <v>139</v>
      </c>
      <c r="D10">
        <v>151</v>
      </c>
      <c r="E10" s="17" t="s">
        <v>844</v>
      </c>
      <c r="F10">
        <f ca="1">IFERROR(IF(A10="","",OFFSET(Results!$Z$1,MATCH(A10,Results!$A:$A,0)-1,0)),"")</f>
        <v>70</v>
      </c>
      <c r="G10" s="6">
        <f t="shared" ca="1" si="0"/>
        <v>-0.1</v>
      </c>
      <c r="H10" t="str">
        <f ca="1">IF(E10="","",OFFSET([2]LPGA!$AL$1,MATCH(A10,[2]LPGA!$E$1:$E$500,0)-1,0))</f>
        <v>Spreadex: 150/1, 6pl, 1/5</v>
      </c>
    </row>
    <row r="11" spans="1:8" x14ac:dyDescent="0.25">
      <c r="A11" t="s">
        <v>345</v>
      </c>
      <c r="B11" s="15" t="s">
        <v>407</v>
      </c>
      <c r="C11">
        <v>244</v>
      </c>
      <c r="D11">
        <v>126</v>
      </c>
      <c r="E11" s="17" t="s">
        <v>226</v>
      </c>
      <c r="F11">
        <f ca="1">IFERROR(IF(A11="","",OFFSET(Results!$Z$1,MATCH(A11,Results!$A:$A,0)-1,0)),"")</f>
        <v>72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347</v>
      </c>
      <c r="B12" s="15" t="s">
        <v>853</v>
      </c>
      <c r="C12">
        <v>54</v>
      </c>
      <c r="D12">
        <v>41</v>
      </c>
      <c r="E12" s="17" t="s">
        <v>226</v>
      </c>
      <c r="F12">
        <f ca="1">IFERROR(IF(A12="","",OFFSET(Results!$Z$1,MATCH(A12,Results!$A:$A,0)-1,0)),"")</f>
        <v>23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349</v>
      </c>
      <c r="B13" s="15" t="s">
        <v>449</v>
      </c>
      <c r="C13">
        <v>123</v>
      </c>
      <c r="D13">
        <v>91</v>
      </c>
      <c r="E13" s="17" t="s">
        <v>226</v>
      </c>
      <c r="F13">
        <f ca="1">IFERROR(IF(A13="","",OFFSET(Results!$Z$1,MATCH(A13,Results!$A:$A,0)-1,0)),"")</f>
        <v>61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351</v>
      </c>
      <c r="B14" s="15" t="s">
        <v>822</v>
      </c>
      <c r="C14">
        <v>192</v>
      </c>
      <c r="D14">
        <v>81</v>
      </c>
      <c r="E14" s="17" t="s">
        <v>226</v>
      </c>
      <c r="F14">
        <f ca="1">IFERROR(IF(A14="","",OFFSET(Results!$Z$1,MATCH(A14,Results!$A:$A,0)-1,0)),"")</f>
        <v>33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353</v>
      </c>
      <c r="B15" s="15" t="s">
        <v>272</v>
      </c>
      <c r="C15">
        <v>40</v>
      </c>
      <c r="D15">
        <v>41</v>
      </c>
      <c r="E15" s="17" t="s">
        <v>844</v>
      </c>
      <c r="F15">
        <f ca="1">IFERROR(IF(A15="","",OFFSET(Results!$Z$1,MATCH(A15,Results!$A:$A,0)-1,0)),"")</f>
        <v>15</v>
      </c>
      <c r="G15" s="6">
        <f t="shared" ca="1" si="0"/>
        <v>-0.1</v>
      </c>
      <c r="H15" t="str">
        <f ca="1">IF(E15="","",OFFSET([2]LPGA!$AL$1,MATCH(A15,[2]LPGA!$E$1:$E$500,0)-1,0))</f>
        <v>Spreadex: 40/1, 6pl, 1/5</v>
      </c>
    </row>
    <row r="16" spans="1:8" x14ac:dyDescent="0.25">
      <c r="A16" t="s">
        <v>355</v>
      </c>
      <c r="B16" s="15" t="s">
        <v>810</v>
      </c>
      <c r="C16">
        <v>217</v>
      </c>
      <c r="D16">
        <v>126</v>
      </c>
      <c r="E16" s="17" t="s">
        <v>226</v>
      </c>
      <c r="F16">
        <f ca="1">IFERROR(IF(A16="","",OFFSET(Results!$Z$1,MATCH(A16,Results!$A:$A,0)-1,0)),"")</f>
        <v>61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356</v>
      </c>
      <c r="B17" s="15" t="s">
        <v>420</v>
      </c>
      <c r="C17">
        <v>476</v>
      </c>
      <c r="D17">
        <v>401</v>
      </c>
      <c r="E17" s="17" t="s">
        <v>226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358</v>
      </c>
      <c r="B18" s="15" t="s">
        <v>854</v>
      </c>
      <c r="C18">
        <v>49</v>
      </c>
      <c r="D18">
        <v>41</v>
      </c>
      <c r="E18" s="17" t="s">
        <v>226</v>
      </c>
      <c r="F18">
        <f ca="1">IFERROR(IF(A18="","",OFFSET(Results!$Z$1,MATCH(A18,Results!$A:$A,0)-1,0)),"")</f>
        <v>23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360</v>
      </c>
      <c r="B19" s="15" t="s">
        <v>287</v>
      </c>
      <c r="C19">
        <v>60</v>
      </c>
      <c r="D19">
        <v>56</v>
      </c>
      <c r="E19" s="17" t="s">
        <v>226</v>
      </c>
      <c r="F19">
        <f ca="1">IFERROR(IF(A19="","",OFFSET(Results!$Z$1,MATCH(A19,Results!$A:$A,0)-1,0)),"")</f>
        <v>23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362</v>
      </c>
      <c r="B20" s="15" t="s">
        <v>271</v>
      </c>
      <c r="C20">
        <v>227</v>
      </c>
      <c r="D20">
        <v>201</v>
      </c>
      <c r="E20" s="17" t="s">
        <v>226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363</v>
      </c>
      <c r="B21" s="15" t="s">
        <v>855</v>
      </c>
      <c r="C21">
        <v>29</v>
      </c>
      <c r="D21">
        <v>23</v>
      </c>
      <c r="E21" s="17" t="s">
        <v>226</v>
      </c>
      <c r="F21">
        <f ca="1">IFERROR(IF(A21="","",OFFSET(Results!$Z$1,MATCH(A21,Results!$A:$A,0)-1,0)),"")</f>
        <v>40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364</v>
      </c>
      <c r="B22" s="15" t="s">
        <v>820</v>
      </c>
      <c r="C22">
        <v>175</v>
      </c>
      <c r="D22">
        <v>101</v>
      </c>
      <c r="E22" s="17" t="s">
        <v>226</v>
      </c>
      <c r="F22">
        <f ca="1">IFERROR(IF(A22="","",OFFSET(Results!$Z$1,MATCH(A22,Results!$A:$A,0)-1,0)),"")</f>
        <v>7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366</v>
      </c>
      <c r="B23" s="15" t="s">
        <v>856</v>
      </c>
      <c r="C23">
        <v>69</v>
      </c>
      <c r="D23">
        <v>46</v>
      </c>
      <c r="E23" s="17" t="s">
        <v>226</v>
      </c>
      <c r="F23">
        <f ca="1">IFERROR(IF(A23="","",OFFSET(Results!$Z$1,MATCH(A23,Results!$A:$A,0)-1,0)),"")</f>
        <v>40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367</v>
      </c>
      <c r="B24" s="15" t="s">
        <v>561</v>
      </c>
      <c r="C24">
        <v>71</v>
      </c>
      <c r="D24">
        <v>67</v>
      </c>
      <c r="E24" s="17" t="s">
        <v>226</v>
      </c>
      <c r="F24">
        <f ca="1">IFERROR(IF(A24="","",OFFSET(Results!$Z$1,MATCH(A24,Results!$A:$A,0)-1,0)),"")</f>
        <v>7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369</v>
      </c>
      <c r="B25" s="15" t="s">
        <v>368</v>
      </c>
      <c r="C25">
        <v>85</v>
      </c>
      <c r="D25">
        <v>101</v>
      </c>
      <c r="E25" s="17" t="s">
        <v>517</v>
      </c>
      <c r="F25">
        <f ca="1">IFERROR(IF(A25="","",OFFSET(Results!$Z$1,MATCH(A25,Results!$A:$A,0)-1,0)),"")</f>
        <v>7</v>
      </c>
      <c r="G25" s="6">
        <f t="shared" ca="1" si="0"/>
        <v>-0.2</v>
      </c>
      <c r="H25" t="str">
        <f ca="1">IF(E25="","",OFFSET([2]LPGA!$AL$1,MATCH(A25,[2]LPGA!$E$1:$E$500,0)-1,0))</f>
        <v>Bet365: 100/1, 5pl, 1/4</v>
      </c>
    </row>
    <row r="26" spans="1:8" x14ac:dyDescent="0.25">
      <c r="A26" t="s">
        <v>370</v>
      </c>
      <c r="B26" s="15" t="s">
        <v>857</v>
      </c>
      <c r="C26">
        <v>81</v>
      </c>
      <c r="D26">
        <v>81</v>
      </c>
      <c r="E26" s="17" t="s">
        <v>226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372</v>
      </c>
      <c r="B27" s="15" t="s">
        <v>547</v>
      </c>
      <c r="C27">
        <v>89</v>
      </c>
      <c r="D27">
        <v>101</v>
      </c>
      <c r="E27" s="17" t="s">
        <v>844</v>
      </c>
      <c r="F27">
        <f ca="1">IFERROR(IF(A27="","",OFFSET(Results!$Z$1,MATCH(A27,Results!$A:$A,0)-1,0)),"")</f>
        <v>23</v>
      </c>
      <c r="G27" s="6">
        <f t="shared" ca="1" si="0"/>
        <v>-0.1</v>
      </c>
      <c r="H27" t="str">
        <f ca="1">IF(E27="","",OFFSET([2]LPGA!$AL$1,MATCH(A27,[2]LPGA!$E$1:$E$500,0)-1,0))</f>
        <v>Bet365: 100/1, 5pl, 1/4</v>
      </c>
    </row>
    <row r="28" spans="1:8" x14ac:dyDescent="0.25">
      <c r="A28" t="s">
        <v>373</v>
      </c>
      <c r="B28" s="15" t="s">
        <v>858</v>
      </c>
      <c r="C28">
        <v>667</v>
      </c>
      <c r="D28">
        <v>176</v>
      </c>
      <c r="E28" s="17" t="s">
        <v>226</v>
      </c>
      <c r="F28">
        <f ca="1">IFERROR(IF(A28="","",OFFSET(Results!$Z$1,MATCH(A28,Results!$A:$A,0)-1,0)),"")</f>
        <v>48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374</v>
      </c>
      <c r="B29" s="15" t="s">
        <v>859</v>
      </c>
      <c r="C29">
        <v>84</v>
      </c>
      <c r="D29">
        <v>67</v>
      </c>
      <c r="E29" s="17" t="s">
        <v>226</v>
      </c>
      <c r="F29">
        <f ca="1">IFERROR(IF(A29="","",OFFSET(Results!$Z$1,MATCH(A29,Results!$A:$A,0)-1,0)),"")</f>
        <v>57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376</v>
      </c>
      <c r="B30" s="15" t="s">
        <v>860</v>
      </c>
      <c r="C30">
        <v>30</v>
      </c>
      <c r="D30">
        <v>23</v>
      </c>
      <c r="E30" s="17" t="s">
        <v>226</v>
      </c>
      <c r="F30">
        <f ca="1">IFERROR(IF(A30="","",OFFSET(Results!$Z$1,MATCH(A30,Results!$A:$A,0)-1,0)),"")</f>
        <v>57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378</v>
      </c>
      <c r="B31" s="15" t="s">
        <v>407</v>
      </c>
      <c r="C31">
        <v>244</v>
      </c>
      <c r="D31">
        <v>151</v>
      </c>
      <c r="E31" s="17" t="s">
        <v>226</v>
      </c>
      <c r="F31">
        <f ca="1">IFERROR(IF(A31="","",OFFSET(Results!$Z$1,MATCH(A31,Results!$A:$A,0)-1,0)),"")</f>
        <v>61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380</v>
      </c>
      <c r="B32" s="15" t="s">
        <v>492</v>
      </c>
      <c r="C32">
        <v>53</v>
      </c>
      <c r="D32">
        <v>41</v>
      </c>
      <c r="E32" s="17" t="s">
        <v>226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382</v>
      </c>
      <c r="B33" s="15" t="s">
        <v>821</v>
      </c>
      <c r="C33">
        <v>45</v>
      </c>
      <c r="D33">
        <v>41</v>
      </c>
      <c r="E33" s="17" t="s">
        <v>226</v>
      </c>
      <c r="F33">
        <f ca="1">IFERROR(IF(A33="","",OFFSET(Results!$Z$1,MATCH(A33,Results!$A:$A,0)-1,0)),"")</f>
        <v>23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384</v>
      </c>
      <c r="B34" s="15" t="s">
        <v>861</v>
      </c>
      <c r="C34">
        <v>164</v>
      </c>
      <c r="D34">
        <v>101</v>
      </c>
      <c r="E34" s="17" t="s">
        <v>226</v>
      </c>
      <c r="F34">
        <f ca="1">IFERROR(IF(A34="","",OFFSET(Results!$Z$1,MATCH(A34,Results!$A:$A,0)-1,0)),"")</f>
        <v>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386</v>
      </c>
      <c r="B35" s="15" t="s">
        <v>256</v>
      </c>
      <c r="C35">
        <v>156</v>
      </c>
      <c r="D35">
        <v>101</v>
      </c>
      <c r="E35" s="17" t="s">
        <v>226</v>
      </c>
      <c r="F35">
        <f ca="1">IFERROR(IF(A35="","",OFFSET(Results!$Z$1,MATCH(A35,Results!$A:$A,0)-1,0)),"")</f>
        <v>33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388</v>
      </c>
      <c r="B36" s="15" t="s">
        <v>862</v>
      </c>
      <c r="C36">
        <v>14</v>
      </c>
      <c r="D36">
        <v>13</v>
      </c>
      <c r="E36" s="17" t="s">
        <v>226</v>
      </c>
      <c r="F36">
        <f ca="1">IFERROR(IF(A36="","",OFFSET(Results!$Z$1,MATCH(A36,Results!$A:$A,0)-1,0)),"")</f>
        <v>7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390</v>
      </c>
      <c r="B37" s="15" t="s">
        <v>863</v>
      </c>
      <c r="C37">
        <v>61</v>
      </c>
      <c r="D37">
        <v>51</v>
      </c>
      <c r="E37" s="17" t="s">
        <v>226</v>
      </c>
      <c r="F37">
        <f ca="1">IFERROR(IF(A37="","",OFFSET(Results!$Z$1,MATCH(A37,Results!$A:$A,0)-1,0)),"")</f>
        <v>40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392</v>
      </c>
      <c r="B38" s="15" t="s">
        <v>597</v>
      </c>
      <c r="C38">
        <v>99</v>
      </c>
      <c r="D38">
        <v>101</v>
      </c>
      <c r="E38" s="17" t="s">
        <v>226</v>
      </c>
      <c r="F38">
        <f ca="1">IFERROR(IF(A38="","",OFFSET(Results!$Z$1,MATCH(A38,Results!$A:$A,0)-1,0)),"")</f>
        <v>33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394</v>
      </c>
      <c r="B39" s="15" t="s">
        <v>864</v>
      </c>
      <c r="C39">
        <v>41</v>
      </c>
      <c r="D39">
        <v>34</v>
      </c>
      <c r="E39" s="17" t="s">
        <v>226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395</v>
      </c>
      <c r="B40" s="15" t="s">
        <v>865</v>
      </c>
      <c r="C40">
        <v>23</v>
      </c>
      <c r="D40">
        <v>19</v>
      </c>
      <c r="E40" s="17" t="s">
        <v>226</v>
      </c>
      <c r="F40">
        <f ca="1">IFERROR(IF(A40="","",OFFSET(Results!$Z$1,MATCH(A40,Results!$A:$A,0)-1,0)),"")</f>
        <v>4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396</v>
      </c>
      <c r="B41" s="15" t="s">
        <v>866</v>
      </c>
      <c r="C41">
        <v>41</v>
      </c>
      <c r="D41">
        <v>36</v>
      </c>
      <c r="E41" s="17" t="s">
        <v>226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398</v>
      </c>
      <c r="B42" s="15" t="s">
        <v>806</v>
      </c>
      <c r="C42">
        <v>77</v>
      </c>
      <c r="D42">
        <v>51</v>
      </c>
      <c r="E42" s="17" t="s">
        <v>226</v>
      </c>
      <c r="F42">
        <f ca="1">IFERROR(IF(A42="","",OFFSET(Results!$Z$1,MATCH(A42,Results!$A:$A,0)-1,0)),"")</f>
        <v>57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399</v>
      </c>
      <c r="B43" s="15" t="s">
        <v>499</v>
      </c>
      <c r="C43">
        <v>60</v>
      </c>
      <c r="D43">
        <v>41</v>
      </c>
      <c r="E43" s="17" t="s">
        <v>226</v>
      </c>
      <c r="F43">
        <f ca="1">IFERROR(IF(A43="","",OFFSET(Results!$Z$1,MATCH(A43,Results!$A:$A,0)-1,0)),"")</f>
        <v>66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400</v>
      </c>
      <c r="B44" s="15" t="s">
        <v>867</v>
      </c>
      <c r="C44">
        <v>36</v>
      </c>
      <c r="D44">
        <v>31</v>
      </c>
      <c r="E44" s="17" t="s">
        <v>226</v>
      </c>
      <c r="F44">
        <f ca="1">IFERROR(IF(A44="","",OFFSET(Results!$Z$1,MATCH(A44,Results!$A:$A,0)-1,0)),"")</f>
        <v>33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402</v>
      </c>
      <c r="B45" s="15" t="s">
        <v>820</v>
      </c>
      <c r="C45">
        <v>175</v>
      </c>
      <c r="D45">
        <v>176</v>
      </c>
      <c r="E45" s="17" t="s">
        <v>226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403</v>
      </c>
      <c r="B46" s="15" t="s">
        <v>520</v>
      </c>
      <c r="C46">
        <v>87</v>
      </c>
      <c r="D46">
        <v>71</v>
      </c>
      <c r="E46" s="17" t="s">
        <v>226</v>
      </c>
      <c r="F46">
        <f ca="1">IFERROR(IF(A46="","",OFFSET(Results!$Z$1,MATCH(A46,Results!$A:$A,0)-1,0)),"")</f>
        <v>48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405</v>
      </c>
      <c r="B47" s="15" t="s">
        <v>279</v>
      </c>
      <c r="C47">
        <v>149</v>
      </c>
      <c r="D47">
        <v>126</v>
      </c>
      <c r="E47" s="17" t="s">
        <v>226</v>
      </c>
      <c r="F47">
        <f ca="1">IFERROR(IF(A47="","",OFFSET(Results!$Z$1,MATCH(A47,Results!$A:$A,0)-1,0)),"")</f>
        <v>33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406</v>
      </c>
      <c r="B48" s="15" t="s">
        <v>276</v>
      </c>
      <c r="C48">
        <v>128</v>
      </c>
      <c r="D48">
        <v>81</v>
      </c>
      <c r="E48" s="17" t="s">
        <v>226</v>
      </c>
      <c r="F48">
        <f ca="1">IFERROR(IF(A48="","",OFFSET(Results!$Z$1,MATCH(A48,Results!$A:$A,0)-1,0)),"")</f>
        <v>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408</v>
      </c>
      <c r="B49" s="15" t="s">
        <v>868</v>
      </c>
      <c r="C49">
        <v>57</v>
      </c>
      <c r="D49">
        <v>51</v>
      </c>
      <c r="E49" s="17" t="s">
        <v>226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409</v>
      </c>
      <c r="B50" s="15" t="s">
        <v>869</v>
      </c>
      <c r="C50">
        <v>108</v>
      </c>
      <c r="D50">
        <v>101</v>
      </c>
      <c r="E50" s="17" t="s">
        <v>226</v>
      </c>
      <c r="F50">
        <f ca="1">IFERROR(IF(A50="","",OFFSET(Results!$Z$1,MATCH(A50,Results!$A:$A,0)-1,0)),"")</f>
        <v>61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410</v>
      </c>
      <c r="B51" s="15" t="s">
        <v>540</v>
      </c>
      <c r="C51">
        <v>357</v>
      </c>
      <c r="D51">
        <v>176</v>
      </c>
      <c r="E51" s="17" t="s">
        <v>226</v>
      </c>
      <c r="F51">
        <f ca="1">IFERROR(IF(A51="","",OFFSET(Results!$Z$1,MATCH(A51,Results!$A:$A,0)-1,0)),"")</f>
        <v>23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412</v>
      </c>
      <c r="B52" s="15" t="s">
        <v>253</v>
      </c>
      <c r="C52">
        <v>179</v>
      </c>
      <c r="D52">
        <v>151</v>
      </c>
      <c r="E52" s="17" t="s">
        <v>226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413</v>
      </c>
      <c r="B53" s="15" t="s">
        <v>870</v>
      </c>
      <c r="C53">
        <v>43</v>
      </c>
      <c r="D53">
        <v>41</v>
      </c>
      <c r="E53" s="17" t="s">
        <v>226</v>
      </c>
      <c r="F53">
        <f ca="1">IFERROR(IF(A53="","",OFFSET(Results!$Z$1,MATCH(A53,Results!$A:$A,0)-1,0)),"")</f>
        <v>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415</v>
      </c>
      <c r="B54" s="15" t="s">
        <v>252</v>
      </c>
      <c r="C54">
        <v>96</v>
      </c>
      <c r="D54">
        <v>81</v>
      </c>
      <c r="E54" s="17" t="s">
        <v>226</v>
      </c>
      <c r="F54">
        <f ca="1">IFERROR(IF(A54="","",OFFSET(Results!$Z$1,MATCH(A54,Results!$A:$A,0)-1,0)),"")</f>
        <v>40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416</v>
      </c>
      <c r="B55" s="15" t="s">
        <v>871</v>
      </c>
      <c r="C55">
        <v>78</v>
      </c>
      <c r="D55">
        <v>51</v>
      </c>
      <c r="E55" s="17" t="s">
        <v>226</v>
      </c>
      <c r="F55">
        <f ca="1">IFERROR(IF(A55="","",OFFSET(Results!$Z$1,MATCH(A55,Results!$A:$A,0)-1,0)),"")</f>
        <v>71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417</v>
      </c>
      <c r="B56" s="15" t="s">
        <v>277</v>
      </c>
      <c r="C56">
        <v>88</v>
      </c>
      <c r="D56">
        <v>67</v>
      </c>
      <c r="E56" s="17" t="s">
        <v>226</v>
      </c>
      <c r="F56">
        <f ca="1">IFERROR(IF(A56="","",OFFSET(Results!$Z$1,MATCH(A56,Results!$A:$A,0)-1,0)),"")</f>
        <v>23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418</v>
      </c>
      <c r="B57" s="15" t="s">
        <v>838</v>
      </c>
      <c r="C57">
        <v>76</v>
      </c>
      <c r="D57">
        <v>41</v>
      </c>
      <c r="E57" s="17" t="s">
        <v>226</v>
      </c>
      <c r="F57">
        <f ca="1">IFERROR(IF(A57="","",OFFSET(Results!$Z$1,MATCH(A57,Results!$A:$A,0)-1,0)),"")</f>
        <v>33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419</v>
      </c>
      <c r="B58" s="15" t="s">
        <v>256</v>
      </c>
      <c r="C58">
        <v>156</v>
      </c>
      <c r="D58">
        <v>126</v>
      </c>
      <c r="E58" s="17" t="s">
        <v>226</v>
      </c>
      <c r="F58">
        <f ca="1">IFERROR(IF(A58="","",OFFSET(Results!$Z$1,MATCH(A58,Results!$A:$A,0)-1,0)),"")</f>
        <v>66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421</v>
      </c>
      <c r="B59" s="15" t="s">
        <v>281</v>
      </c>
      <c r="C59">
        <v>625</v>
      </c>
      <c r="D59">
        <v>176</v>
      </c>
      <c r="E59" s="17" t="s">
        <v>226</v>
      </c>
      <c r="F59">
        <f ca="1">IFERROR(IF(A59="","",OFFSET(Results!$Z$1,MATCH(A59,Results!$A:$A,0)-1,0)),"")</f>
        <v>48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423</v>
      </c>
      <c r="B60" s="15" t="s">
        <v>872</v>
      </c>
      <c r="C60">
        <v>46</v>
      </c>
      <c r="D60">
        <v>34</v>
      </c>
      <c r="E60" s="17" t="s">
        <v>226</v>
      </c>
      <c r="F60">
        <f ca="1">IFERROR(IF(A60="","",OFFSET(Results!$Z$1,MATCH(A60,Results!$A:$A,0)-1,0)),"")</f>
        <v>15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425</v>
      </c>
      <c r="B61" s="15" t="s">
        <v>456</v>
      </c>
      <c r="C61">
        <v>132</v>
      </c>
      <c r="D61">
        <v>91</v>
      </c>
      <c r="E61" s="17" t="s">
        <v>226</v>
      </c>
      <c r="F61">
        <f ca="1">IFERROR(IF(A61="","",OFFSET(Results!$Z$1,MATCH(A61,Results!$A:$A,0)-1,0)),"")</f>
        <v>61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427</v>
      </c>
      <c r="B62" s="15" t="s">
        <v>424</v>
      </c>
      <c r="C62">
        <v>41</v>
      </c>
      <c r="D62">
        <v>23</v>
      </c>
      <c r="E62" s="17" t="s">
        <v>226</v>
      </c>
      <c r="F62">
        <f ca="1">IFERROR(IF(A62="","",OFFSET(Results!$Z$1,MATCH(A62,Results!$A:$A,0)-1,0)),"")</f>
        <v>23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429</v>
      </c>
      <c r="B63" s="15" t="s">
        <v>873</v>
      </c>
      <c r="C63">
        <v>114</v>
      </c>
      <c r="D63">
        <v>101</v>
      </c>
      <c r="E63" s="17" t="s">
        <v>226</v>
      </c>
      <c r="F63">
        <f ca="1">IFERROR(IF(A63="","",OFFSET(Results!$Z$1,MATCH(A63,Results!$A:$A,0)-1,0)),"")</f>
        <v>48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430</v>
      </c>
      <c r="B64" s="15" t="s">
        <v>336</v>
      </c>
      <c r="C64">
        <v>75</v>
      </c>
      <c r="D64">
        <v>81</v>
      </c>
      <c r="E64" s="17" t="s">
        <v>844</v>
      </c>
      <c r="F64">
        <f ca="1">IFERROR(IF(A64="","",OFFSET(Results!$Z$1,MATCH(A64,Results!$A:$A,0)-1,0)),"")</f>
        <v>48</v>
      </c>
      <c r="G64" s="6">
        <f t="shared" ca="1" si="1"/>
        <v>-0.1</v>
      </c>
      <c r="H64" t="str">
        <f ca="1">IF(E64="","",OFFSET([2]LPGA!$AL$1,MATCH(A64,[2]LPGA!$E$1:$E$500,0)-1,0))</f>
        <v>Paddy Power: 80/1, 5pl, 1/4</v>
      </c>
    </row>
    <row r="65" spans="1:8" x14ac:dyDescent="0.25">
      <c r="A65" t="s">
        <v>431</v>
      </c>
      <c r="B65" s="15" t="s">
        <v>325</v>
      </c>
      <c r="C65">
        <v>47</v>
      </c>
      <c r="D65">
        <v>31</v>
      </c>
      <c r="E65" s="17" t="s">
        <v>226</v>
      </c>
      <c r="F65">
        <f ca="1">IFERROR(IF(A65="","",OFFSET(Results!$Z$1,MATCH(A65,Results!$A:$A,0)-1,0)),"")</f>
        <v>23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433</v>
      </c>
      <c r="B66" s="15" t="s">
        <v>837</v>
      </c>
      <c r="C66">
        <v>73</v>
      </c>
      <c r="D66">
        <v>51</v>
      </c>
      <c r="E66" s="17" t="s">
        <v>226</v>
      </c>
      <c r="F66">
        <f ca="1">IFERROR(IF(A66="","",OFFSET(Results!$Z$1,MATCH(A66,Results!$A:$A,0)-1,0)),"")</f>
        <v>15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434</v>
      </c>
      <c r="B67" s="15" t="s">
        <v>280</v>
      </c>
      <c r="C67">
        <v>323</v>
      </c>
      <c r="D67">
        <v>251</v>
      </c>
      <c r="E67" s="17" t="s">
        <v>226</v>
      </c>
      <c r="F67">
        <f ca="1">IFERROR(IF(A67="","",OFFSET(Results!$Z$1,MATCH(A67,Results!$A:$A,0)-1,0)),"")</f>
        <v>48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435</v>
      </c>
      <c r="B68" s="15" t="s">
        <v>375</v>
      </c>
      <c r="C68">
        <v>111</v>
      </c>
      <c r="D68">
        <v>91</v>
      </c>
      <c r="E68" s="17" t="s">
        <v>226</v>
      </c>
      <c r="F68">
        <f ca="1">IFERROR(IF(A68="","",OFFSET(Results!$Z$1,MATCH(A68,Results!$A:$A,0)-1,0)),"")</f>
        <v>15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437</v>
      </c>
      <c r="B69" s="15" t="s">
        <v>445</v>
      </c>
      <c r="C69">
        <v>250</v>
      </c>
      <c r="D69">
        <v>151</v>
      </c>
      <c r="E69" s="17" t="s">
        <v>226</v>
      </c>
      <c r="F69">
        <f ca="1">IFERROR(IF(A69="","",OFFSET(Results!$Z$1,MATCH(A69,Results!$A:$A,0)-1,0)),"")</f>
        <v>68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439</v>
      </c>
      <c r="B70" s="15" t="s">
        <v>436</v>
      </c>
      <c r="C70">
        <v>196</v>
      </c>
      <c r="D70">
        <v>151</v>
      </c>
      <c r="E70" s="17" t="s">
        <v>226</v>
      </c>
      <c r="F70">
        <f ca="1">IFERROR(IF(A70="","",OFFSET(Results!$Z$1,MATCH(A70,Results!$A:$A,0)-1,0)),"")</f>
        <v>40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440</v>
      </c>
      <c r="B71" s="15" t="s">
        <v>550</v>
      </c>
      <c r="C71">
        <v>34</v>
      </c>
      <c r="D71">
        <v>34</v>
      </c>
      <c r="E71" s="17" t="s">
        <v>226</v>
      </c>
      <c r="F71">
        <f ca="1">IFERROR(IF(A71="","",OFFSET(Results!$Z$1,MATCH(A71,Results!$A:$A,0)-1,0)),"")</f>
        <v>23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442</v>
      </c>
      <c r="B72" s="15" t="s">
        <v>874</v>
      </c>
      <c r="C72">
        <v>122</v>
      </c>
      <c r="D72">
        <v>81</v>
      </c>
      <c r="E72" s="17" t="s">
        <v>226</v>
      </c>
      <c r="F72">
        <f ca="1">IFERROR(IF(A72="","",OFFSET(Results!$Z$1,MATCH(A72,Results!$A:$A,0)-1,0)),"")</f>
        <v>15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444</v>
      </c>
      <c r="B73" s="15" t="s">
        <v>245</v>
      </c>
      <c r="C73">
        <v>141</v>
      </c>
      <c r="D73">
        <v>151</v>
      </c>
      <c r="E73" s="17" t="s">
        <v>226</v>
      </c>
      <c r="F73">
        <f ca="1">IFERROR(IF(A73="","",OFFSET(Results!$Z$1,MATCH(A73,Results!$A:$A,0)-1,0)),"")</f>
        <v>48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Yealimi Noh</v>
      </c>
      <c r="B2" s="15" t="str">
        <f ca="1">IFERROR(OFFSET(Win!B$1,MATCH(1,Picks!F:F,0)-1,0),"")</f>
        <v>4.01%</v>
      </c>
      <c r="C2" s="16">
        <f ca="1">IFERROR(OFFSET(Win!C$1,MATCH(1,Picks!F:F,0)-1,0),"")</f>
        <v>25</v>
      </c>
      <c r="D2" s="16">
        <f ca="1">IFERROR(OFFSET(Win!D$1,MATCH(1,Picks!F:F,0)-1,0),"")</f>
        <v>29</v>
      </c>
      <c r="E2" s="17" t="str">
        <f ca="1">IFERROR(OFFSET(Win!E$1,MATCH(1,Picks!F:F,0)-1,0),"")</f>
        <v>0.60%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25">
      <c r="A3" t="str">
        <f ca="1">CONCATENATE("WIN: ",IFERROR(OFFSET(Picks!A$1,MATCH(2,Picks!F:F,0)-1,0),""))</f>
        <v>WIN: Carlota Ciganda</v>
      </c>
      <c r="B3" s="15" t="str">
        <f ca="1">IFERROR(OFFSET(Win!B$1,MATCH(2,Picks!F:F,0)-1,0),"")</f>
        <v>1.57%</v>
      </c>
      <c r="C3" s="16">
        <f ca="1">IFERROR(OFFSET(Win!C$1,MATCH(2,Picks!F:F,0)-1,0),"")</f>
        <v>64</v>
      </c>
      <c r="D3" s="16">
        <f ca="1">IFERROR(OFFSET(Win!D$1,MATCH(2,Picks!F:F,0)-1,0),"")</f>
        <v>91</v>
      </c>
      <c r="E3" s="17" t="str">
        <f ca="1">IFERROR(OFFSET(Win!E$1,MATCH(2,Picks!F:F,0)-1,0),"")</f>
        <v>0.50%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6pl, 1/5</v>
      </c>
    </row>
    <row r="4" spans="1:8" x14ac:dyDescent="0.25">
      <c r="A4" t="str">
        <f ca="1">CONCATENATE("WIN: ",IFERROR(OFFSET(Picks!A$1,MATCH(3,Picks!F:F,0)-1,0),""))</f>
        <v>WIN: Nanna Koerstz Madsen</v>
      </c>
      <c r="B4" s="15" t="str">
        <f ca="1">IFERROR(OFFSET(Win!B$1,MATCH(3,Picks!F:F,0)-1,0),"")</f>
        <v>2.60%</v>
      </c>
      <c r="C4" s="16">
        <f ca="1">IFERROR(OFFSET(Win!C$1,MATCH(3,Picks!F:F,0)-1,0),"")</f>
        <v>38</v>
      </c>
      <c r="D4" s="16">
        <f ca="1">IFERROR(OFFSET(Win!D$1,MATCH(3,Picks!F:F,0)-1,0),"")</f>
        <v>46</v>
      </c>
      <c r="E4" s="17" t="str">
        <f ca="1">IFERROR(OFFSET(Win!E$1,MATCH(3,Picks!F:F,0)-1,0),"")</f>
        <v>0.40%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Ladbrokes: 45/1, 5pl, 1/4</v>
      </c>
    </row>
    <row r="5" spans="1:8" x14ac:dyDescent="0.25">
      <c r="A5" t="str">
        <f ca="1">CONCATENATE("FRL: ",IFERROR(OFFSET(Picks!M$1,MATCH(1,Picks!R:R,0)-1,0),""))</f>
        <v>FRL: Gabriela Ruffels</v>
      </c>
      <c r="B5" s="15" t="str">
        <f ca="1">IFERROR(IF(OFFSET(FRL!B$1,MATCH(1,Picks!R:R,0)-1,0)=0,"",OFFSET(FRL!B$1,MATCH(1,Picks!R:R,0)-1,0)),"")</f>
        <v>1.17%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Ayaka Furue</v>
      </c>
      <c r="B6" s="15" t="str">
        <f ca="1">IFERROR(IF(OFFSET(FRL!B$1,MATCH(2,Picks!R:R,0)-1,0)=0,"",OFFSET(FRL!B$1,MATCH(2,Picks!R:R,0)-1,0)),"")</f>
        <v>2.49%</v>
      </c>
      <c r="C6" s="16">
        <f ca="1">IFERROR(IF(OFFSET(FRL!C$1,MATCH(2,Picks!R:R,0)-1,0)=0,"",OFFSET(FRL!C$1,MATCH(2,Picks!R:R,0)-1,0)),"")</f>
        <v>40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40/1, 6pl, 1/5</v>
      </c>
    </row>
    <row r="7" spans="1:8" x14ac:dyDescent="0.25">
      <c r="A7" t="str">
        <f ca="1">CONCATENATE("FRL: ",IFERROR(OFFSET(Picks!M$1,MATCH(3,Picks!R:R,0)-1,0),""))</f>
        <v>FRL: Sarah Schmelzel</v>
      </c>
      <c r="B7" s="15" t="str">
        <f ca="1">IFERROR(IF(OFFSET(FRL!B$1,MATCH(3,Picks!R:R,0)-1,0)=0,"",OFFSET(FRL!B$1,MATCH(3,Picks!R:R,0)-1,0)),"")</f>
        <v>1.34%</v>
      </c>
      <c r="C7" s="16">
        <f ca="1">IFERROR(IF(OFFSET(FRL!C$1,MATCH(3,Picks!R:R,0)-1,0)=0,"",OFFSET(FRL!C$1,MATCH(3,Picks!R:R,0)-1,0)),"")</f>
        <v>75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2025-02-24T00:30:47Z</dcterms:modified>
</cp:coreProperties>
</file>