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97D0C59-4EBC-4345-BB1E-1A40B6C5EA8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1" i="48"/>
  <c r="H12" i="48"/>
  <c r="H13" i="48"/>
  <c r="H14" i="48"/>
  <c r="H16" i="48"/>
  <c r="H19" i="48"/>
  <c r="H20" i="48"/>
  <c r="H21" i="48"/>
  <c r="H22" i="48"/>
  <c r="H23" i="48"/>
  <c r="H24" i="48"/>
  <c r="H26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7" i="48"/>
  <c r="H58" i="48"/>
  <c r="H59" i="48"/>
  <c r="H62" i="48"/>
  <c r="H63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6" i="1"/>
  <c r="H8" i="1"/>
  <c r="H9" i="1"/>
  <c r="H11" i="1"/>
  <c r="H12" i="1"/>
  <c r="H13" i="1"/>
  <c r="H14" i="1"/>
  <c r="H15" i="1"/>
  <c r="H17" i="1"/>
  <c r="H18" i="1"/>
  <c r="H20" i="1"/>
  <c r="H21" i="1"/>
  <c r="H22" i="1"/>
  <c r="H24" i="1"/>
  <c r="H26" i="1"/>
  <c r="H28" i="1"/>
  <c r="H30" i="1"/>
  <c r="H31" i="1"/>
  <c r="H32" i="1"/>
  <c r="H35" i="1"/>
  <c r="H36" i="1"/>
  <c r="H38" i="1"/>
  <c r="H39" i="1"/>
  <c r="H41" i="1"/>
  <c r="H42" i="1"/>
  <c r="H43" i="1"/>
  <c r="H44" i="1"/>
  <c r="H45" i="1"/>
  <c r="H47" i="1"/>
  <c r="H48" i="1"/>
  <c r="H49" i="1"/>
  <c r="H51" i="1"/>
  <c r="H52" i="1"/>
  <c r="H54" i="1"/>
  <c r="H55" i="1"/>
  <c r="H57" i="1"/>
  <c r="H58" i="1"/>
  <c r="H59" i="1"/>
  <c r="H62" i="1"/>
  <c r="H63" i="1"/>
  <c r="H65" i="1"/>
  <c r="H66" i="1"/>
  <c r="H67" i="1"/>
  <c r="H68" i="1"/>
  <c r="H69" i="1"/>
  <c r="H70" i="1"/>
  <c r="H72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Q67" i="39" s="1"/>
  <c r="R67" i="39" s="1" a="1"/>
  <c r="R67" i="39" s="1"/>
  <c r="V67" i="39" s="1"/>
  <c r="M67" i="39"/>
  <c r="D67" i="39"/>
  <c r="C67" i="39"/>
  <c r="B67" i="39"/>
  <c r="A67" i="39"/>
  <c r="P66" i="39"/>
  <c r="O66" i="39"/>
  <c r="N66" i="39"/>
  <c r="M66" i="39"/>
  <c r="D66" i="39"/>
  <c r="C66" i="39"/>
  <c r="B66" i="39"/>
  <c r="E66" i="39" s="1"/>
  <c r="F66" i="39" s="1" a="1"/>
  <c r="F66" i="39" s="1"/>
  <c r="J66" i="39" s="1"/>
  <c r="A66" i="39"/>
  <c r="P65" i="39"/>
  <c r="O65" i="39"/>
  <c r="N65" i="39"/>
  <c r="M65" i="39"/>
  <c r="D65" i="39"/>
  <c r="C65" i="39"/>
  <c r="B65" i="39"/>
  <c r="A65" i="39"/>
  <c r="P64" i="39"/>
  <c r="O64" i="39"/>
  <c r="N64" i="39"/>
  <c r="Q64" i="39" s="1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E60" i="39" s="1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Q56" i="39" s="1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Q49" i="39" s="1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E48" i="39" s="1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C45" i="39"/>
  <c r="B45" i="39"/>
  <c r="E45" i="39" s="1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Q42" i="39" s="1"/>
  <c r="M42" i="39"/>
  <c r="D42" i="39"/>
  <c r="C42" i="39"/>
  <c r="B42" i="39"/>
  <c r="E42" i="39" s="1"/>
  <c r="A42" i="39"/>
  <c r="P41" i="39"/>
  <c r="O41" i="39"/>
  <c r="N41" i="39"/>
  <c r="M41" i="39"/>
  <c r="D41" i="39"/>
  <c r="C41" i="39"/>
  <c r="B41" i="39"/>
  <c r="A41" i="39"/>
  <c r="P40" i="39"/>
  <c r="O40" i="39"/>
  <c r="N40" i="39"/>
  <c r="Q40" i="39" s="1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E39" i="39" s="1"/>
  <c r="A39" i="39"/>
  <c r="P38" i="39"/>
  <c r="O38" i="39"/>
  <c r="N38" i="39"/>
  <c r="M38" i="39"/>
  <c r="D38" i="39"/>
  <c r="C38" i="39"/>
  <c r="B38" i="39"/>
  <c r="A38" i="39"/>
  <c r="P37" i="39"/>
  <c r="O37" i="39"/>
  <c r="N37" i="39"/>
  <c r="Q37" i="39" s="1"/>
  <c r="M37" i="39"/>
  <c r="D37" i="39"/>
  <c r="E37" i="39" s="1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E33" i="39" s="1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E27" i="39" s="1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Q25" i="39" s="1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J21" i="39" s="1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O18" i="39"/>
  <c r="N18" i="39"/>
  <c r="Q18" i="39" s="1"/>
  <c r="M18" i="39"/>
  <c r="D18" i="39"/>
  <c r="C18" i="39"/>
  <c r="B18" i="39"/>
  <c r="E18" i="39" s="1"/>
  <c r="A18" i="39"/>
  <c r="P17" i="39"/>
  <c r="Q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E15" i="39" s="1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E13" i="39" s="1"/>
  <c r="C13" i="39"/>
  <c r="B13" i="39"/>
  <c r="A13" i="39"/>
  <c r="P12" i="39"/>
  <c r="O12" i="39"/>
  <c r="N12" i="39"/>
  <c r="Q12" i="39" s="1"/>
  <c r="M12" i="39"/>
  <c r="D12" i="39"/>
  <c r="C12" i="39"/>
  <c r="B12" i="39"/>
  <c r="E12" i="39" s="1"/>
  <c r="A12" i="39"/>
  <c r="P11" i="39"/>
  <c r="Q11" i="39" s="1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E9" i="39" s="1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E6" i="39" s="1"/>
  <c r="A6" i="39"/>
  <c r="P5" i="39"/>
  <c r="Q5" i="39" s="1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Q153" i="39"/>
  <c r="E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Q126" i="39"/>
  <c r="E126" i="39"/>
  <c r="Q125" i="39"/>
  <c r="E125" i="39"/>
  <c r="Q124" i="39"/>
  <c r="Q123" i="39"/>
  <c r="E123" i="39"/>
  <c r="Q122" i="39"/>
  <c r="E122" i="39"/>
  <c r="Q121" i="39"/>
  <c r="R121" i="39" s="1" a="1"/>
  <c r="R121" i="39" s="1"/>
  <c r="V121" i="39" s="1"/>
  <c r="Q120" i="39"/>
  <c r="E120" i="39"/>
  <c r="Q119" i="39"/>
  <c r="E119" i="39"/>
  <c r="Q118" i="39"/>
  <c r="Q117" i="39"/>
  <c r="E117" i="39"/>
  <c r="Q116" i="39"/>
  <c r="E116" i="39"/>
  <c r="Q115" i="39"/>
  <c r="R115" i="39" s="1" a="1"/>
  <c r="R115" i="39" s="1"/>
  <c r="V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Q111" i="39"/>
  <c r="R111" i="39" s="1" a="1"/>
  <c r="R111" i="39" s="1"/>
  <c r="V111" i="39" s="1"/>
  <c r="E111" i="39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R108" i="39" s="1" a="1"/>
  <c r="R108" i="39" s="1"/>
  <c r="V108" i="39" s="1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Q105" i="39"/>
  <c r="R105" i="39" s="1" a="1"/>
  <c r="R105" i="39" s="1"/>
  <c r="V105" i="39" s="1"/>
  <c r="E105" i="39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F98" i="39" s="1" a="1"/>
  <c r="F98" i="39" s="1"/>
  <c r="J98" i="39" s="1"/>
  <c r="Q97" i="39"/>
  <c r="R97" i="39" s="1" a="1"/>
  <c r="R97" i="39" s="1"/>
  <c r="V97" i="39" s="1"/>
  <c r="Q96" i="39"/>
  <c r="R96" i="39" s="1" a="1"/>
  <c r="R96" i="39" s="1"/>
  <c r="V96" i="39" s="1"/>
  <c r="E96" i="39"/>
  <c r="Q95" i="39"/>
  <c r="R95" i="39" s="1" a="1"/>
  <c r="R95" i="39" s="1"/>
  <c r="V95" i="39" s="1"/>
  <c r="E95" i="39"/>
  <c r="F95" i="39" s="1" a="1"/>
  <c r="F95" i="39" s="1"/>
  <c r="J95" i="39" s="1"/>
  <c r="Q94" i="39"/>
  <c r="Q93" i="39"/>
  <c r="R93" i="39" s="1" a="1"/>
  <c r="R93" i="39" s="1"/>
  <c r="V93" i="39" s="1"/>
  <c r="E93" i="39"/>
  <c r="E92" i="39"/>
  <c r="F92" i="39" s="1" a="1"/>
  <c r="F92" i="39" s="1"/>
  <c r="J92" i="39" s="1"/>
  <c r="Q91" i="39"/>
  <c r="R91" i="39" s="1" a="1"/>
  <c r="R91" i="39" s="1"/>
  <c r="V91" i="39" s="1"/>
  <c r="Q90" i="39"/>
  <c r="R90" i="39" s="1" a="1"/>
  <c r="R90" i="39" s="1"/>
  <c r="V90" i="39" s="1"/>
  <c r="E90" i="39"/>
  <c r="E89" i="39"/>
  <c r="F89" i="39" s="1" a="1"/>
  <c r="F89" i="39" s="1"/>
  <c r="J89" i="39" s="1"/>
  <c r="Q88" i="39"/>
  <c r="E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4" i="39"/>
  <c r="Q82" i="39"/>
  <c r="Q81" i="39"/>
  <c r="R81" i="39" s="1" a="1"/>
  <c r="R81" i="39" s="1"/>
  <c r="V81" i="39" s="1"/>
  <c r="E81" i="39"/>
  <c r="E80" i="39"/>
  <c r="F80" i="39" s="1" a="1"/>
  <c r="F80" i="39" s="1"/>
  <c r="J80" i="39" s="1"/>
  <c r="Q79" i="39"/>
  <c r="R79" i="39" s="1" a="1"/>
  <c r="R79" i="39" s="1"/>
  <c r="V79" i="39" s="1"/>
  <c r="Q78" i="39"/>
  <c r="R78" i="39" s="1" a="1"/>
  <c r="R78" i="39" s="1"/>
  <c r="V78" i="39" s="1"/>
  <c r="E78" i="39"/>
  <c r="E77" i="39"/>
  <c r="F77" i="39" s="1" a="1"/>
  <c r="F77" i="39" s="1"/>
  <c r="J77" i="39" s="1"/>
  <c r="Q76" i="39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R73" i="39" s="1" a="1"/>
  <c r="R73" i="39" s="1"/>
  <c r="V73" i="39" s="1"/>
  <c r="E72" i="39"/>
  <c r="F72" i="39" s="1" a="1"/>
  <c r="F72" i="39" s="1"/>
  <c r="J72" i="39" s="1"/>
  <c r="E71" i="39"/>
  <c r="Q70" i="39"/>
  <c r="Q69" i="39"/>
  <c r="E69" i="39"/>
  <c r="F69" i="39" s="1" a="1"/>
  <c r="F69" i="39" s="1"/>
  <c r="J69" i="39" s="1"/>
  <c r="E68" i="39"/>
  <c r="E67" i="39"/>
  <c r="Q65" i="39"/>
  <c r="R65" i="39" s="1" a="1"/>
  <c r="R65" i="39" s="1"/>
  <c r="V65" i="39" s="1"/>
  <c r="E65" i="39"/>
  <c r="E62" i="39"/>
  <c r="F62" i="39" s="1" a="1"/>
  <c r="F62" i="39" s="1"/>
  <c r="J62" i="39" s="1"/>
  <c r="Q61" i="39"/>
  <c r="E59" i="39"/>
  <c r="F59" i="39" s="1" a="1"/>
  <c r="F59" i="39" s="1"/>
  <c r="J59" i="39" s="1"/>
  <c r="Q58" i="39"/>
  <c r="Q55" i="39"/>
  <c r="E53" i="39"/>
  <c r="Q52" i="39"/>
  <c r="Q51" i="39"/>
  <c r="R51" i="39" s="1" a="1"/>
  <c r="R51" i="39" s="1"/>
  <c r="V51" i="39" s="1"/>
  <c r="E51" i="39"/>
  <c r="E47" i="39"/>
  <c r="Q46" i="39"/>
  <c r="Q45" i="39"/>
  <c r="R45" i="39" s="1" a="1"/>
  <c r="R45" i="39" s="1"/>
  <c r="V45" i="39" s="1"/>
  <c r="E44" i="39"/>
  <c r="F44" i="39" s="1" a="1"/>
  <c r="F44" i="39" s="1"/>
  <c r="J44" i="39" s="1"/>
  <c r="Q43" i="39"/>
  <c r="E41" i="39"/>
  <c r="F41" i="39" s="1" a="1"/>
  <c r="F41" i="39" s="1"/>
  <c r="J41" i="39" s="1"/>
  <c r="Q39" i="39"/>
  <c r="R39" i="39" s="1" a="1"/>
  <c r="R39" i="39" s="1"/>
  <c r="V39" i="39" s="1"/>
  <c r="Q38" i="39"/>
  <c r="R38" i="39" s="1" a="1"/>
  <c r="R38" i="39" s="1"/>
  <c r="V38" i="39" s="1"/>
  <c r="E38" i="39"/>
  <c r="F38" i="39" s="1" a="1"/>
  <c r="F38" i="39" s="1"/>
  <c r="J38" i="39" s="1"/>
  <c r="E36" i="39"/>
  <c r="E35" i="39"/>
  <c r="F35" i="39" s="1" a="1"/>
  <c r="F35" i="39" s="1"/>
  <c r="J35" i="39" s="1"/>
  <c r="Q34" i="39"/>
  <c r="Q32" i="39"/>
  <c r="R32" i="39" s="1" a="1"/>
  <c r="R32" i="39" s="1"/>
  <c r="V32" i="39" s="1"/>
  <c r="E32" i="39"/>
  <c r="Q31" i="39"/>
  <c r="R31" i="39" s="1" a="1"/>
  <c r="R31" i="39" s="1"/>
  <c r="V31" i="39" s="1"/>
  <c r="E29" i="39"/>
  <c r="Q28" i="39"/>
  <c r="E26" i="39"/>
  <c r="E23" i="39"/>
  <c r="Q22" i="39"/>
  <c r="Q20" i="39"/>
  <c r="E20" i="39"/>
  <c r="Q19" i="39"/>
  <c r="E17" i="39"/>
  <c r="Q16" i="39"/>
  <c r="E14" i="39"/>
  <c r="Q10" i="39"/>
  <c r="Q9" i="39"/>
  <c r="Q7" i="39"/>
  <c r="R7" i="39" s="1" a="1"/>
  <c r="R7" i="39" s="1"/>
  <c r="V7" i="39" s="1"/>
  <c r="Q4" i="39"/>
  <c r="E4" i="39"/>
  <c r="Q3" i="39" l="1"/>
  <c r="R56" i="39" s="1" a="1"/>
  <c r="R56" i="39" s="1"/>
  <c r="Q21" i="39"/>
  <c r="R21" i="39" s="1" a="1"/>
  <c r="R21" i="39" s="1"/>
  <c r="V21" i="39" s="1"/>
  <c r="Q24" i="39"/>
  <c r="Q30" i="39"/>
  <c r="Q48" i="39"/>
  <c r="R48" i="39" s="1" a="1"/>
  <c r="R48" i="39" s="1"/>
  <c r="V48" i="39" s="1"/>
  <c r="Q54" i="39"/>
  <c r="Q57" i="39"/>
  <c r="R57" i="39" s="1" a="1"/>
  <c r="R57" i="39" s="1"/>
  <c r="V57" i="39" s="1"/>
  <c r="Q60" i="39"/>
  <c r="R60" i="39" s="1" a="1"/>
  <c r="R60" i="39" s="1"/>
  <c r="Q63" i="39"/>
  <c r="R63" i="39" s="1" a="1"/>
  <c r="R63" i="39" s="1"/>
  <c r="V63" i="39" s="1"/>
  <c r="Q66" i="39"/>
  <c r="R66" i="39" s="1" a="1"/>
  <c r="R66" i="39" s="1"/>
  <c r="V66" i="39" s="1"/>
  <c r="Q6" i="39"/>
  <c r="Q27" i="39"/>
  <c r="E11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R4" i="39" a="1"/>
  <c r="R4" i="39" s="1"/>
  <c r="V4" i="39" s="1"/>
  <c r="F10" i="39" a="1"/>
  <c r="F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R28" i="39" a="1"/>
  <c r="R28" i="39" s="1"/>
  <c r="V28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9" i="39" a="1"/>
  <c r="R69" i="39" s="1"/>
  <c r="V69" i="39" s="1"/>
  <c r="R70" i="39" a="1"/>
  <c r="R70" i="39" s="1"/>
  <c r="V70" i="39" s="1"/>
  <c r="F24" i="39" a="1"/>
  <c r="F24" i="39" s="1"/>
  <c r="J24" i="39" s="1"/>
  <c r="Q33" i="39"/>
  <c r="Q15" i="39"/>
  <c r="R27" i="39" s="1" a="1"/>
  <c r="R27" i="39" s="1"/>
  <c r="R30" i="39" a="1"/>
  <c r="R30" i="39" s="1"/>
  <c r="V30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8" i="39" l="1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V2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6" i="40" l="1"/>
  <c r="W2" i="36"/>
  <c r="W10" i="36"/>
  <c r="W4" i="36"/>
  <c r="X13" i="36"/>
  <c r="D6" i="40"/>
  <c r="W8" i="36"/>
  <c r="Y8" i="36"/>
  <c r="B6" i="40"/>
  <c r="X11" i="36"/>
  <c r="Y12" i="36"/>
  <c r="D5" i="40"/>
  <c r="W12" i="36"/>
  <c r="C5" i="40"/>
  <c r="Y10" i="36"/>
  <c r="X10" i="36"/>
  <c r="A7" i="40"/>
  <c r="E5" i="40"/>
  <c r="E7" i="40"/>
  <c r="Y9" i="36"/>
  <c r="C7" i="40"/>
  <c r="Y13" i="36"/>
  <c r="X12" i="36"/>
  <c r="W11" i="36"/>
  <c r="B5" i="40"/>
  <c r="W9" i="36"/>
  <c r="W7" i="36"/>
  <c r="C6" i="40"/>
  <c r="A5" i="40"/>
  <c r="W5" i="36"/>
  <c r="W3" i="36"/>
  <c r="Y11" i="36"/>
  <c r="X8" i="36"/>
  <c r="W13" i="36"/>
  <c r="E6" i="40"/>
  <c r="W6" i="36"/>
  <c r="B7" i="40"/>
  <c r="D7" i="40"/>
  <c r="X9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9" i="39" l="1"/>
  <c r="S18" i="39"/>
  <c r="S65" i="39"/>
  <c r="S13" i="39"/>
  <c r="S4" i="39"/>
  <c r="S6" i="39"/>
  <c r="S59" i="39"/>
  <c r="S31" i="39"/>
  <c r="S30" i="39"/>
  <c r="S27" i="39"/>
  <c r="S22" i="39"/>
  <c r="S43" i="39"/>
  <c r="S15" i="39"/>
  <c r="F6" i="40" s="1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S60" i="39"/>
  <c r="G30" i="1"/>
  <c r="G30" i="39"/>
  <c r="G85" i="1"/>
  <c r="G85" i="39"/>
  <c r="G29" i="48"/>
  <c r="S29" i="39"/>
  <c r="G35" i="1"/>
  <c r="G35" i="39"/>
  <c r="G27" i="39"/>
  <c r="G19" i="39"/>
  <c r="F3" i="40" s="1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F5" i="40" s="1"/>
  <c r="G26" i="48"/>
  <c r="S26" i="39"/>
  <c r="G45" i="1"/>
  <c r="G45" i="39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F4" i="40" s="1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S56" i="39"/>
  <c r="G42" i="48"/>
  <c r="S42" i="39"/>
  <c r="G116" i="48"/>
  <c r="S116" i="39"/>
  <c r="G130" i="48"/>
  <c r="S130" i="39"/>
  <c r="G136" i="1"/>
  <c r="G24" i="1"/>
  <c r="G114" i="1"/>
  <c r="G120" i="1"/>
  <c r="G104" i="1"/>
  <c r="G140" i="1"/>
  <c r="G11" i="1"/>
  <c r="G32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132" i="1"/>
  <c r="G68" i="1"/>
  <c r="G93" i="1"/>
  <c r="G116" i="1"/>
  <c r="G146" i="1"/>
  <c r="G144" i="1"/>
  <c r="G48" i="1"/>
  <c r="G47" i="1"/>
  <c r="G139" i="1"/>
  <c r="G100" i="1"/>
  <c r="G142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F7" i="40" l="1"/>
  <c r="F2" i="40"/>
  <c r="G69" i="1"/>
  <c r="G58" i="1"/>
  <c r="G17" i="1" l="1"/>
  <c r="G63" i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8" i="1" l="1"/>
  <c r="G18" i="1"/>
  <c r="G122" i="1"/>
  <c r="G62" i="1"/>
  <c r="G113" i="1" l="1"/>
  <c r="G72" i="1"/>
  <c r="I6" i="39" l="1"/>
  <c r="H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73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H61" i="39"/>
  <c r="U5" i="39"/>
  <c r="T5" i="39"/>
  <c r="U33" i="39"/>
  <c r="T33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I49" i="39"/>
  <c r="H49" i="39"/>
  <c r="T27" i="39"/>
  <c r="U54" i="39"/>
  <c r="T54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27" i="39"/>
  <c r="H50" i="39"/>
  <c r="U34" i="39"/>
  <c r="T34" i="39"/>
  <c r="I35" i="39"/>
  <c r="H35" i="39"/>
  <c r="I9" i="39"/>
  <c r="H9" i="39"/>
  <c r="I59" i="39"/>
  <c r="H59" i="39"/>
  <c r="H33" i="39"/>
  <c r="U3" i="39"/>
  <c r="T3" i="39"/>
  <c r="U31" i="39"/>
  <c r="T31" i="39"/>
  <c r="T29" i="39"/>
  <c r="U29" i="39"/>
  <c r="H3" i="39"/>
  <c r="I41" i="39"/>
  <c r="H41" i="39"/>
  <c r="I28" i="39"/>
  <c r="H28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H4" i="39"/>
  <c r="U12" i="39"/>
  <c r="T12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T57" i="39"/>
  <c r="U57" i="39"/>
  <c r="U38" i="39"/>
  <c r="T38" i="39"/>
  <c r="T45" i="39"/>
  <c r="U45" i="39"/>
  <c r="U51" i="39"/>
  <c r="T51" i="39"/>
  <c r="H27" i="48" l="1"/>
  <c r="H15" i="48"/>
  <c r="G15" i="48" s="1"/>
  <c r="H10" i="48"/>
  <c r="H64" i="48"/>
  <c r="G64" i="48" s="1"/>
  <c r="H25" i="48"/>
  <c r="G25" i="48" s="1"/>
  <c r="V10" i="39" l="1"/>
  <c r="G10" i="48"/>
  <c r="V27" i="39"/>
  <c r="G27" i="48"/>
  <c r="V25" i="39"/>
  <c r="V64" i="39"/>
  <c r="V15" i="39"/>
  <c r="U25" i="39" l="1"/>
  <c r="T25" i="39"/>
  <c r="U15" i="39"/>
  <c r="T15" i="39"/>
  <c r="U10" i="39"/>
  <c r="U64" i="39"/>
  <c r="T64" i="39"/>
  <c r="U27" i="39"/>
  <c r="H27" i="1"/>
  <c r="H10" i="1"/>
  <c r="H50" i="1"/>
  <c r="H64" i="1"/>
  <c r="H73" i="1"/>
  <c r="H29" i="1"/>
  <c r="H4" i="1"/>
  <c r="H25" i="1"/>
  <c r="H71" i="1"/>
  <c r="G71" i="1" s="1"/>
  <c r="H19" i="1"/>
  <c r="G19" i="1" s="1"/>
  <c r="J4" i="39" l="1"/>
  <c r="G4" i="1"/>
  <c r="J29" i="39"/>
  <c r="G29" i="1"/>
  <c r="J73" i="39"/>
  <c r="I73" i="39" s="1"/>
  <c r="G73" i="1"/>
  <c r="J25" i="39"/>
  <c r="G25" i="1"/>
  <c r="J64" i="39"/>
  <c r="G64" i="1"/>
  <c r="J50" i="39"/>
  <c r="G50" i="1"/>
  <c r="J10" i="39"/>
  <c r="G10" i="1"/>
  <c r="J27" i="39"/>
  <c r="G27" i="1"/>
  <c r="J71" i="39"/>
  <c r="J19" i="39"/>
  <c r="I71" i="39" l="1"/>
  <c r="H71" i="39"/>
  <c r="I64" i="39"/>
  <c r="I27" i="39"/>
  <c r="I25" i="39"/>
  <c r="I10" i="39"/>
  <c r="I29" i="39"/>
  <c r="H53" i="39"/>
  <c r="I19" i="39"/>
  <c r="H19" i="39"/>
  <c r="I50" i="39"/>
  <c r="I4" i="39"/>
  <c r="H40" i="48" l="1"/>
  <c r="G40" i="48" s="1"/>
  <c r="H18" i="48"/>
  <c r="G18" i="48" s="1"/>
  <c r="H56" i="48"/>
  <c r="G56" i="48" s="1"/>
  <c r="H17" i="48"/>
  <c r="H60" i="48"/>
  <c r="H61" i="48"/>
  <c r="V61" i="39" l="1"/>
  <c r="G61" i="48"/>
  <c r="V60" i="39"/>
  <c r="G60" i="48"/>
  <c r="V17" i="39"/>
  <c r="G17" i="48"/>
  <c r="V56" i="39"/>
  <c r="H7" i="40"/>
  <c r="V40" i="39"/>
  <c r="H5" i="40"/>
  <c r="V18" i="39"/>
  <c r="H6" i="40"/>
  <c r="Y4" i="36" l="1"/>
  <c r="U56" i="39"/>
  <c r="X4" i="36" s="1"/>
  <c r="T56" i="39"/>
  <c r="G7" i="40" s="1"/>
  <c r="Y2" i="36"/>
  <c r="U40" i="39"/>
  <c r="X2" i="36" s="1"/>
  <c r="T40" i="39"/>
  <c r="G5" i="40" s="1"/>
  <c r="Y3" i="36"/>
  <c r="T18" i="39"/>
  <c r="G6" i="40" s="1"/>
  <c r="U18" i="39"/>
  <c r="X3" i="36" s="1"/>
  <c r="Y7" i="36"/>
  <c r="U17" i="39"/>
  <c r="X7" i="36" s="1"/>
  <c r="Y6" i="36"/>
  <c r="U60" i="39"/>
  <c r="X6" i="36" s="1"/>
  <c r="E3" i="36"/>
  <c r="Y5" i="36"/>
  <c r="U61" i="39"/>
  <c r="X5" i="36" s="1"/>
  <c r="H61" i="1"/>
  <c r="H23" i="1"/>
  <c r="H16" i="1"/>
  <c r="G16" i="1" s="1"/>
  <c r="H60" i="1"/>
  <c r="H7" i="1"/>
  <c r="H34" i="1"/>
  <c r="H3" i="1"/>
  <c r="H53" i="1"/>
  <c r="H46" i="1"/>
  <c r="H40" i="1"/>
  <c r="G40" i="1" s="1"/>
  <c r="H37" i="1"/>
  <c r="H56" i="1"/>
  <c r="G56" i="1" s="1"/>
  <c r="H33" i="1"/>
  <c r="J34" i="39" l="1"/>
  <c r="G34" i="1"/>
  <c r="J7" i="39"/>
  <c r="G7" i="1"/>
  <c r="J60" i="39"/>
  <c r="I60" i="39" s="1"/>
  <c r="G60" i="1"/>
  <c r="J3" i="39"/>
  <c r="G3" i="1"/>
  <c r="J23" i="39"/>
  <c r="G23" i="1"/>
  <c r="K3" i="36"/>
  <c r="J33" i="39"/>
  <c r="G33" i="1"/>
  <c r="J61" i="39"/>
  <c r="G61" i="1"/>
  <c r="W28" i="36"/>
  <c r="V28" i="36"/>
  <c r="Q28" i="36"/>
  <c r="O28" i="36"/>
  <c r="U28" i="36"/>
  <c r="R28" i="36"/>
  <c r="Z28" i="36"/>
  <c r="S28" i="36"/>
  <c r="X28" i="36"/>
  <c r="T28" i="36"/>
  <c r="Y28" i="36"/>
  <c r="P28" i="36"/>
  <c r="J37" i="39"/>
  <c r="G37" i="1"/>
  <c r="J46" i="39"/>
  <c r="G46" i="1"/>
  <c r="J16" i="39"/>
  <c r="H3" i="40"/>
  <c r="G53" i="1"/>
  <c r="B3" i="36" s="1"/>
  <c r="J53" i="39"/>
  <c r="H2" i="40"/>
  <c r="J56" i="39"/>
  <c r="J40" i="39"/>
  <c r="H4" i="40"/>
  <c r="R10" i="36" l="1"/>
  <c r="I33" i="39"/>
  <c r="R9" i="36"/>
  <c r="I23" i="39"/>
  <c r="Q9" i="36" s="1"/>
  <c r="R11" i="36"/>
  <c r="I53" i="39"/>
  <c r="R3" i="36"/>
  <c r="I16" i="39"/>
  <c r="Q3" i="36" s="1"/>
  <c r="H16" i="39"/>
  <c r="G3" i="40" s="1"/>
  <c r="R6" i="36"/>
  <c r="I3" i="39"/>
  <c r="Q6" i="36" s="1"/>
  <c r="R13" i="36"/>
  <c r="I46" i="39"/>
  <c r="Q13" i="36" s="1"/>
  <c r="R5" i="36"/>
  <c r="I37" i="39"/>
  <c r="Q5" i="36" s="1"/>
  <c r="R12" i="36"/>
  <c r="I7" i="39"/>
  <c r="Q12" i="36" s="1"/>
  <c r="R4" i="36"/>
  <c r="H40" i="39"/>
  <c r="G4" i="40" s="1"/>
  <c r="I40" i="39"/>
  <c r="R8" i="36"/>
  <c r="I61" i="39"/>
  <c r="Q8" i="36" s="1"/>
  <c r="R2" i="36"/>
  <c r="H56" i="39"/>
  <c r="G2" i="40" s="1"/>
  <c r="I56" i="39"/>
  <c r="Q2" i="36" s="1"/>
  <c r="R7" i="36"/>
  <c r="I34" i="39"/>
  <c r="H3" i="36" l="1"/>
  <c r="Q4" i="36"/>
  <c r="Q11" i="36"/>
  <c r="Q7" i="36"/>
  <c r="M28" i="36" s="1"/>
  <c r="Q10" i="36"/>
  <c r="B28" i="36"/>
  <c r="E28" i="36"/>
  <c r="F28" i="36"/>
  <c r="D28" i="36"/>
  <c r="H28" i="36"/>
  <c r="I28" i="36"/>
  <c r="C28" i="36"/>
  <c r="K28" i="36"/>
  <c r="L28" i="36"/>
  <c r="J28" i="36" l="1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<sst xmlns="http://schemas.openxmlformats.org/spreadsheetml/2006/main" count="11028" uniqueCount="1163">
  <si>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</si>
  <si>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</si>
  <si>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</si>
  <si>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</si>
  <si>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</si>
  <si>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</si>
  <si>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</si>
  <si>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</si>
  <si>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</si>
  <si>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</si>
  <si>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</si>
  <si>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</si>
  <si>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</si>
  <si>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</si>
  <si>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</si>
  <si>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</si>
  <si>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</si>
  <si>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</si>
  <si>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</si>
  <si>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</si>
  <si>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</si>
  <si>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</si>
  <si>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</si>
  <si>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</si>
  <si>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</si>
  <si>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</si>
  <si>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</si>
  <si>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</si>
  <si>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</si>
  <si>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</si>
  <si>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</si>
  <si>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</si>
  <si>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</si>
  <si>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</si>
  <si>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</si>
  <si>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</si>
  <si>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</si>
  <si>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</si>
  <si>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</si>
  <si>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</si>
  <si>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</si>
  <si>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</si>
  <si>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</si>
  <si>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</si>
  <si>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</si>
  <si>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</si>
  <si>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</si>
  <si>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</si>
  <si>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</si>
  <si>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</si>
  <si>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</si>
  <si>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</si>
  <si>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</si>
  <si>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</si>
  <si>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</si>
  <si>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</si>
  <si>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</si>
  <si>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</si>
  <si>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</si>
  <si>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</si>
  <si>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</si>
  <si>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</si>
  <si>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</si>
  <si>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</si>
  <si>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</si>
  <si>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</si>
  <si>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</si>
  <si>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</si>
  <si>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</si>
  <si>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</si>
  <si>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</si>
  <si>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</si>
  <si>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</si>
  <si>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</si>
  <si>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</si>
  <si>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</si>
  <si>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</si>
  <si>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</si>
  <si>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</si>
  <si>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</si>
  <si>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</si>
  <si>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</si>
  <si>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</si>
  <si>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</si>
  <si>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</si>
  <si>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</si>
  <si>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</si>
  <si>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</si>
  <si>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</si>
  <si>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</si>
  <si>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</si>
  <si>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</si>
  <si>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</si>
  <si>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</si>
  <si>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</si>
  <si>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</si>
  <si>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</si>
  <si>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</si>
  <si>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</si>
  <si>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</si>
  <si>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</si>
  <si>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</si>
  <si>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</si>
  <si>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</si>
  <si>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</si>
  <si>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</si>
  <si>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</si>
  <si>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</si>
  <si>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</si>
  <si>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</si>
  <si>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</si>
  <si>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</si>
  <si>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</si>
  <si>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</si>
  <si>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</si>
  <si>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</si>
  <si>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</si>
  <si>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</si>
  <si>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</si>
  <si>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</si>
  <si>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</si>
  <si>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</si>
  <si>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</si>
  <si>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</si>
  <si>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</si>
  <si>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</si>
  <si>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</si>
  <si>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</si>
  <si>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</si>
  <si>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</si>
  <si>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</si>
  <si>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</si>
  <si>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</si>
  <si>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</si>
  <si>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</si>
  <si>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</si>
  <si>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</si>
  <si>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</si>
  <si>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</si>
  <si>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</si>
  <si>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</si>
  <si>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</si>
  <si>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</si>
  <si>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</si>
  <si>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</si>
  <si>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</si>
  <si>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</si>
  <si>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</si>
  <si>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</si>
  <si>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</si>
  <si>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</si>
  <si>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</si>
  <si>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</si>
  <si>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</si>
  <si>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</si>
  <si>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</si>
  <si>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</si>
  <si>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</si>
  <si>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</si>
  <si>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</si>
  <si>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</si>
  <si>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</si>
  <si>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</si>
  <si>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</si>
  <si>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</si>
  <si>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</si>
  <si>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</si>
  <si>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</si>
  <si>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</si>
  <si>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</si>
  <si>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</si>
  <si>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</si>
  <si>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</si>
  <si>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</si>
  <si>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</si>
  <si>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</si>
  <si>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</si>
  <si>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</si>
  <si>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</si>
  <si>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</si>
  <si>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</si>
  <si>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</si>
  <si>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</si>
  <si>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</si>
  <si>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</si>
  <si>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</si>
  <si>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</si>
  <si>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</si>
  <si>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</si>
  <si>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</si>
  <si>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</si>
  <si>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</si>
  <si>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</si>
  <si>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</si>
  <si>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</si>
  <si>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</si>
  <si>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</si>
  <si>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</si>
  <si>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</si>
  <si>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</si>
  <si>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</si>
  <si>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</si>
  <si>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</si>
  <si>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</si>
  <si>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</si>
  <si>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</si>
  <si>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</si>
  <si>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</si>
  <si>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</si>
  <si>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</si>
  <si>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</si>
  <si>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</si>
  <si>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</si>
  <si>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</si>
  <si>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</si>
  <si>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</si>
  <si>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</si>
  <si>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</si>
  <si>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</si>
  <si>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</si>
  <si>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</si>
  <si>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</si>
  <si>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</si>
  <si>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</si>
  <si>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</si>
  <si>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</si>
  <si>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</si>
  <si>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</si>
  <si>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</si>
  <si>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</si>
  <si>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</si>
  <si>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</si>
  <si>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</si>
  <si>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</si>
  <si>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</si>
  <si>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</si>
  <si>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</si>
  <si>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</si>
  <si>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</si>
  <si>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</si>
  <si>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</si>
  <si>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</si>
  <si>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</si>
  <si>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</si>
  <si>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</si>
  <si>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2.75%</t>
  </si>
  <si>
    <t>Albane Valenzuela</t>
  </si>
  <si>
    <t>0.85%</t>
  </si>
  <si>
    <t>Alexa Pano</t>
  </si>
  <si>
    <t>0.12%</t>
  </si>
  <si>
    <t>Allisen Corpuz</t>
  </si>
  <si>
    <t>2.01%</t>
  </si>
  <si>
    <t>Amy Yang</t>
  </si>
  <si>
    <t>1.40%</t>
  </si>
  <si>
    <t>Andrea Lee</t>
  </si>
  <si>
    <t>0.51%</t>
  </si>
  <si>
    <t>Angel Yin</t>
  </si>
  <si>
    <t>3.47%</t>
  </si>
  <si>
    <t>Ariya Jutanugarn</t>
  </si>
  <si>
    <t>1.58%</t>
  </si>
  <si>
    <t>Arpichaya Yubol</t>
  </si>
  <si>
    <t>0.23%</t>
  </si>
  <si>
    <t>Auston Kim</t>
  </si>
  <si>
    <t>0.45%</t>
  </si>
  <si>
    <t>Ayaka Furue</t>
  </si>
  <si>
    <t>3.45%</t>
  </si>
  <si>
    <t>Bailey Tardy</t>
  </si>
  <si>
    <t>0.10%</t>
  </si>
  <si>
    <t>Brittany Altomare</t>
  </si>
  <si>
    <t>0.02%</t>
  </si>
  <si>
    <t>Brooke M. Henderson</t>
  </si>
  <si>
    <t>2.03%</t>
  </si>
  <si>
    <t>Carlota Ciganda</t>
  </si>
  <si>
    <t>1.33%</t>
  </si>
  <si>
    <t>Caroline Masson</t>
  </si>
  <si>
    <t>0.19%</t>
  </si>
  <si>
    <t>Celine Boutier</t>
  </si>
  <si>
    <t>3.60%</t>
  </si>
  <si>
    <t>Chanettee Wannasaen</t>
  </si>
  <si>
    <t>0.40%</t>
  </si>
  <si>
    <t>Charley Hull</t>
  </si>
  <si>
    <t>3.01%</t>
  </si>
  <si>
    <t>Danielle Kang</t>
  </si>
  <si>
    <t>0.06%</t>
  </si>
  <si>
    <t>Esther Henseleit</t>
  </si>
  <si>
    <t>0.58%</t>
  </si>
  <si>
    <t>Gabriela Ruffels</t>
  </si>
  <si>
    <t>0.57%</t>
  </si>
  <si>
    <t>Gaby Lopez</t>
  </si>
  <si>
    <t>0.77%</t>
  </si>
  <si>
    <t>Grace Kim</t>
  </si>
  <si>
    <t>0.41%</t>
  </si>
  <si>
    <t>Haeran Ryu</t>
  </si>
  <si>
    <t>4.02%</t>
  </si>
  <si>
    <t>Hannah Green</t>
  </si>
  <si>
    <t>3.55%</t>
  </si>
  <si>
    <t>Hinako Shibuno</t>
  </si>
  <si>
    <t>Hye-Jin Choi</t>
  </si>
  <si>
    <t>1.91%</t>
  </si>
  <si>
    <t>Hyo Joo Kim</t>
  </si>
  <si>
    <t>1.61%</t>
  </si>
  <si>
    <t>Jasmine Suwannapura</t>
  </si>
  <si>
    <t>0.24%</t>
  </si>
  <si>
    <t>Jeeno Thitikul</t>
  </si>
  <si>
    <t>12.12%</t>
  </si>
  <si>
    <t>Jennifer Kupcho</t>
  </si>
  <si>
    <t>1.71%</t>
  </si>
  <si>
    <t>Jenny Shin</t>
  </si>
  <si>
    <t>0.69%</t>
  </si>
  <si>
    <t>Jin Hee Im</t>
  </si>
  <si>
    <t>2.53%</t>
  </si>
  <si>
    <t>Jin Young Ko</t>
  </si>
  <si>
    <t>4.18%</t>
  </si>
  <si>
    <t>Lauren Coughlin</t>
  </si>
  <si>
    <t>1.81%</t>
  </si>
  <si>
    <t>Leona Maguire</t>
  </si>
  <si>
    <t>0.86%</t>
  </si>
  <si>
    <t>Lilia Vu</t>
  </si>
  <si>
    <t>Linn Grant</t>
  </si>
  <si>
    <t>3.79%</t>
  </si>
  <si>
    <t>Linnea Strom</t>
  </si>
  <si>
    <t>0.09%</t>
  </si>
  <si>
    <t>Lucy Li</t>
  </si>
  <si>
    <t>0.47%</t>
  </si>
  <si>
    <t>Lydia Ko</t>
  </si>
  <si>
    <t>3.11%</t>
  </si>
  <si>
    <t>Maja Stark</t>
  </si>
  <si>
    <t>Mao Saigo</t>
  </si>
  <si>
    <t>1.35%</t>
  </si>
  <si>
    <t>Mi Hyang Lee</t>
  </si>
  <si>
    <t>Minjee Lee</t>
  </si>
  <si>
    <t>Miranda Wang</t>
  </si>
  <si>
    <t>0.03%</t>
  </si>
  <si>
    <t>Miyu Yamashita</t>
  </si>
  <si>
    <t>3.91%</t>
  </si>
  <si>
    <t>Moriya Jutanugarn</t>
  </si>
  <si>
    <t>0.34%</t>
  </si>
  <si>
    <t>Muni He</t>
  </si>
  <si>
    <t>Nanna Koerstz Madsen</t>
  </si>
  <si>
    <t>1.84%</t>
  </si>
  <si>
    <t>Narin An</t>
  </si>
  <si>
    <t>0.80%</t>
  </si>
  <si>
    <t>Nasa Hataoka</t>
  </si>
  <si>
    <t>2.35%</t>
  </si>
  <si>
    <t>Nataliya Guseva</t>
  </si>
  <si>
    <t>0.48%</t>
  </si>
  <si>
    <t>Pajaree Anannarukarn</t>
  </si>
  <si>
    <t>1.45%</t>
  </si>
  <si>
    <t>Rio Takeda</t>
  </si>
  <si>
    <t>2.67%</t>
  </si>
  <si>
    <t>Ruixin Liu</t>
  </si>
  <si>
    <t>0.53%</t>
  </si>
  <si>
    <t>Ruoning Yin</t>
  </si>
  <si>
    <t>3.00%</t>
  </si>
  <si>
    <t>Ryann O'Toole</t>
  </si>
  <si>
    <t>0.44%</t>
  </si>
  <si>
    <t>Sarah Schmelzel</t>
  </si>
  <si>
    <t>0.66%</t>
  </si>
  <si>
    <t>Shannon Tan</t>
  </si>
  <si>
    <t>0.18%</t>
  </si>
  <si>
    <t>Sophia Popov</t>
  </si>
  <si>
    <t>Stephanie Kyriacou</t>
  </si>
  <si>
    <t>0.29%</t>
  </si>
  <si>
    <t>Xingtong Chen</t>
  </si>
  <si>
    <t>0.00%</t>
  </si>
  <si>
    <t>Yealimi Noh</t>
  </si>
  <si>
    <t>3.35%</t>
  </si>
  <si>
    <t>Yuka Saso</t>
  </si>
  <si>
    <t>8.23%</t>
  </si>
  <si>
    <t>3.02%</t>
  </si>
  <si>
    <t>0.54%</t>
  </si>
  <si>
    <t>6.44%</t>
  </si>
  <si>
    <t>4.66%</t>
  </si>
  <si>
    <t>1.95%</t>
  </si>
  <si>
    <t>10.09%</t>
  </si>
  <si>
    <t>5.01%</t>
  </si>
  <si>
    <t>1.00%</t>
  </si>
  <si>
    <t>1.80%</t>
  </si>
  <si>
    <t>9.78%</t>
  </si>
  <si>
    <t>0.11%</t>
  </si>
  <si>
    <t>6.34%</t>
  </si>
  <si>
    <t>4.39%</t>
  </si>
  <si>
    <t>0.84%</t>
  </si>
  <si>
    <t>10.08%</t>
  </si>
  <si>
    <t>1.50%</t>
  </si>
  <si>
    <t>8.87%</t>
  </si>
  <si>
    <t>0.27%</t>
  </si>
  <si>
    <t>2.27%</t>
  </si>
  <si>
    <t>2.17%</t>
  </si>
  <si>
    <t>2.97%</t>
  </si>
  <si>
    <t>1.51%</t>
  </si>
  <si>
    <t>11.15%</t>
  </si>
  <si>
    <t>10.03%</t>
  </si>
  <si>
    <t>6.12%</t>
  </si>
  <si>
    <t>5.21%</t>
  </si>
  <si>
    <t>26.16%</t>
  </si>
  <si>
    <t>5.55%</t>
  </si>
  <si>
    <t>2.47%</t>
  </si>
  <si>
    <t>7.79%</t>
  </si>
  <si>
    <t>11.67%</t>
  </si>
  <si>
    <t>5.67%</t>
  </si>
  <si>
    <t>3.16%</t>
  </si>
  <si>
    <t>2.25%</t>
  </si>
  <si>
    <t>10.65%</t>
  </si>
  <si>
    <t>1.69%</t>
  </si>
  <si>
    <t>9.10%</t>
  </si>
  <si>
    <t>1.70%</t>
  </si>
  <si>
    <t>4.75%</t>
  </si>
  <si>
    <t>0.17%</t>
  </si>
  <si>
    <t>11.06%</t>
  </si>
  <si>
    <t>1.23%</t>
  </si>
  <si>
    <t>0.94%</t>
  </si>
  <si>
    <t>6.00%</t>
  </si>
  <si>
    <t>2.73%</t>
  </si>
  <si>
    <t>7.31%</t>
  </si>
  <si>
    <t>1.82%</t>
  </si>
  <si>
    <t>4.71%</t>
  </si>
  <si>
    <t>8.05%</t>
  </si>
  <si>
    <t>8.65%</t>
  </si>
  <si>
    <t>2.43%</t>
  </si>
  <si>
    <t>0.72%</t>
  </si>
  <si>
    <t>0.22%</t>
  </si>
  <si>
    <t>1.15%</t>
  </si>
  <si>
    <t>0.01%</t>
  </si>
  <si>
    <t>9.52%</t>
  </si>
  <si>
    <t>2.02%</t>
  </si>
  <si>
    <t>13.42%</t>
  </si>
  <si>
    <t>5.53%</t>
  </si>
  <si>
    <t>1.19%</t>
  </si>
  <si>
    <t>10.78%</t>
  </si>
  <si>
    <t>8.14%</t>
  </si>
  <si>
    <t>15.94%</t>
  </si>
  <si>
    <t>8.72%</t>
  </si>
  <si>
    <t>3.41%</t>
  </si>
  <si>
    <t>15.50%</t>
  </si>
  <si>
    <t>0.97%</t>
  </si>
  <si>
    <t>10.68%</t>
  </si>
  <si>
    <t>7.73%</t>
  </si>
  <si>
    <t>1.77%</t>
  </si>
  <si>
    <t>15.98%</t>
  </si>
  <si>
    <t>14.36%</t>
  </si>
  <si>
    <t>4.22%</t>
  </si>
  <si>
    <t>4.04%</t>
  </si>
  <si>
    <t>5.39%</t>
  </si>
  <si>
    <t>2.99%</t>
  </si>
  <si>
    <t>17.46%</t>
  </si>
  <si>
    <t>16.12%</t>
  </si>
  <si>
    <t>1.05%</t>
  </si>
  <si>
    <t>10.28%</t>
  </si>
  <si>
    <t>9.12%</t>
  </si>
  <si>
    <t>2.06%</t>
  </si>
  <si>
    <t>36.20%</t>
  </si>
  <si>
    <t>9.39%</t>
  </si>
  <si>
    <t>4.60%</t>
  </si>
  <si>
    <t>12.76%</t>
  </si>
  <si>
    <t>18.16%</t>
  </si>
  <si>
    <t>9.73%</t>
  </si>
  <si>
    <t>5.76%</t>
  </si>
  <si>
    <t>4.29%</t>
  </si>
  <si>
    <t>16.81%</t>
  </si>
  <si>
    <t>0.89%</t>
  </si>
  <si>
    <t>3.36%</t>
  </si>
  <si>
    <t>14.62%</t>
  </si>
  <si>
    <t>3.30%</t>
  </si>
  <si>
    <t>3.52%</t>
  </si>
  <si>
    <t>8.35%</t>
  </si>
  <si>
    <t>0.43%</t>
  </si>
  <si>
    <t>17.42%</t>
  </si>
  <si>
    <t>1.92%</t>
  </si>
  <si>
    <t>10.10%</t>
  </si>
  <si>
    <t>5.07%</t>
  </si>
  <si>
    <t>12.25%</t>
  </si>
  <si>
    <t>3.48%</t>
  </si>
  <si>
    <t>13.22%</t>
  </si>
  <si>
    <t>3.89%</t>
  </si>
  <si>
    <t>14.07%</t>
  </si>
  <si>
    <t>3.28%</t>
  </si>
  <si>
    <t>4.54%</t>
  </si>
  <si>
    <t>1.48%</t>
  </si>
  <si>
    <t>0.52%</t>
  </si>
  <si>
    <t>2.33%</t>
  </si>
  <si>
    <t>0.04%</t>
  </si>
  <si>
    <t>15.42%</t>
  </si>
  <si>
    <t>3.86%</t>
  </si>
  <si>
    <t>25.37%</t>
  </si>
  <si>
    <t>12.48%</t>
  </si>
  <si>
    <t>3.42%</t>
  </si>
  <si>
    <t>21.40%</t>
  </si>
  <si>
    <t>17.24%</t>
  </si>
  <si>
    <t>9.02%</t>
  </si>
  <si>
    <t>29.10%</t>
  </si>
  <si>
    <t>18.20%</t>
  </si>
  <si>
    <t>5.40%</t>
  </si>
  <si>
    <t>8.40%</t>
  </si>
  <si>
    <t>28.36%</t>
  </si>
  <si>
    <t>3.03%</t>
  </si>
  <si>
    <t>21.19%</t>
  </si>
  <si>
    <t>16.66%</t>
  </si>
  <si>
    <t>4.96%</t>
  </si>
  <si>
    <t>29.41%</t>
  </si>
  <si>
    <t>7.56%</t>
  </si>
  <si>
    <t>27.01%</t>
  </si>
  <si>
    <t>1.87%</t>
  </si>
  <si>
    <t>9.74%</t>
  </si>
  <si>
    <t>12.36%</t>
  </si>
  <si>
    <t>31.28%</t>
  </si>
  <si>
    <t>29.34%</t>
  </si>
  <si>
    <t>3.20%</t>
  </si>
  <si>
    <t>20.83%</t>
  </si>
  <si>
    <t>18.95%</t>
  </si>
  <si>
    <t>5.58%</t>
  </si>
  <si>
    <t>53.34%</t>
  </si>
  <si>
    <t>19.44%</t>
  </si>
  <si>
    <t>10.87%</t>
  </si>
  <si>
    <t>24.61%</t>
  </si>
  <si>
    <t>32.20%</t>
  </si>
  <si>
    <t>19.75%</t>
  </si>
  <si>
    <t>12.98%</t>
  </si>
  <si>
    <t>10.19%</t>
  </si>
  <si>
    <t>30.64%</t>
  </si>
  <si>
    <t>2.64%</t>
  </si>
  <si>
    <t>8.43%</t>
  </si>
  <si>
    <t>27.36%</t>
  </si>
  <si>
    <t>8.25%</t>
  </si>
  <si>
    <t>16.49%</t>
  </si>
  <si>
    <t>8.63%</t>
  </si>
  <si>
    <t>17.39%</t>
  </si>
  <si>
    <t>1.37%</t>
  </si>
  <si>
    <t>31.10%</t>
  </si>
  <si>
    <t>6.76%</t>
  </si>
  <si>
    <t>5.11%</t>
  </si>
  <si>
    <t>20.32%</t>
  </si>
  <si>
    <t>11.84%</t>
  </si>
  <si>
    <t>23.67%</t>
  </si>
  <si>
    <t>8.75%</t>
  </si>
  <si>
    <t>17.44%</t>
  </si>
  <si>
    <t>25.33%</t>
  </si>
  <si>
    <t>9.47%</t>
  </si>
  <si>
    <t>26.49%</t>
  </si>
  <si>
    <t>8.13%</t>
  </si>
  <si>
    <t>1.78%</t>
  </si>
  <si>
    <t>6.17%</t>
  </si>
  <si>
    <t>28.49%</t>
  </si>
  <si>
    <t>9.38%</t>
  </si>
  <si>
    <t>46.31%</t>
  </si>
  <si>
    <t>28.46%</t>
  </si>
  <si>
    <t>10.75%</t>
  </si>
  <si>
    <t>41.29%</t>
  </si>
  <si>
    <t>35.57%</t>
  </si>
  <si>
    <t>22.40%</t>
  </si>
  <si>
    <t>50.78%</t>
  </si>
  <si>
    <t>36.76%</t>
  </si>
  <si>
    <t>15.18%</t>
  </si>
  <si>
    <t>20.90%</t>
  </si>
  <si>
    <t>49.85%</t>
  </si>
  <si>
    <t>10.02%</t>
  </si>
  <si>
    <t>4.32%</t>
  </si>
  <si>
    <t>41.02%</t>
  </si>
  <si>
    <t>34.69%</t>
  </si>
  <si>
    <t>14.16%</t>
  </si>
  <si>
    <t>51.22%</t>
  </si>
  <si>
    <t>19.51%</t>
  </si>
  <si>
    <t>48.24%</t>
  </si>
  <si>
    <t>6.78%</t>
  </si>
  <si>
    <t>24.04%</t>
  </si>
  <si>
    <t>23.56%</t>
  </si>
  <si>
    <t>27.84%</t>
  </si>
  <si>
    <t>19.53%</t>
  </si>
  <si>
    <t>53.39%</t>
  </si>
  <si>
    <t>51.01%</t>
  </si>
  <si>
    <t>10.32%</t>
  </si>
  <si>
    <t>40.56%</t>
  </si>
  <si>
    <t>37.90%</t>
  </si>
  <si>
    <t>15.41%</t>
  </si>
  <si>
    <t>74.32%</t>
  </si>
  <si>
    <t>38.46%</t>
  </si>
  <si>
    <t>25.51%</t>
  </si>
  <si>
    <t>45.36%</t>
  </si>
  <si>
    <t>54.32%</t>
  </si>
  <si>
    <t>39.28%</t>
  </si>
  <si>
    <t>28.96%</t>
  </si>
  <si>
    <t>24.40%</t>
  </si>
  <si>
    <t>52.62%</t>
  </si>
  <si>
    <t>8.77%</t>
  </si>
  <si>
    <t>21.36%</t>
  </si>
  <si>
    <t>48.88%</t>
  </si>
  <si>
    <t>20.79%</t>
  </si>
  <si>
    <t>34.36%</t>
  </si>
  <si>
    <t>21.51%</t>
  </si>
  <si>
    <t>36.14%</t>
  </si>
  <si>
    <t>5.20%</t>
  </si>
  <si>
    <t>53.21%</t>
  </si>
  <si>
    <t>17.72%</t>
  </si>
  <si>
    <t>14.63%</t>
  </si>
  <si>
    <t>39.95%</t>
  </si>
  <si>
    <t>27.20%</t>
  </si>
  <si>
    <t>44.13%</t>
  </si>
  <si>
    <t>21.78%</t>
  </si>
  <si>
    <t>35.86%</t>
  </si>
  <si>
    <t>46.18%</t>
  </si>
  <si>
    <t>23.33%</t>
  </si>
  <si>
    <t>47.73%</t>
  </si>
  <si>
    <t>20.85%</t>
  </si>
  <si>
    <t>25.60%</t>
  </si>
  <si>
    <t>12.40%</t>
  </si>
  <si>
    <t>6.52%</t>
  </si>
  <si>
    <t>16.93%</t>
  </si>
  <si>
    <t>0.99%</t>
  </si>
  <si>
    <t>49.96%</t>
  </si>
  <si>
    <t>23.01%</t>
  </si>
  <si>
    <t>63.86%</t>
  </si>
  <si>
    <t>45.42%</t>
  </si>
  <si>
    <t>21.52%</t>
  </si>
  <si>
    <t>59.30%</t>
  </si>
  <si>
    <t>53.45%</t>
  </si>
  <si>
    <t>37.96%</t>
  </si>
  <si>
    <t>67.78%</t>
  </si>
  <si>
    <t>54.53%</t>
  </si>
  <si>
    <t>28.42%</t>
  </si>
  <si>
    <t>36.49%</t>
  </si>
  <si>
    <t>67.05%</t>
  </si>
  <si>
    <t>20.50%</t>
  </si>
  <si>
    <t>58.71%</t>
  </si>
  <si>
    <t>52.17%</t>
  </si>
  <si>
    <t>26.93%</t>
  </si>
  <si>
    <t>68.19%</t>
  </si>
  <si>
    <t>34.30%</t>
  </si>
  <si>
    <t>65.48%</t>
  </si>
  <si>
    <t>15.08%</t>
  </si>
  <si>
    <t>39.82%</t>
  </si>
  <si>
    <t>39.34%</t>
  </si>
  <si>
    <t>44.53%</t>
  </si>
  <si>
    <t>34.32%</t>
  </si>
  <si>
    <t>70.10%</t>
  </si>
  <si>
    <t>68.16%</t>
  </si>
  <si>
    <t>20.96%</t>
  </si>
  <si>
    <t>58.30%</t>
  </si>
  <si>
    <t>55.87%</t>
  </si>
  <si>
    <t>28.76%</t>
  </si>
  <si>
    <t>86.16%</t>
  </si>
  <si>
    <t>56.21%</t>
  </si>
  <si>
    <t>41.95%</t>
  </si>
  <si>
    <t>63.08%</t>
  </si>
  <si>
    <t>71.00%</t>
  </si>
  <si>
    <t>57.07%</t>
  </si>
  <si>
    <t>45.82%</t>
  </si>
  <si>
    <t>40.46%</t>
  </si>
  <si>
    <t>69.40%</t>
  </si>
  <si>
    <t>18.17%</t>
  </si>
  <si>
    <t>36.72%</t>
  </si>
  <si>
    <t>66.32%</t>
  </si>
  <si>
    <t>35.87%</t>
  </si>
  <si>
    <t>51.97%</t>
  </si>
  <si>
    <t>36.90%</t>
  </si>
  <si>
    <t>54.00%</t>
  </si>
  <si>
    <t>12.30%</t>
  </si>
  <si>
    <t>70.02%</t>
  </si>
  <si>
    <t>32.11%</t>
  </si>
  <si>
    <t>27.81%</t>
  </si>
  <si>
    <t>57.59%</t>
  </si>
  <si>
    <t>43.74%</t>
  </si>
  <si>
    <t>61.86%</t>
  </si>
  <si>
    <t>37.30%</t>
  </si>
  <si>
    <t>53.33%</t>
  </si>
  <si>
    <t>63.84%</t>
  </si>
  <si>
    <t>39.16%</t>
  </si>
  <si>
    <t>65.27%</t>
  </si>
  <si>
    <t>36.06%</t>
  </si>
  <si>
    <t>42.10%</t>
  </si>
  <si>
    <t>24.34%</t>
  </si>
  <si>
    <t>14.43%</t>
  </si>
  <si>
    <t>30.93%</t>
  </si>
  <si>
    <t>3.08%</t>
  </si>
  <si>
    <t>67.19%</t>
  </si>
  <si>
    <t>38.86%</t>
  </si>
  <si>
    <t>78.30%</t>
  </si>
  <si>
    <t>62.57%</t>
  </si>
  <si>
    <t>36.29%</t>
  </si>
  <si>
    <t>74.54%</t>
  </si>
  <si>
    <t>69.78%</t>
  </si>
  <si>
    <t>55.38%</t>
  </si>
  <si>
    <t>81.43%</t>
  </si>
  <si>
    <t>70.80%</t>
  </si>
  <si>
    <t>44.97%</t>
  </si>
  <si>
    <t>53.47%</t>
  </si>
  <si>
    <t>80.87%</t>
  </si>
  <si>
    <t>35.12%</t>
  </si>
  <si>
    <t>74.35%</t>
  </si>
  <si>
    <t>68.76%</t>
  </si>
  <si>
    <t>43.01%</t>
  </si>
  <si>
    <t>81.51%</t>
  </si>
  <si>
    <t>51.20%</t>
  </si>
  <si>
    <t>79.38%</t>
  </si>
  <si>
    <t>27.55%</t>
  </si>
  <si>
    <t>57.10%</t>
  </si>
  <si>
    <t>56.42%</t>
  </si>
  <si>
    <t>61.84%</t>
  </si>
  <si>
    <t>51.24%</t>
  </si>
  <si>
    <t>82.97%</t>
  </si>
  <si>
    <t>81.63%</t>
  </si>
  <si>
    <t>35.37%</t>
  </si>
  <si>
    <t>73.84%</t>
  </si>
  <si>
    <t>71.67%</t>
  </si>
  <si>
    <t>45.06%</t>
  </si>
  <si>
    <t>93.28%</t>
  </si>
  <si>
    <t>72.09%</t>
  </si>
  <si>
    <t>59.20%</t>
  </si>
  <si>
    <t>77.70%</t>
  </si>
  <si>
    <t>83.49%</t>
  </si>
  <si>
    <t>72.55%</t>
  </si>
  <si>
    <t>63.05%</t>
  </si>
  <si>
    <t>57.76%</t>
  </si>
  <si>
    <t>82.31%</t>
  </si>
  <si>
    <t>31.93%</t>
  </si>
  <si>
    <t>53.97%</t>
  </si>
  <si>
    <t>80.19%</t>
  </si>
  <si>
    <t>52.87%</t>
  </si>
  <si>
    <t>68.57%</t>
  </si>
  <si>
    <t>54.08%</t>
  </si>
  <si>
    <t>70.18%</t>
  </si>
  <si>
    <t>23.73%</t>
  </si>
  <si>
    <t>82.80%</t>
  </si>
  <si>
    <t>48.94%</t>
  </si>
  <si>
    <t>43.82%</t>
  </si>
  <si>
    <t>73.36%</t>
  </si>
  <si>
    <t>60.95%</t>
  </si>
  <si>
    <t>76.80%</t>
  </si>
  <si>
    <t>54.51%</t>
  </si>
  <si>
    <t>69.60%</t>
  </si>
  <si>
    <t>78.39%</t>
  </si>
  <si>
    <t>56.61%</t>
  </si>
  <si>
    <t>79.30%</t>
  </si>
  <si>
    <t>53.24%</t>
  </si>
  <si>
    <t>59.14%</t>
  </si>
  <si>
    <t>39.86%</t>
  </si>
  <si>
    <t>26.94%</t>
  </si>
  <si>
    <t>47.49%</t>
  </si>
  <si>
    <t>80.79%</t>
  </si>
  <si>
    <t>55.83%</t>
  </si>
  <si>
    <t>0.20%</t>
  </si>
  <si>
    <t>0.50%</t>
  </si>
  <si>
    <t>TT Win</t>
  </si>
  <si>
    <t>2.45%</t>
  </si>
  <si>
    <t>1.24%</t>
  </si>
  <si>
    <t>2.08%</t>
  </si>
  <si>
    <t>1.66%</t>
  </si>
  <si>
    <t>0.96%</t>
  </si>
  <si>
    <t>2.83%</t>
  </si>
  <si>
    <t>0.59%</t>
  </si>
  <si>
    <t>0.87%</t>
  </si>
  <si>
    <t>2.79%</t>
  </si>
  <si>
    <t>0.39%</t>
  </si>
  <si>
    <t>0.16%</t>
  </si>
  <si>
    <t>0.55%</t>
  </si>
  <si>
    <t>2.58%</t>
  </si>
  <si>
    <t>0.26%</t>
  </si>
  <si>
    <t>0.81%</t>
  </si>
  <si>
    <t>3.06%</t>
  </si>
  <si>
    <t>2.86%</t>
  </si>
  <si>
    <t>1.99%</t>
  </si>
  <si>
    <t>0.64%</t>
  </si>
  <si>
    <t>6.47%</t>
  </si>
  <si>
    <t>1.76%</t>
  </si>
  <si>
    <t>1.09%</t>
  </si>
  <si>
    <t>2.42%</t>
  </si>
  <si>
    <t>3.17%</t>
  </si>
  <si>
    <t>1.89%</t>
  </si>
  <si>
    <t>1.22%</t>
  </si>
  <si>
    <t>0.32%</t>
  </si>
  <si>
    <t>0.90%</t>
  </si>
  <si>
    <t>1.55%</t>
  </si>
  <si>
    <t>0.88%</t>
  </si>
  <si>
    <t>1.64%</t>
  </si>
  <si>
    <t>0.70%</t>
  </si>
  <si>
    <t>1.10%</t>
  </si>
  <si>
    <t>2.21%</t>
  </si>
  <si>
    <t>2.48%</t>
  </si>
  <si>
    <t>1.04%</t>
  </si>
  <si>
    <t>0.49%</t>
  </si>
  <si>
    <t>0.73%</t>
  </si>
  <si>
    <t>0.05%</t>
  </si>
  <si>
    <t>2.74%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</si>
  <si>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</si>
  <si>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</si>
  <si>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</si>
  <si>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</si>
  <si>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</si>
  <si>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</si>
  <si>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</si>
  <si>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</si>
  <si>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</si>
  <si>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</si>
  <si>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</si>
  <si>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</si>
  <si>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</si>
  <si>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</si>
  <si>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</si>
  <si>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</si>
  <si>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</si>
  <si>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</si>
  <si>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</si>
  <si>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</si>
  <si>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</si>
  <si>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</si>
  <si>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</si>
  <si>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</si>
  <si>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</si>
  <si>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</si>
  <si>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</si>
  <si>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</si>
  <si>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</si>
  <si>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</si>
  <si>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</si>
  <si>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</si>
  <si>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</si>
  <si>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</si>
  <si>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</si>
  <si>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</si>
  <si>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Central Florida Championship</t>
  </si>
  <si>
    <t>Winter Haven</t>
  </si>
  <si>
    <t>Florida</t>
  </si>
  <si>
    <t>Epson</t>
  </si>
  <si>
    <t>Smyth</t>
  </si>
  <si>
    <t>Riley</t>
  </si>
  <si>
    <t>Castren</t>
  </si>
  <si>
    <t>Matilda</t>
  </si>
  <si>
    <t>Beck</t>
  </si>
  <si>
    <t>Laetitia</t>
  </si>
  <si>
    <t>Hung</t>
  </si>
  <si>
    <t>Juliana</t>
  </si>
  <si>
    <t>Laisne</t>
  </si>
  <si>
    <t>Agathe</t>
  </si>
  <si>
    <t>Fierro</t>
  </si>
  <si>
    <t>Isabella</t>
  </si>
  <si>
    <t>Cooper</t>
  </si>
  <si>
    <t>Hailee</t>
  </si>
  <si>
    <t>Papp Budde</t>
  </si>
  <si>
    <t>Kaitlyn</t>
  </si>
  <si>
    <t>Lau</t>
  </si>
  <si>
    <t>Ashley</t>
  </si>
  <si>
    <t>McCurdy</t>
  </si>
  <si>
    <t>Lindsey</t>
  </si>
  <si>
    <t>Vilaubi</t>
  </si>
  <si>
    <t>Savannah</t>
  </si>
  <si>
    <t>Wilson</t>
  </si>
  <si>
    <t>Yana</t>
  </si>
  <si>
    <t>Wu</t>
  </si>
  <si>
    <t>Jiyue</t>
  </si>
  <si>
    <t>Chacon</t>
  </si>
  <si>
    <t>Briana</t>
  </si>
  <si>
    <t>Garcia</t>
  </si>
  <si>
    <t>Sofia</t>
  </si>
  <si>
    <t>Hodge</t>
  </si>
  <si>
    <t>Alice</t>
  </si>
  <si>
    <t>Krauter</t>
  </si>
  <si>
    <t>Aline</t>
  </si>
  <si>
    <t>Lee5</t>
  </si>
  <si>
    <t>Jeongeun</t>
  </si>
  <si>
    <t>Telfer</t>
  </si>
  <si>
    <t>Kaleigh</t>
  </si>
  <si>
    <t>Chen</t>
  </si>
  <si>
    <t>Anne</t>
  </si>
  <si>
    <t>Lertsadwattana</t>
  </si>
  <si>
    <t>Napat</t>
  </si>
  <si>
    <t>Lin</t>
  </si>
  <si>
    <t>Heather</t>
  </si>
  <si>
    <t>Schubert</t>
  </si>
  <si>
    <t>Sophia</t>
  </si>
  <si>
    <t>Stone</t>
  </si>
  <si>
    <t>Latanna</t>
  </si>
  <si>
    <t>Then</t>
  </si>
  <si>
    <t>Gabriella</t>
  </si>
  <si>
    <t>Del Rosario</t>
  </si>
  <si>
    <t>Pauline</t>
  </si>
  <si>
    <t>Toscano</t>
  </si>
  <si>
    <t>Teresa</t>
  </si>
  <si>
    <t>Boyd</t>
  </si>
  <si>
    <t>Camille</t>
  </si>
  <si>
    <t>Byrne</t>
  </si>
  <si>
    <t>Sara</t>
  </si>
  <si>
    <t>Chang</t>
  </si>
  <si>
    <t>Jennifer</t>
  </si>
  <si>
    <t>Guce</t>
  </si>
  <si>
    <t>Clariss</t>
  </si>
  <si>
    <t>Hara</t>
  </si>
  <si>
    <t>Erika</t>
  </si>
  <si>
    <t>Hausmann</t>
  </si>
  <si>
    <t>Sophie</t>
  </si>
  <si>
    <t>Liu</t>
  </si>
  <si>
    <t>Siyun</t>
  </si>
  <si>
    <t>Shepherd</t>
  </si>
  <si>
    <t>Erica</t>
  </si>
  <si>
    <t>Smith</t>
  </si>
  <si>
    <t>Do</t>
  </si>
  <si>
    <t>Brianna</t>
  </si>
  <si>
    <t>Frye</t>
  </si>
  <si>
    <t>Laney</t>
  </si>
  <si>
    <t>Kim</t>
  </si>
  <si>
    <t>Gina</t>
  </si>
  <si>
    <t>McCrary</t>
  </si>
  <si>
    <t>Maddie</t>
  </si>
  <si>
    <t>Wearn</t>
  </si>
  <si>
    <t>Laura</t>
  </si>
  <si>
    <t>Chung</t>
  </si>
  <si>
    <t>Karen</t>
  </si>
  <si>
    <t>Green</t>
  </si>
  <si>
    <t>Melanie</t>
  </si>
  <si>
    <t>Moresco</t>
  </si>
  <si>
    <t>Angelica</t>
  </si>
  <si>
    <t>Nam</t>
  </si>
  <si>
    <t>Malia</t>
  </si>
  <si>
    <t>Pancake</t>
  </si>
  <si>
    <t>Annabelle</t>
  </si>
  <si>
    <t>Riihijarvi</t>
  </si>
  <si>
    <t>Kiira</t>
  </si>
  <si>
    <t>Kayla</t>
  </si>
  <si>
    <t>Wang</t>
  </si>
  <si>
    <t>Crystal</t>
  </si>
  <si>
    <t>Kang</t>
  </si>
  <si>
    <t>Minji</t>
  </si>
  <si>
    <t>Lee</t>
  </si>
  <si>
    <t>Amy</t>
  </si>
  <si>
    <t>Liti</t>
  </si>
  <si>
    <t>Roberta</t>
  </si>
  <si>
    <t>Avery</t>
  </si>
  <si>
    <t>Amari</t>
  </si>
  <si>
    <t>Plata</t>
  </si>
  <si>
    <t>Valery</t>
  </si>
  <si>
    <t>Gabsa</t>
  </si>
  <si>
    <t>Isi</t>
  </si>
  <si>
    <t>Iacobelli</t>
  </si>
  <si>
    <t>Daniela</t>
  </si>
  <si>
    <t>Kreiter</t>
  </si>
  <si>
    <t>Mina</t>
  </si>
  <si>
    <t>Kuvanun</t>
  </si>
  <si>
    <t>Pinyada</t>
  </si>
  <si>
    <t>Lorup</t>
  </si>
  <si>
    <t>Nicole</t>
  </si>
  <si>
    <t>Wagner</t>
  </si>
  <si>
    <t>Samantha</t>
  </si>
  <si>
    <t>Zhang</t>
  </si>
  <si>
    <t>Michelle</t>
  </si>
  <si>
    <t>Gregg</t>
  </si>
  <si>
    <t>Julia</t>
  </si>
  <si>
    <t>McMyler</t>
  </si>
  <si>
    <t>Emma</t>
  </si>
  <si>
    <t>Nagano</t>
  </si>
  <si>
    <t>Minori</t>
  </si>
  <si>
    <t>Shin</t>
  </si>
  <si>
    <t>Bi</t>
  </si>
  <si>
    <t>Starkute</t>
  </si>
  <si>
    <t>Gile Bile</t>
  </si>
  <si>
    <t>Szeryk</t>
  </si>
  <si>
    <t>Chun</t>
  </si>
  <si>
    <t>Monet</t>
  </si>
  <si>
    <t>Edwards</t>
  </si>
  <si>
    <t>Sarah</t>
  </si>
  <si>
    <t>Choi</t>
  </si>
  <si>
    <t>Robyn</t>
  </si>
  <si>
    <t>mc</t>
  </si>
  <si>
    <t>Fall</t>
  </si>
  <si>
    <t>Dana</t>
  </si>
  <si>
    <t>Kuehn</t>
  </si>
  <si>
    <t>Rachel</t>
  </si>
  <si>
    <t>Park</t>
  </si>
  <si>
    <t>Annie</t>
  </si>
  <si>
    <t>Rivers</t>
  </si>
  <si>
    <t>Brooke</t>
  </si>
  <si>
    <t>Sun</t>
  </si>
  <si>
    <t>Jiaze</t>
  </si>
  <si>
    <t>Tanida</t>
  </si>
  <si>
    <t>Yurika</t>
  </si>
  <si>
    <t>White</t>
  </si>
  <si>
    <t>Filler</t>
  </si>
  <si>
    <t>Maisie</t>
  </si>
  <si>
    <t>Haeji</t>
  </si>
  <si>
    <t>Muzi</t>
  </si>
  <si>
    <t>Katherine</t>
  </si>
  <si>
    <t>Oh</t>
  </si>
  <si>
    <t>Su</t>
  </si>
  <si>
    <t>Song</t>
  </si>
  <si>
    <t>Yue</t>
  </si>
  <si>
    <t>Arejola</t>
  </si>
  <si>
    <t>Tomita</t>
  </si>
  <si>
    <t>Campos</t>
  </si>
  <si>
    <t>Zoe</t>
  </si>
  <si>
    <t>Chan</t>
  </si>
  <si>
    <t>Tiffany</t>
  </si>
  <si>
    <t>Fassi</t>
  </si>
  <si>
    <t>Maria</t>
  </si>
  <si>
    <t>Harford</t>
  </si>
  <si>
    <t>Haylee</t>
  </si>
  <si>
    <t>Kwon</t>
  </si>
  <si>
    <t>Yeji</t>
  </si>
  <si>
    <t>Lewis</t>
  </si>
  <si>
    <t>Amelia</t>
  </si>
  <si>
    <t>Torres</t>
  </si>
  <si>
    <t>Villegas</t>
  </si>
  <si>
    <t>Kate</t>
  </si>
  <si>
    <t>Williamson</t>
  </si>
  <si>
    <t>Fukaya</t>
  </si>
  <si>
    <t>Kotono</t>
  </si>
  <si>
    <t>Hollis</t>
  </si>
  <si>
    <t>Jillian</t>
  </si>
  <si>
    <t>Ito</t>
  </si>
  <si>
    <t>Nika</t>
  </si>
  <si>
    <t>Peirce</t>
  </si>
  <si>
    <t>Caitlin</t>
  </si>
  <si>
    <t>Uwadia</t>
  </si>
  <si>
    <t>Anita</t>
  </si>
  <si>
    <t>Warner</t>
  </si>
  <si>
    <t>Therese</t>
  </si>
  <si>
    <t>Yoktuan</t>
  </si>
  <si>
    <t>Pavarisa</t>
  </si>
  <si>
    <t>Clanton</t>
  </si>
  <si>
    <t>Cydney</t>
  </si>
  <si>
    <t>Doyon</t>
  </si>
  <si>
    <t>Josee</t>
  </si>
  <si>
    <t>Scavo</t>
  </si>
  <si>
    <t>Kathleen</t>
  </si>
  <si>
    <t>Tejedo Mulet</t>
  </si>
  <si>
    <t>Carla</t>
  </si>
  <si>
    <t>John</t>
  </si>
  <si>
    <t>Leah</t>
  </si>
  <si>
    <t>Muirhead</t>
  </si>
  <si>
    <t>Alison</t>
  </si>
  <si>
    <t>Dalton</t>
  </si>
  <si>
    <t>Kendra</t>
  </si>
  <si>
    <t>Lu</t>
  </si>
  <si>
    <t>Cynthia</t>
  </si>
  <si>
    <t>Oboh</t>
  </si>
  <si>
    <t>Georgia Iziemgbe</t>
  </si>
  <si>
    <t>Strand</t>
  </si>
  <si>
    <t>Kelli Ann</t>
  </si>
  <si>
    <t>Tan</t>
  </si>
  <si>
    <t>Vodry</t>
  </si>
  <si>
    <t>Huffer</t>
  </si>
  <si>
    <t>Becca</t>
  </si>
  <si>
    <t>Milligan</t>
  </si>
  <si>
    <t>Kaitlin</t>
  </si>
  <si>
    <t>Canales</t>
  </si>
  <si>
    <t>Caroline</t>
  </si>
  <si>
    <t>Daniel</t>
  </si>
  <si>
    <t>Abbey</t>
  </si>
  <si>
    <t>Abe</t>
  </si>
  <si>
    <t>Lakareber</t>
  </si>
  <si>
    <t>Rohanna</t>
  </si>
  <si>
    <t>Kahn</t>
  </si>
  <si>
    <t>Hancock</t>
  </si>
  <si>
    <t>Darby</t>
  </si>
  <si>
    <t>HSBC Womens World Championship</t>
  </si>
  <si>
    <t>Sentosa</t>
  </si>
  <si>
    <t>Singapore</t>
  </si>
  <si>
    <t>LPGA</t>
  </si>
  <si>
    <t>Ko</t>
  </si>
  <si>
    <t>Lydia</t>
  </si>
  <si>
    <t>Furue</t>
  </si>
  <si>
    <t>Ayaka</t>
  </si>
  <si>
    <t>Thitikul</t>
  </si>
  <si>
    <t>Jeeno</t>
  </si>
  <si>
    <t>Hull</t>
  </si>
  <si>
    <t>Charley</t>
  </si>
  <si>
    <t>Im</t>
  </si>
  <si>
    <t>Jin Hee</t>
  </si>
  <si>
    <t>Lopez</t>
  </si>
  <si>
    <t>Gaby</t>
  </si>
  <si>
    <t>Hannah</t>
  </si>
  <si>
    <t>A Lim</t>
  </si>
  <si>
    <t>Hyo Joo</t>
  </si>
  <si>
    <t>Noh</t>
  </si>
  <si>
    <t>Yealimi</t>
  </si>
  <si>
    <t>Hye-Jin</t>
  </si>
  <si>
    <t>Minjee</t>
  </si>
  <si>
    <t>Saigo</t>
  </si>
  <si>
    <t>Mao</t>
  </si>
  <si>
    <t>Anannarukarn</t>
  </si>
  <si>
    <t>Pajaree</t>
  </si>
  <si>
    <t>Ciganda</t>
  </si>
  <si>
    <t>Carlota</t>
  </si>
  <si>
    <t>Hataoka</t>
  </si>
  <si>
    <t>Nasa</t>
  </si>
  <si>
    <t>Koerstz Madsen</t>
  </si>
  <si>
    <t>Nanna</t>
  </si>
  <si>
    <t>Coughlin</t>
  </si>
  <si>
    <t>Lauren</t>
  </si>
  <si>
    <t>Jin Young</t>
  </si>
  <si>
    <t>Ryu</t>
  </si>
  <si>
    <t>Haeran</t>
  </si>
  <si>
    <t>Corpuz</t>
  </si>
  <si>
    <t>Allisen</t>
  </si>
  <si>
    <t>Henderson</t>
  </si>
  <si>
    <t>Brooke M.</t>
  </si>
  <si>
    <t>Mi Hyang</t>
  </si>
  <si>
    <t>Maguire</t>
  </si>
  <si>
    <t>Leona</t>
  </si>
  <si>
    <t>Takeda</t>
  </si>
  <si>
    <t>Rio</t>
  </si>
  <si>
    <t>Yamashita</t>
  </si>
  <si>
    <t>Miyu</t>
  </si>
  <si>
    <t>Yang</t>
  </si>
  <si>
    <t>Yin</t>
  </si>
  <si>
    <t>Ruoning</t>
  </si>
  <si>
    <t>Boutier</t>
  </si>
  <si>
    <t>Celine</t>
  </si>
  <si>
    <t>Jutanugarn</t>
  </si>
  <si>
    <t>Moriya</t>
  </si>
  <si>
    <t>Kupcho</t>
  </si>
  <si>
    <t>Vu</t>
  </si>
  <si>
    <t>Lilia</t>
  </si>
  <si>
    <t>Miranda</t>
  </si>
  <si>
    <t>Andrea</t>
  </si>
  <si>
    <t>Schmelzel</t>
  </si>
  <si>
    <t>Shannon</t>
  </si>
  <si>
    <t>Tardy</t>
  </si>
  <si>
    <t>Bailey</t>
  </si>
  <si>
    <t>Ariya</t>
  </si>
  <si>
    <t>Auston</t>
  </si>
  <si>
    <t>Li</t>
  </si>
  <si>
    <t>Lucy</t>
  </si>
  <si>
    <t>Grant</t>
  </si>
  <si>
    <t>Linn</t>
  </si>
  <si>
    <t>Ruixin</t>
  </si>
  <si>
    <t>Masson</t>
  </si>
  <si>
    <t>Valenzuela</t>
  </si>
  <si>
    <t>Albane</t>
  </si>
  <si>
    <t>Shibuno</t>
  </si>
  <si>
    <t>Hinako</t>
  </si>
  <si>
    <t>Strom</t>
  </si>
  <si>
    <t>Linnea</t>
  </si>
  <si>
    <t>Wannasaen</t>
  </si>
  <si>
    <t>Chanettee</t>
  </si>
  <si>
    <t>Altomare</t>
  </si>
  <si>
    <t>Brittany</t>
  </si>
  <si>
    <t>Kyriacou</t>
  </si>
  <si>
    <t>Stephanie</t>
  </si>
  <si>
    <t>Guseva</t>
  </si>
  <si>
    <t>Nataliya</t>
  </si>
  <si>
    <t>He</t>
  </si>
  <si>
    <t>Muni</t>
  </si>
  <si>
    <t>Henseleit</t>
  </si>
  <si>
    <t>Esther</t>
  </si>
  <si>
    <t>Popov</t>
  </si>
  <si>
    <t>Yubol</t>
  </si>
  <si>
    <t>Arpichaya</t>
  </si>
  <si>
    <t>An</t>
  </si>
  <si>
    <t>Narin</t>
  </si>
  <si>
    <t>O'Toole</t>
  </si>
  <si>
    <t>Ryann</t>
  </si>
  <si>
    <t>Stark</t>
  </si>
  <si>
    <t>Maja</t>
  </si>
  <si>
    <t>Suwannapura</t>
  </si>
  <si>
    <t>Jasmine</t>
  </si>
  <si>
    <t>Ruffels</t>
  </si>
  <si>
    <t>Gabriela</t>
  </si>
  <si>
    <t>Grace</t>
  </si>
  <si>
    <t>Pano</t>
  </si>
  <si>
    <t>Alexa</t>
  </si>
  <si>
    <t>Danielle</t>
  </si>
  <si>
    <t>Nishimura</t>
  </si>
  <si>
    <t>Yuna</t>
  </si>
  <si>
    <t>Xingtong</t>
  </si>
  <si>
    <t>Jenny</t>
  </si>
  <si>
    <t>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</si>
</sst>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Jin Young Ko</v>
          </cell>
        </row>
        <row r="19">
          <cell r="E19" t="str">
            <v>Haeran Ryu</v>
          </cell>
        </row>
        <row r="20">
          <cell r="E20" t="str">
            <v>Lydia Ko</v>
          </cell>
        </row>
        <row r="21">
          <cell r="E21" t="str">
            <v>Miyu Yamashita</v>
          </cell>
        </row>
        <row r="22">
          <cell r="E22" t="str">
            <v>Ruoning Yin</v>
          </cell>
        </row>
        <row r="23">
          <cell r="E23" t="str">
            <v>Angel Yin</v>
          </cell>
        </row>
        <row r="24">
          <cell r="E24" t="str">
            <v>Hannah Green</v>
          </cell>
        </row>
        <row r="25">
          <cell r="E25" t="str">
            <v>Ayaka Furue</v>
          </cell>
        </row>
        <row r="26">
          <cell r="E26" t="str">
            <v>Celine Boutier</v>
          </cell>
        </row>
        <row r="27">
          <cell r="E27" t="str">
            <v>Charley Hull</v>
          </cell>
        </row>
        <row r="28">
          <cell r="E28" t="str">
            <v>Rio Takeda</v>
          </cell>
        </row>
        <row r="29">
          <cell r="E29" t="str">
            <v>Yealimi Noh</v>
          </cell>
        </row>
        <row r="30">
          <cell r="E30" t="str">
            <v>Linn Grant</v>
          </cell>
        </row>
        <row r="31">
          <cell r="E31" t="str">
            <v>Nasa Hataoka</v>
          </cell>
        </row>
        <row r="32">
          <cell r="E32" t="str">
            <v>Allisen Corpuz</v>
          </cell>
        </row>
        <row r="33">
          <cell r="E33" t="str">
            <v>A Lim Kim</v>
          </cell>
        </row>
        <row r="34">
          <cell r="E34" t="str">
            <v>Minjee Lee</v>
          </cell>
        </row>
        <row r="35">
          <cell r="E35" t="str">
            <v>Jin Hee Im</v>
          </cell>
        </row>
        <row r="36">
          <cell r="E36" t="str">
            <v>Hye-Jin Choi</v>
          </cell>
        </row>
        <row r="37">
          <cell r="E37" t="str">
            <v>Brooke M. Henderson</v>
          </cell>
        </row>
        <row r="38">
          <cell r="E38" t="str">
            <v>Nanna Koerstz Madsen</v>
          </cell>
        </row>
        <row r="39">
          <cell r="E39" t="str">
            <v>Amy Yang</v>
          </cell>
        </row>
        <row r="40">
          <cell r="E40" t="str">
            <v>Hyo Joo Kim</v>
          </cell>
        </row>
        <row r="41">
          <cell r="E41" t="str">
            <v>Ariya Jutanugarn</v>
          </cell>
        </row>
        <row r="42">
          <cell r="E42" t="str">
            <v>Jennifer Kupcho</v>
          </cell>
        </row>
        <row r="43">
          <cell r="E43" t="str">
            <v>Lauren Coughlin</v>
          </cell>
        </row>
        <row r="44">
          <cell r="E44" t="str">
            <v>Lilia Vu</v>
          </cell>
        </row>
        <row r="45">
          <cell r="E45" t="str">
            <v>Mao Saigo</v>
          </cell>
        </row>
        <row r="46">
          <cell r="E46" t="str">
            <v>Leona Maguire</v>
          </cell>
        </row>
        <row r="47">
          <cell r="E47" t="str">
            <v>Pajaree Anannarukarn</v>
          </cell>
        </row>
        <row r="48">
          <cell r="E48" t="str">
            <v>Yuka Saso</v>
          </cell>
        </row>
        <row r="49">
          <cell r="E49" t="str">
            <v>Esther Henseleit</v>
          </cell>
        </row>
        <row r="50">
          <cell r="E50" t="str">
            <v>Gaby Lopez</v>
          </cell>
        </row>
        <row r="51">
          <cell r="E51" t="str">
            <v>Nataliya Guseva</v>
          </cell>
        </row>
        <row r="52">
          <cell r="E52" t="str">
            <v>Carlota Ciganda</v>
          </cell>
        </row>
        <row r="53">
          <cell r="E53" t="str">
            <v>Narin An</v>
          </cell>
        </row>
        <row r="54">
          <cell r="E54" t="str">
            <v>Auston Kim</v>
          </cell>
        </row>
        <row r="55">
          <cell r="E55" t="str">
            <v>Albane Valenzuela</v>
          </cell>
        </row>
        <row r="56">
          <cell r="E56" t="str">
            <v>Moriya Jutanugarn</v>
          </cell>
        </row>
        <row r="57">
          <cell r="E57" t="str">
            <v>Maja Stark</v>
          </cell>
        </row>
        <row r="58">
          <cell r="E58" t="str">
            <v>Stephanie Kyriacou</v>
          </cell>
        </row>
        <row r="59">
          <cell r="E59" t="str">
            <v>Ruixin Liu</v>
          </cell>
        </row>
        <row r="60">
          <cell r="E60" t="str">
            <v>Jenny Shin</v>
          </cell>
        </row>
        <row r="61">
          <cell r="E61" t="str">
            <v>Chanettee Wannasaen</v>
          </cell>
        </row>
        <row r="62">
          <cell r="E62" t="str">
            <v>Sarah Schmelzel</v>
          </cell>
        </row>
        <row r="63">
          <cell r="E63" t="str">
            <v>Lucy Li</v>
          </cell>
        </row>
        <row r="64">
          <cell r="E64" t="str">
            <v>Grace Kim</v>
          </cell>
        </row>
        <row r="65">
          <cell r="E65" t="str">
            <v>Andrea Lee</v>
          </cell>
        </row>
        <row r="66">
          <cell r="E66" t="str">
            <v>Gabriela Ruffels</v>
          </cell>
        </row>
        <row r="67">
          <cell r="E67" t="str">
            <v>Mi Hyang Lee</v>
          </cell>
        </row>
        <row r="68">
          <cell r="E68" t="str">
            <v>Arpichaya Yubol</v>
          </cell>
        </row>
        <row r="69">
          <cell r="E69" t="str">
            <v>Shannon Tan</v>
          </cell>
        </row>
        <row r="70">
          <cell r="E70" t="str">
            <v>Ryann O'Toole</v>
          </cell>
        </row>
        <row r="71">
          <cell r="E71" t="str">
            <v>Jasmine Suwannapura</v>
          </cell>
        </row>
        <row r="72">
          <cell r="E72" t="str">
            <v>Muni He</v>
          </cell>
        </row>
        <row r="73">
          <cell r="E73" t="str">
            <v>Alexa Pano</v>
          </cell>
        </row>
        <row r="74">
          <cell r="E74" t="str">
            <v>Caroline Masson</v>
          </cell>
        </row>
        <row r="75">
          <cell r="E75" t="str">
            <v>Bailey Tardy</v>
          </cell>
        </row>
        <row r="76">
          <cell r="E76" t="str">
            <v>Hinako Shibuno</v>
          </cell>
        </row>
        <row r="77">
          <cell r="E77" t="str">
            <v>Miranda Wang</v>
          </cell>
        </row>
        <row r="78">
          <cell r="E78" t="str">
            <v>Linnea Strom</v>
          </cell>
        </row>
        <row r="79">
          <cell r="E79" t="str">
            <v>Danielle Kang</v>
          </cell>
        </row>
        <row r="80">
          <cell r="E80" t="str">
            <v>Sophia Popov</v>
          </cell>
        </row>
        <row r="81">
          <cell r="E81" t="str">
            <v>Xingtong Chen</v>
          </cell>
        </row>
        <row r="82">
          <cell r="E82" t="str">
            <v>Brittany Altomare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Lydia Ko</v>
          </cell>
        </row>
        <row r="19">
          <cell r="E19" t="str">
            <v>Jin Young Ko</v>
          </cell>
        </row>
        <row r="20">
          <cell r="E20" t="str">
            <v>Haeran Ryu</v>
          </cell>
        </row>
        <row r="21">
          <cell r="E21" t="str">
            <v>Ruoning Yin</v>
          </cell>
        </row>
        <row r="22">
          <cell r="E22" t="str">
            <v>Hannah Green</v>
          </cell>
        </row>
        <row r="23">
          <cell r="E23" t="str">
            <v>Miyu Yamashita</v>
          </cell>
        </row>
        <row r="24">
          <cell r="E24" t="str">
            <v>Angel Yin</v>
          </cell>
        </row>
        <row r="25">
          <cell r="E25" t="str">
            <v>Rio Takeda</v>
          </cell>
        </row>
        <row r="26">
          <cell r="E26" t="str">
            <v>Ayaka Furue</v>
          </cell>
        </row>
        <row r="27">
          <cell r="E27" t="str">
            <v>Charley Hull</v>
          </cell>
        </row>
        <row r="28">
          <cell r="E28" t="str">
            <v>Linn Grant</v>
          </cell>
        </row>
        <row r="29">
          <cell r="E29" t="str">
            <v>Nasa Hataoka</v>
          </cell>
        </row>
        <row r="30">
          <cell r="E30" t="str">
            <v>Minjee Lee</v>
          </cell>
        </row>
        <row r="31">
          <cell r="E31" t="str">
            <v>Yealimi Noh</v>
          </cell>
        </row>
        <row r="32">
          <cell r="E32" t="str">
            <v>Celine Boutier</v>
          </cell>
        </row>
        <row r="33">
          <cell r="E33" t="str">
            <v>A Lim Kim</v>
          </cell>
        </row>
        <row r="34">
          <cell r="E34" t="str">
            <v>Jin Hee Im</v>
          </cell>
        </row>
        <row r="35">
          <cell r="E35" t="str">
            <v>Allisen Corpuz</v>
          </cell>
        </row>
        <row r="36">
          <cell r="E36" t="str">
            <v>Lauren Coughlin</v>
          </cell>
        </row>
        <row r="37">
          <cell r="E37" t="str">
            <v>Nanna Koerstz Madsen</v>
          </cell>
        </row>
        <row r="38">
          <cell r="E38" t="str">
            <v>Hye-Jin Choi</v>
          </cell>
        </row>
        <row r="39">
          <cell r="E39" t="str">
            <v>Amy Yang</v>
          </cell>
        </row>
        <row r="40">
          <cell r="E40" t="str">
            <v>Hyo Joo Kim</v>
          </cell>
        </row>
        <row r="41">
          <cell r="E41" t="str">
            <v>Ariya Jutanugarn</v>
          </cell>
        </row>
        <row r="42">
          <cell r="E42" t="str">
            <v>Brooke M. Henderson</v>
          </cell>
        </row>
        <row r="43">
          <cell r="E43" t="str">
            <v>Lilia Vu</v>
          </cell>
        </row>
        <row r="44">
          <cell r="E44" t="str">
            <v>Jennifer Kupcho</v>
          </cell>
        </row>
        <row r="45">
          <cell r="E45" t="str">
            <v>Mao Saigo</v>
          </cell>
        </row>
        <row r="46">
          <cell r="E46" t="str">
            <v>Pajaree Anannarukarn</v>
          </cell>
        </row>
        <row r="47">
          <cell r="E47" t="str">
            <v>Yuka Saso</v>
          </cell>
        </row>
        <row r="48">
          <cell r="E48" t="str">
            <v>Leona Maguire</v>
          </cell>
        </row>
        <row r="49">
          <cell r="E49" t="str">
            <v>Carlota Ciganda</v>
          </cell>
        </row>
        <row r="50">
          <cell r="E50" t="str">
            <v>Nataliya Guseva</v>
          </cell>
        </row>
        <row r="51">
          <cell r="E51" t="str">
            <v>Esther Henseleit</v>
          </cell>
        </row>
        <row r="52">
          <cell r="E52" t="str">
            <v>Gaby Lopez</v>
          </cell>
        </row>
        <row r="53">
          <cell r="E53" t="str">
            <v>Narin An</v>
          </cell>
        </row>
        <row r="54">
          <cell r="E54" t="str">
            <v>Albane Valenzuela</v>
          </cell>
        </row>
        <row r="55">
          <cell r="E55" t="str">
            <v>Auston Kim</v>
          </cell>
        </row>
        <row r="56">
          <cell r="E56" t="str">
            <v>Jenny Shin</v>
          </cell>
        </row>
        <row r="57">
          <cell r="E57" t="str">
            <v>Maja Stark</v>
          </cell>
        </row>
        <row r="58">
          <cell r="E58" t="str">
            <v>Moriya Jutanugarn</v>
          </cell>
        </row>
        <row r="59">
          <cell r="E59" t="str">
            <v>Ruixin Liu</v>
          </cell>
        </row>
        <row r="60">
          <cell r="E60" t="str">
            <v>Andrea Lee</v>
          </cell>
        </row>
        <row r="61">
          <cell r="E61" t="str">
            <v>Lucy Li</v>
          </cell>
        </row>
        <row r="62">
          <cell r="E62" t="str">
            <v>Stephanie Kyriacou</v>
          </cell>
        </row>
        <row r="63">
          <cell r="E63" t="str">
            <v>Sarah Schmelzel</v>
          </cell>
        </row>
        <row r="64">
          <cell r="E64" t="str">
            <v>Mi Hyang Lee</v>
          </cell>
        </row>
        <row r="65">
          <cell r="E65" t="str">
            <v>Grace Kim</v>
          </cell>
        </row>
        <row r="66">
          <cell r="E66" t="str">
            <v>Chanettee Wannasaen</v>
          </cell>
        </row>
        <row r="67">
          <cell r="E67" t="str">
            <v>Gabriela Ruffels</v>
          </cell>
        </row>
        <row r="68">
          <cell r="E68" t="str">
            <v>Arpichaya Yubol</v>
          </cell>
        </row>
        <row r="69">
          <cell r="E69" t="str">
            <v>Shannon Tan</v>
          </cell>
        </row>
        <row r="70">
          <cell r="E70" t="str">
            <v>Ryann O'Toole</v>
          </cell>
        </row>
        <row r="71">
          <cell r="E71" t="str">
            <v>Jasmine Suwannapura</v>
          </cell>
        </row>
        <row r="72">
          <cell r="E72" t="str">
            <v>Alexa Pano</v>
          </cell>
        </row>
        <row r="73">
          <cell r="E73" t="str">
            <v>Hinako Shibuno</v>
          </cell>
        </row>
        <row r="74">
          <cell r="E74" t="str">
            <v>Bailey Tardy</v>
          </cell>
        </row>
        <row r="75">
          <cell r="E75" t="str">
            <v>Muni He</v>
          </cell>
        </row>
        <row r="76">
          <cell r="E76" t="str">
            <v>Miranda Wang</v>
          </cell>
        </row>
        <row r="77">
          <cell r="E77" t="str">
            <v>Caroline Masson</v>
          </cell>
        </row>
        <row r="78">
          <cell r="E78" t="str">
            <v>Linnea Strom</v>
          </cell>
        </row>
        <row r="79">
          <cell r="E79" t="str">
            <v>Danielle Kang</v>
          </cell>
        </row>
        <row r="80">
          <cell r="E80" t="str">
            <v>Sophia Popov</v>
          </cell>
        </row>
        <row r="81">
          <cell r="E81" t="str">
            <v>Brittany Altomare</v>
          </cell>
        </row>
        <row r="82">
          <cell r="E82" t="str">
            <v>Xingtong Chen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782</v>
      </c>
    </row>
    <row r="2" spans="1:36" x14ac:dyDescent="0.25">
      <c r="A2" s="3" t="str">
        <f t="shared" ref="A2:A65" si="0">IF(J2="","",CONCATENATE(J2," ",I2))</f>
        <v>FirstName Surname</v>
      </c>
      <c r="B2" s="4" t="s">
        <v>783</v>
      </c>
      <c r="C2" t="s">
        <v>784</v>
      </c>
      <c r="D2" t="s">
        <v>785</v>
      </c>
      <c r="E2" t="s">
        <v>786</v>
      </c>
      <c r="F2" t="s">
        <v>787</v>
      </c>
      <c r="G2" t="s">
        <v>788</v>
      </c>
      <c r="H2" t="s">
        <v>789</v>
      </c>
      <c r="I2" t="s">
        <v>790</v>
      </c>
      <c r="J2" t="s">
        <v>791</v>
      </c>
      <c r="K2" t="s">
        <v>792</v>
      </c>
      <c r="L2" t="s">
        <v>793</v>
      </c>
      <c r="M2" t="s">
        <v>794</v>
      </c>
      <c r="N2" t="s">
        <v>795</v>
      </c>
      <c r="O2" t="s">
        <v>796</v>
      </c>
      <c r="P2" t="s">
        <v>797</v>
      </c>
      <c r="Q2" t="s">
        <v>798</v>
      </c>
      <c r="R2" t="s">
        <v>799</v>
      </c>
      <c r="S2" t="s">
        <v>800</v>
      </c>
      <c r="T2" t="s">
        <v>801</v>
      </c>
      <c r="U2" t="s">
        <v>802</v>
      </c>
      <c r="V2" t="s">
        <v>803</v>
      </c>
      <c r="W2" t="s">
        <v>804</v>
      </c>
      <c r="X2" t="s">
        <v>805</v>
      </c>
      <c r="Y2" t="s">
        <v>806</v>
      </c>
      <c r="Z2" t="s">
        <v>807</v>
      </c>
      <c r="AA2" t="s">
        <v>808</v>
      </c>
      <c r="AB2" t="s">
        <v>809</v>
      </c>
      <c r="AC2" t="s">
        <v>810</v>
      </c>
      <c r="AD2" t="s">
        <v>811</v>
      </c>
      <c r="AE2" t="s">
        <v>812</v>
      </c>
      <c r="AF2" t="s">
        <v>813</v>
      </c>
      <c r="AG2" t="s">
        <v>814</v>
      </c>
      <c r="AH2" t="s">
        <v>815</v>
      </c>
      <c r="AI2" t="s">
        <v>816</v>
      </c>
      <c r="AJ2" t="s">
        <v>817</v>
      </c>
    </row>
    <row r="3" spans="1:36" x14ac:dyDescent="0.25">
      <c r="A3" s="3" t="str">
        <f t="shared" si="0"/>
        <v>Riley Smyth</v>
      </c>
      <c r="B3" s="4">
        <v>45718</v>
      </c>
      <c r="C3" t="s">
        <v>818</v>
      </c>
      <c r="D3" t="s">
        <v>819</v>
      </c>
      <c r="E3" t="s">
        <v>820</v>
      </c>
      <c r="F3" t="s">
        <v>821</v>
      </c>
      <c r="I3" t="s">
        <v>822</v>
      </c>
      <c r="J3" t="s">
        <v>823</v>
      </c>
      <c r="K3">
        <v>1</v>
      </c>
      <c r="L3">
        <v>68</v>
      </c>
      <c r="M3">
        <v>67</v>
      </c>
      <c r="N3">
        <v>66</v>
      </c>
      <c r="Q3">
        <v>201</v>
      </c>
      <c r="R3">
        <v>74.27</v>
      </c>
      <c r="S3">
        <v>74.040000000000006</v>
      </c>
      <c r="T3">
        <v>69.34</v>
      </c>
      <c r="U3">
        <v>69.34</v>
      </c>
      <c r="V3">
        <v>68.900000000000006</v>
      </c>
      <c r="Y3">
        <v>69.19</v>
      </c>
      <c r="Z3">
        <v>8</v>
      </c>
      <c r="AA3">
        <v>4</v>
      </c>
      <c r="AB3">
        <v>1</v>
      </c>
      <c r="AE3">
        <v>3</v>
      </c>
      <c r="AF3">
        <v>1</v>
      </c>
      <c r="AG3">
        <v>0</v>
      </c>
      <c r="AJ3">
        <v>1</v>
      </c>
    </row>
    <row r="4" spans="1:36" x14ac:dyDescent="0.25">
      <c r="A4" s="3" t="str">
        <f t="shared" si="0"/>
        <v>Matilda Castren</v>
      </c>
      <c r="B4" s="4">
        <v>45718</v>
      </c>
      <c r="C4" t="s">
        <v>818</v>
      </c>
      <c r="D4" t="s">
        <v>819</v>
      </c>
      <c r="E4" t="s">
        <v>820</v>
      </c>
      <c r="F4" t="s">
        <v>821</v>
      </c>
      <c r="I4" t="s">
        <v>824</v>
      </c>
      <c r="J4" t="s">
        <v>825</v>
      </c>
      <c r="K4">
        <v>2</v>
      </c>
      <c r="L4">
        <v>67</v>
      </c>
      <c r="M4">
        <v>67</v>
      </c>
      <c r="N4">
        <v>67</v>
      </c>
      <c r="Q4">
        <v>201</v>
      </c>
      <c r="R4">
        <v>74.27</v>
      </c>
      <c r="S4">
        <v>74.040000000000006</v>
      </c>
      <c r="T4">
        <v>68.34</v>
      </c>
      <c r="U4">
        <v>69.34</v>
      </c>
      <c r="V4">
        <v>69.900000000000006</v>
      </c>
      <c r="Y4">
        <v>69.19</v>
      </c>
      <c r="Z4">
        <v>3</v>
      </c>
      <c r="AA4">
        <v>1</v>
      </c>
      <c r="AB4">
        <v>1</v>
      </c>
      <c r="AE4">
        <v>2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Laetitia Beck</v>
      </c>
      <c r="B5" s="4">
        <v>45718</v>
      </c>
      <c r="C5" t="s">
        <v>818</v>
      </c>
      <c r="D5" t="s">
        <v>819</v>
      </c>
      <c r="E5" t="s">
        <v>820</v>
      </c>
      <c r="F5" t="s">
        <v>821</v>
      </c>
      <c r="I5" t="s">
        <v>826</v>
      </c>
      <c r="J5" t="s">
        <v>827</v>
      </c>
      <c r="K5">
        <v>3</v>
      </c>
      <c r="L5">
        <v>66</v>
      </c>
      <c r="M5">
        <v>70</v>
      </c>
      <c r="N5">
        <v>69</v>
      </c>
      <c r="Q5">
        <v>205</v>
      </c>
      <c r="R5">
        <v>74.27</v>
      </c>
      <c r="S5">
        <v>74.040000000000006</v>
      </c>
      <c r="T5">
        <v>67.34</v>
      </c>
      <c r="U5">
        <v>72.34</v>
      </c>
      <c r="V5">
        <v>71.900000000000006</v>
      </c>
      <c r="Y5">
        <v>70.53</v>
      </c>
      <c r="Z5">
        <v>2</v>
      </c>
      <c r="AA5">
        <v>6</v>
      </c>
      <c r="AB5">
        <v>3</v>
      </c>
      <c r="AE5">
        <v>1</v>
      </c>
      <c r="AF5">
        <v>2</v>
      </c>
      <c r="AG5">
        <v>4</v>
      </c>
      <c r="AJ5">
        <v>3</v>
      </c>
    </row>
    <row r="6" spans="1:36" x14ac:dyDescent="0.25">
      <c r="A6" s="3" t="str">
        <f t="shared" si="0"/>
        <v>Juliana Hung</v>
      </c>
      <c r="B6" s="4">
        <v>45718</v>
      </c>
      <c r="C6" t="s">
        <v>818</v>
      </c>
      <c r="D6" t="s">
        <v>819</v>
      </c>
      <c r="E6" t="s">
        <v>820</v>
      </c>
      <c r="F6" t="s">
        <v>821</v>
      </c>
      <c r="I6" t="s">
        <v>828</v>
      </c>
      <c r="J6" t="s">
        <v>829</v>
      </c>
      <c r="K6">
        <v>3</v>
      </c>
      <c r="L6">
        <v>69</v>
      </c>
      <c r="M6">
        <v>65</v>
      </c>
      <c r="N6">
        <v>71</v>
      </c>
      <c r="Q6">
        <v>205</v>
      </c>
      <c r="R6">
        <v>74.27</v>
      </c>
      <c r="S6">
        <v>74.040000000000006</v>
      </c>
      <c r="T6">
        <v>70.34</v>
      </c>
      <c r="U6">
        <v>67.34</v>
      </c>
      <c r="V6">
        <v>73.900000000000006</v>
      </c>
      <c r="Y6">
        <v>70.53</v>
      </c>
      <c r="Z6">
        <v>15</v>
      </c>
      <c r="AA6">
        <v>1</v>
      </c>
      <c r="AB6">
        <v>3</v>
      </c>
      <c r="AE6">
        <v>4</v>
      </c>
      <c r="AF6">
        <v>0</v>
      </c>
      <c r="AG6">
        <v>4</v>
      </c>
      <c r="AJ6">
        <v>3</v>
      </c>
    </row>
    <row r="7" spans="1:36" x14ac:dyDescent="0.25">
      <c r="A7" s="3" t="str">
        <f t="shared" si="0"/>
        <v>Agathe Laisne</v>
      </c>
      <c r="B7" s="4">
        <v>45718</v>
      </c>
      <c r="C7" t="s">
        <v>818</v>
      </c>
      <c r="D7" t="s">
        <v>819</v>
      </c>
      <c r="E7" t="s">
        <v>820</v>
      </c>
      <c r="F7" t="s">
        <v>821</v>
      </c>
      <c r="I7" t="s">
        <v>830</v>
      </c>
      <c r="J7" t="s">
        <v>831</v>
      </c>
      <c r="K7">
        <v>3</v>
      </c>
      <c r="L7">
        <v>68</v>
      </c>
      <c r="M7">
        <v>66</v>
      </c>
      <c r="N7">
        <v>71</v>
      </c>
      <c r="Q7">
        <v>205</v>
      </c>
      <c r="R7">
        <v>74.27</v>
      </c>
      <c r="S7">
        <v>74.040000000000006</v>
      </c>
      <c r="T7">
        <v>69.34</v>
      </c>
      <c r="U7">
        <v>68.34</v>
      </c>
      <c r="V7">
        <v>73.900000000000006</v>
      </c>
      <c r="Y7">
        <v>70.53</v>
      </c>
      <c r="Z7">
        <v>8</v>
      </c>
      <c r="AA7">
        <v>1</v>
      </c>
      <c r="AB7">
        <v>3</v>
      </c>
      <c r="AE7">
        <v>3</v>
      </c>
      <c r="AF7">
        <v>0</v>
      </c>
      <c r="AG7">
        <v>4</v>
      </c>
      <c r="AJ7">
        <v>3</v>
      </c>
    </row>
    <row r="8" spans="1:36" x14ac:dyDescent="0.25">
      <c r="A8" s="3" t="str">
        <f t="shared" si="0"/>
        <v>Isabella Fierro</v>
      </c>
      <c r="B8" s="4">
        <v>45718</v>
      </c>
      <c r="C8" t="s">
        <v>818</v>
      </c>
      <c r="D8" t="s">
        <v>819</v>
      </c>
      <c r="E8" t="s">
        <v>820</v>
      </c>
      <c r="F8" t="s">
        <v>821</v>
      </c>
      <c r="I8" t="s">
        <v>832</v>
      </c>
      <c r="J8" t="s">
        <v>833</v>
      </c>
      <c r="K8">
        <v>6</v>
      </c>
      <c r="L8">
        <v>70</v>
      </c>
      <c r="M8">
        <v>65</v>
      </c>
      <c r="N8">
        <v>71</v>
      </c>
      <c r="Q8">
        <v>206</v>
      </c>
      <c r="R8">
        <v>74.27</v>
      </c>
      <c r="S8">
        <v>74.040000000000006</v>
      </c>
      <c r="T8">
        <v>71.34</v>
      </c>
      <c r="U8">
        <v>67.34</v>
      </c>
      <c r="V8">
        <v>73.900000000000006</v>
      </c>
      <c r="Y8">
        <v>70.86</v>
      </c>
      <c r="Z8">
        <v>22</v>
      </c>
      <c r="AA8">
        <v>4</v>
      </c>
      <c r="AB8">
        <v>6</v>
      </c>
      <c r="AE8">
        <v>5</v>
      </c>
      <c r="AF8">
        <v>1</v>
      </c>
      <c r="AG8">
        <v>5</v>
      </c>
      <c r="AJ8">
        <v>6</v>
      </c>
    </row>
    <row r="9" spans="1:36" x14ac:dyDescent="0.25">
      <c r="A9" s="3" t="str">
        <f t="shared" si="0"/>
        <v>Hailee Cooper</v>
      </c>
      <c r="B9" s="4">
        <v>45718</v>
      </c>
      <c r="C9" t="s">
        <v>818</v>
      </c>
      <c r="D9" t="s">
        <v>819</v>
      </c>
      <c r="E9" t="s">
        <v>820</v>
      </c>
      <c r="F9" t="s">
        <v>821</v>
      </c>
      <c r="I9" t="s">
        <v>834</v>
      </c>
      <c r="J9" t="s">
        <v>835</v>
      </c>
      <c r="K9">
        <v>7</v>
      </c>
      <c r="L9">
        <v>69</v>
      </c>
      <c r="M9">
        <v>67</v>
      </c>
      <c r="N9">
        <v>71</v>
      </c>
      <c r="Q9">
        <v>207</v>
      </c>
      <c r="R9">
        <v>74.27</v>
      </c>
      <c r="S9">
        <v>74.040000000000006</v>
      </c>
      <c r="T9">
        <v>70.34</v>
      </c>
      <c r="U9">
        <v>69.34</v>
      </c>
      <c r="V9">
        <v>73.900000000000006</v>
      </c>
      <c r="Y9">
        <v>71.19</v>
      </c>
      <c r="Z9">
        <v>15</v>
      </c>
      <c r="AA9">
        <v>6</v>
      </c>
      <c r="AB9">
        <v>7</v>
      </c>
      <c r="AE9">
        <v>4</v>
      </c>
      <c r="AF9">
        <v>2</v>
      </c>
      <c r="AG9">
        <v>6</v>
      </c>
      <c r="AJ9">
        <v>7</v>
      </c>
    </row>
    <row r="10" spans="1:36" x14ac:dyDescent="0.25">
      <c r="A10" s="3" t="str">
        <f t="shared" si="0"/>
        <v>Kaitlyn Papp Budde</v>
      </c>
      <c r="B10" s="4">
        <v>45718</v>
      </c>
      <c r="C10" t="s">
        <v>818</v>
      </c>
      <c r="D10" t="s">
        <v>819</v>
      </c>
      <c r="E10" t="s">
        <v>820</v>
      </c>
      <c r="F10" t="s">
        <v>821</v>
      </c>
      <c r="I10" t="s">
        <v>836</v>
      </c>
      <c r="J10" t="s">
        <v>837</v>
      </c>
      <c r="K10">
        <v>7</v>
      </c>
      <c r="L10">
        <v>69</v>
      </c>
      <c r="M10">
        <v>67</v>
      </c>
      <c r="N10">
        <v>71</v>
      </c>
      <c r="Q10">
        <v>207</v>
      </c>
      <c r="R10">
        <v>74.27</v>
      </c>
      <c r="S10">
        <v>74.040000000000006</v>
      </c>
      <c r="T10">
        <v>70.34</v>
      </c>
      <c r="U10">
        <v>69.34</v>
      </c>
      <c r="V10">
        <v>73.900000000000006</v>
      </c>
      <c r="Y10">
        <v>71.19</v>
      </c>
      <c r="Z10">
        <v>15</v>
      </c>
      <c r="AA10">
        <v>6</v>
      </c>
      <c r="AB10">
        <v>7</v>
      </c>
      <c r="AE10">
        <v>4</v>
      </c>
      <c r="AF10">
        <v>2</v>
      </c>
      <c r="AG10">
        <v>6</v>
      </c>
      <c r="AJ10">
        <v>7</v>
      </c>
    </row>
    <row r="11" spans="1:36" x14ac:dyDescent="0.25">
      <c r="A11" s="3" t="str">
        <f t="shared" si="0"/>
        <v>Ashley Lau</v>
      </c>
      <c r="B11" s="4">
        <v>45718</v>
      </c>
      <c r="C11" t="s">
        <v>818</v>
      </c>
      <c r="D11" t="s">
        <v>819</v>
      </c>
      <c r="E11" t="s">
        <v>820</v>
      </c>
      <c r="F11" t="s">
        <v>821</v>
      </c>
      <c r="I11" t="s">
        <v>838</v>
      </c>
      <c r="J11" t="s">
        <v>839</v>
      </c>
      <c r="K11">
        <v>9</v>
      </c>
      <c r="L11">
        <v>68</v>
      </c>
      <c r="M11">
        <v>71</v>
      </c>
      <c r="N11">
        <v>69</v>
      </c>
      <c r="Q11">
        <v>208</v>
      </c>
      <c r="R11">
        <v>74.27</v>
      </c>
      <c r="S11">
        <v>74.040000000000006</v>
      </c>
      <c r="T11">
        <v>69.34</v>
      </c>
      <c r="U11">
        <v>73.34</v>
      </c>
      <c r="V11">
        <v>71.900000000000006</v>
      </c>
      <c r="Y11">
        <v>71.53</v>
      </c>
      <c r="Z11">
        <v>8</v>
      </c>
      <c r="AA11">
        <v>15</v>
      </c>
      <c r="AB11">
        <v>9</v>
      </c>
      <c r="AE11">
        <v>3</v>
      </c>
      <c r="AF11">
        <v>5</v>
      </c>
      <c r="AG11">
        <v>7</v>
      </c>
      <c r="AJ11">
        <v>9</v>
      </c>
    </row>
    <row r="12" spans="1:36" x14ac:dyDescent="0.25">
      <c r="A12" s="3" t="str">
        <f t="shared" si="0"/>
        <v>Lindsey McCurdy</v>
      </c>
      <c r="B12" s="4">
        <v>45718</v>
      </c>
      <c r="C12" t="s">
        <v>818</v>
      </c>
      <c r="D12" t="s">
        <v>819</v>
      </c>
      <c r="E12" t="s">
        <v>820</v>
      </c>
      <c r="F12" t="s">
        <v>821</v>
      </c>
      <c r="I12" t="s">
        <v>840</v>
      </c>
      <c r="J12" t="s">
        <v>841</v>
      </c>
      <c r="K12">
        <v>9</v>
      </c>
      <c r="L12">
        <v>70</v>
      </c>
      <c r="M12">
        <v>69</v>
      </c>
      <c r="N12">
        <v>69</v>
      </c>
      <c r="Q12">
        <v>208</v>
      </c>
      <c r="R12">
        <v>74.27</v>
      </c>
      <c r="S12">
        <v>74.040000000000006</v>
      </c>
      <c r="T12">
        <v>71.34</v>
      </c>
      <c r="U12">
        <v>71.34</v>
      </c>
      <c r="V12">
        <v>71.900000000000006</v>
      </c>
      <c r="Y12">
        <v>71.53</v>
      </c>
      <c r="Z12">
        <v>22</v>
      </c>
      <c r="AA12">
        <v>15</v>
      </c>
      <c r="AB12">
        <v>9</v>
      </c>
      <c r="AE12">
        <v>5</v>
      </c>
      <c r="AF12">
        <v>5</v>
      </c>
      <c r="AG12">
        <v>7</v>
      </c>
      <c r="AJ12">
        <v>9</v>
      </c>
    </row>
    <row r="13" spans="1:36" x14ac:dyDescent="0.25">
      <c r="A13" s="3" t="str">
        <f t="shared" si="0"/>
        <v>Savannah Vilaubi</v>
      </c>
      <c r="B13" s="4">
        <v>45718</v>
      </c>
      <c r="C13" t="s">
        <v>818</v>
      </c>
      <c r="D13" t="s">
        <v>819</v>
      </c>
      <c r="E13" t="s">
        <v>820</v>
      </c>
      <c r="F13" t="s">
        <v>821</v>
      </c>
      <c r="I13" t="s">
        <v>842</v>
      </c>
      <c r="J13" t="s">
        <v>843</v>
      </c>
      <c r="K13">
        <v>9</v>
      </c>
      <c r="L13">
        <v>65</v>
      </c>
      <c r="M13">
        <v>75</v>
      </c>
      <c r="N13">
        <v>68</v>
      </c>
      <c r="Q13">
        <v>208</v>
      </c>
      <c r="R13">
        <v>74.27</v>
      </c>
      <c r="S13">
        <v>74.040000000000006</v>
      </c>
      <c r="T13">
        <v>66.34</v>
      </c>
      <c r="U13">
        <v>77.34</v>
      </c>
      <c r="V13">
        <v>70.900000000000006</v>
      </c>
      <c r="Y13">
        <v>71.53</v>
      </c>
      <c r="Z13">
        <v>1</v>
      </c>
      <c r="AA13">
        <v>23</v>
      </c>
      <c r="AB13">
        <v>9</v>
      </c>
      <c r="AE13">
        <v>-1</v>
      </c>
      <c r="AF13">
        <v>6</v>
      </c>
      <c r="AG13">
        <v>7</v>
      </c>
      <c r="AJ13">
        <v>9</v>
      </c>
    </row>
    <row r="14" spans="1:36" x14ac:dyDescent="0.25">
      <c r="A14" s="3" t="str">
        <f t="shared" si="0"/>
        <v>Yana Wilson</v>
      </c>
      <c r="B14" s="4">
        <v>45718</v>
      </c>
      <c r="C14" t="s">
        <v>818</v>
      </c>
      <c r="D14" t="s">
        <v>819</v>
      </c>
      <c r="E14" t="s">
        <v>820</v>
      </c>
      <c r="F14" t="s">
        <v>821</v>
      </c>
      <c r="I14" t="s">
        <v>844</v>
      </c>
      <c r="J14" t="s">
        <v>845</v>
      </c>
      <c r="K14">
        <v>9</v>
      </c>
      <c r="L14">
        <v>71</v>
      </c>
      <c r="M14">
        <v>68</v>
      </c>
      <c r="N14">
        <v>69</v>
      </c>
      <c r="Q14">
        <v>208</v>
      </c>
      <c r="R14">
        <v>74.27</v>
      </c>
      <c r="S14">
        <v>74.040000000000006</v>
      </c>
      <c r="T14">
        <v>72.34</v>
      </c>
      <c r="U14">
        <v>70.34</v>
      </c>
      <c r="V14">
        <v>71.900000000000006</v>
      </c>
      <c r="Y14">
        <v>71.53</v>
      </c>
      <c r="Z14">
        <v>31</v>
      </c>
      <c r="AA14">
        <v>15</v>
      </c>
      <c r="AB14">
        <v>9</v>
      </c>
      <c r="AE14">
        <v>6</v>
      </c>
      <c r="AF14">
        <v>5</v>
      </c>
      <c r="AG14">
        <v>7</v>
      </c>
      <c r="AJ14">
        <v>9</v>
      </c>
    </row>
    <row r="15" spans="1:36" x14ac:dyDescent="0.25">
      <c r="A15" s="3" t="str">
        <f t="shared" si="0"/>
        <v>Jiyue Wu</v>
      </c>
      <c r="B15" s="4">
        <v>45718</v>
      </c>
      <c r="C15" t="s">
        <v>818</v>
      </c>
      <c r="D15" t="s">
        <v>819</v>
      </c>
      <c r="E15" t="s">
        <v>820</v>
      </c>
      <c r="F15" t="s">
        <v>821</v>
      </c>
      <c r="I15" t="s">
        <v>846</v>
      </c>
      <c r="J15" t="s">
        <v>847</v>
      </c>
      <c r="K15">
        <v>9</v>
      </c>
      <c r="L15">
        <v>68</v>
      </c>
      <c r="M15">
        <v>68</v>
      </c>
      <c r="N15">
        <v>72</v>
      </c>
      <c r="Q15">
        <v>208</v>
      </c>
      <c r="R15">
        <v>74.27</v>
      </c>
      <c r="S15">
        <v>74.040000000000006</v>
      </c>
      <c r="T15">
        <v>69.34</v>
      </c>
      <c r="U15">
        <v>70.34</v>
      </c>
      <c r="V15">
        <v>74.900000000000006</v>
      </c>
      <c r="Y15">
        <v>71.53</v>
      </c>
      <c r="Z15">
        <v>8</v>
      </c>
      <c r="AA15">
        <v>6</v>
      </c>
      <c r="AB15">
        <v>9</v>
      </c>
      <c r="AE15">
        <v>3</v>
      </c>
      <c r="AF15">
        <v>2</v>
      </c>
      <c r="AG15">
        <v>7</v>
      </c>
      <c r="AJ15">
        <v>9</v>
      </c>
    </row>
    <row r="16" spans="1:36" x14ac:dyDescent="0.25">
      <c r="A16" s="3" t="str">
        <f t="shared" si="0"/>
        <v>Briana Chacon</v>
      </c>
      <c r="B16" s="4">
        <v>45718</v>
      </c>
      <c r="C16" t="s">
        <v>818</v>
      </c>
      <c r="D16" t="s">
        <v>819</v>
      </c>
      <c r="E16" t="s">
        <v>820</v>
      </c>
      <c r="F16" t="s">
        <v>821</v>
      </c>
      <c r="I16" t="s">
        <v>848</v>
      </c>
      <c r="J16" t="s">
        <v>849</v>
      </c>
      <c r="K16">
        <v>14</v>
      </c>
      <c r="L16">
        <v>71</v>
      </c>
      <c r="M16">
        <v>71</v>
      </c>
      <c r="N16">
        <v>67</v>
      </c>
      <c r="Q16">
        <v>209</v>
      </c>
      <c r="R16">
        <v>74.27</v>
      </c>
      <c r="S16">
        <v>74.040000000000006</v>
      </c>
      <c r="T16">
        <v>72.34</v>
      </c>
      <c r="U16">
        <v>73.34</v>
      </c>
      <c r="V16">
        <v>69.900000000000006</v>
      </c>
      <c r="Y16">
        <v>71.86</v>
      </c>
      <c r="Z16">
        <v>31</v>
      </c>
      <c r="AA16">
        <v>34</v>
      </c>
      <c r="AB16">
        <v>14</v>
      </c>
      <c r="AE16">
        <v>6</v>
      </c>
      <c r="AF16">
        <v>8</v>
      </c>
      <c r="AG16">
        <v>8</v>
      </c>
      <c r="AJ16">
        <v>14</v>
      </c>
    </row>
    <row r="17" spans="1:36" x14ac:dyDescent="0.25">
      <c r="A17" s="3" t="str">
        <f t="shared" si="0"/>
        <v>Sofia Garcia</v>
      </c>
      <c r="B17" s="4">
        <v>45718</v>
      </c>
      <c r="C17" t="s">
        <v>818</v>
      </c>
      <c r="D17" t="s">
        <v>819</v>
      </c>
      <c r="E17" t="s">
        <v>820</v>
      </c>
      <c r="F17" t="s">
        <v>821</v>
      </c>
      <c r="I17" t="s">
        <v>850</v>
      </c>
      <c r="J17" t="s">
        <v>851</v>
      </c>
      <c r="K17">
        <v>14</v>
      </c>
      <c r="L17">
        <v>69</v>
      </c>
      <c r="M17">
        <v>73</v>
      </c>
      <c r="N17">
        <v>67</v>
      </c>
      <c r="Q17">
        <v>209</v>
      </c>
      <c r="R17">
        <v>74.27</v>
      </c>
      <c r="S17">
        <v>74.040000000000006</v>
      </c>
      <c r="T17">
        <v>70.34</v>
      </c>
      <c r="U17">
        <v>75.34</v>
      </c>
      <c r="V17">
        <v>69.900000000000006</v>
      </c>
      <c r="Y17">
        <v>71.86</v>
      </c>
      <c r="Z17">
        <v>15</v>
      </c>
      <c r="AA17">
        <v>34</v>
      </c>
      <c r="AB17">
        <v>14</v>
      </c>
      <c r="AE17">
        <v>4</v>
      </c>
      <c r="AF17">
        <v>8</v>
      </c>
      <c r="AG17">
        <v>8</v>
      </c>
      <c r="AJ17">
        <v>14</v>
      </c>
    </row>
    <row r="18" spans="1:36" x14ac:dyDescent="0.25">
      <c r="A18" s="3" t="str">
        <f t="shared" si="0"/>
        <v>Alice Hodge</v>
      </c>
      <c r="B18" s="4">
        <v>45718</v>
      </c>
      <c r="C18" t="s">
        <v>818</v>
      </c>
      <c r="D18" t="s">
        <v>819</v>
      </c>
      <c r="E18" t="s">
        <v>820</v>
      </c>
      <c r="F18" t="s">
        <v>821</v>
      </c>
      <c r="I18" t="s">
        <v>852</v>
      </c>
      <c r="J18" t="s">
        <v>853</v>
      </c>
      <c r="K18">
        <v>14</v>
      </c>
      <c r="L18">
        <v>70</v>
      </c>
      <c r="M18">
        <v>68</v>
      </c>
      <c r="N18">
        <v>71</v>
      </c>
      <c r="Q18">
        <v>209</v>
      </c>
      <c r="R18">
        <v>74.27</v>
      </c>
      <c r="S18">
        <v>74.040000000000006</v>
      </c>
      <c r="T18">
        <v>71.34</v>
      </c>
      <c r="U18">
        <v>70.34</v>
      </c>
      <c r="V18">
        <v>73.900000000000006</v>
      </c>
      <c r="Y18">
        <v>71.86</v>
      </c>
      <c r="Z18">
        <v>22</v>
      </c>
      <c r="AA18">
        <v>12</v>
      </c>
      <c r="AB18">
        <v>14</v>
      </c>
      <c r="AE18">
        <v>5</v>
      </c>
      <c r="AF18">
        <v>4</v>
      </c>
      <c r="AG18">
        <v>8</v>
      </c>
      <c r="AJ18">
        <v>14</v>
      </c>
    </row>
    <row r="19" spans="1:36" x14ac:dyDescent="0.25">
      <c r="A19" s="3" t="str">
        <f t="shared" si="0"/>
        <v>Aline Krauter</v>
      </c>
      <c r="B19" s="4">
        <v>45718</v>
      </c>
      <c r="C19" t="s">
        <v>818</v>
      </c>
      <c r="D19" t="s">
        <v>819</v>
      </c>
      <c r="E19" t="s">
        <v>820</v>
      </c>
      <c r="F19" t="s">
        <v>821</v>
      </c>
      <c r="I19" t="s">
        <v>854</v>
      </c>
      <c r="J19" t="s">
        <v>855</v>
      </c>
      <c r="K19">
        <v>14</v>
      </c>
      <c r="L19">
        <v>70</v>
      </c>
      <c r="M19">
        <v>70</v>
      </c>
      <c r="N19">
        <v>69</v>
      </c>
      <c r="Q19">
        <v>209</v>
      </c>
      <c r="R19">
        <v>74.27</v>
      </c>
      <c r="S19">
        <v>74.040000000000006</v>
      </c>
      <c r="T19">
        <v>71.34</v>
      </c>
      <c r="U19">
        <v>72.34</v>
      </c>
      <c r="V19">
        <v>71.900000000000006</v>
      </c>
      <c r="Y19">
        <v>71.86</v>
      </c>
      <c r="Z19">
        <v>22</v>
      </c>
      <c r="AA19">
        <v>23</v>
      </c>
      <c r="AB19">
        <v>14</v>
      </c>
      <c r="AE19">
        <v>5</v>
      </c>
      <c r="AF19">
        <v>6</v>
      </c>
      <c r="AG19">
        <v>8</v>
      </c>
      <c r="AJ19">
        <v>14</v>
      </c>
    </row>
    <row r="20" spans="1:36" x14ac:dyDescent="0.25">
      <c r="A20" s="3" t="str">
        <f t="shared" si="0"/>
        <v>Jeongeun Lee5</v>
      </c>
      <c r="B20" s="4">
        <v>45718</v>
      </c>
      <c r="C20" t="s">
        <v>818</v>
      </c>
      <c r="D20" t="s">
        <v>819</v>
      </c>
      <c r="E20" t="s">
        <v>820</v>
      </c>
      <c r="F20" t="s">
        <v>821</v>
      </c>
      <c r="I20" t="s">
        <v>856</v>
      </c>
      <c r="J20" t="s">
        <v>857</v>
      </c>
      <c r="K20">
        <v>14</v>
      </c>
      <c r="L20">
        <v>68</v>
      </c>
      <c r="M20">
        <v>74</v>
      </c>
      <c r="N20">
        <v>67</v>
      </c>
      <c r="Q20">
        <v>209</v>
      </c>
      <c r="R20">
        <v>74.27</v>
      </c>
      <c r="S20">
        <v>74.040000000000006</v>
      </c>
      <c r="T20">
        <v>69.34</v>
      </c>
      <c r="U20">
        <v>76.34</v>
      </c>
      <c r="V20">
        <v>69.900000000000006</v>
      </c>
      <c r="Y20">
        <v>71.86</v>
      </c>
      <c r="Z20">
        <v>8</v>
      </c>
      <c r="AA20">
        <v>34</v>
      </c>
      <c r="AB20">
        <v>14</v>
      </c>
      <c r="AE20">
        <v>3</v>
      </c>
      <c r="AF20">
        <v>8</v>
      </c>
      <c r="AG20">
        <v>8</v>
      </c>
      <c r="AJ20">
        <v>14</v>
      </c>
    </row>
    <row r="21" spans="1:36" x14ac:dyDescent="0.25">
      <c r="A21" s="3" t="str">
        <f t="shared" si="0"/>
        <v>Kaleigh Telfer</v>
      </c>
      <c r="B21" s="4">
        <v>45718</v>
      </c>
      <c r="C21" t="s">
        <v>818</v>
      </c>
      <c r="D21" t="s">
        <v>819</v>
      </c>
      <c r="E21" t="s">
        <v>820</v>
      </c>
      <c r="F21" t="s">
        <v>821</v>
      </c>
      <c r="I21" t="s">
        <v>858</v>
      </c>
      <c r="J21" t="s">
        <v>859</v>
      </c>
      <c r="K21">
        <v>14</v>
      </c>
      <c r="L21">
        <v>75</v>
      </c>
      <c r="M21">
        <v>67</v>
      </c>
      <c r="N21">
        <v>67</v>
      </c>
      <c r="Q21">
        <v>209</v>
      </c>
      <c r="R21">
        <v>74.27</v>
      </c>
      <c r="S21">
        <v>74.040000000000006</v>
      </c>
      <c r="T21">
        <v>76.34</v>
      </c>
      <c r="U21">
        <v>69.34</v>
      </c>
      <c r="V21">
        <v>69.900000000000006</v>
      </c>
      <c r="Y21">
        <v>71.86</v>
      </c>
      <c r="Z21">
        <v>87</v>
      </c>
      <c r="AA21">
        <v>34</v>
      </c>
      <c r="AB21">
        <v>14</v>
      </c>
      <c r="AE21">
        <v>10</v>
      </c>
      <c r="AF21">
        <v>8</v>
      </c>
      <c r="AG21">
        <v>8</v>
      </c>
      <c r="AJ21">
        <v>14</v>
      </c>
    </row>
    <row r="22" spans="1:36" x14ac:dyDescent="0.25">
      <c r="A22" s="3" t="str">
        <f t="shared" si="0"/>
        <v>Anne Chen</v>
      </c>
      <c r="B22" s="4">
        <v>45718</v>
      </c>
      <c r="C22" t="s">
        <v>818</v>
      </c>
      <c r="D22" t="s">
        <v>819</v>
      </c>
      <c r="E22" t="s">
        <v>820</v>
      </c>
      <c r="F22" t="s">
        <v>821</v>
      </c>
      <c r="I22" t="s">
        <v>860</v>
      </c>
      <c r="J22" t="s">
        <v>861</v>
      </c>
      <c r="K22">
        <v>20</v>
      </c>
      <c r="L22">
        <v>67</v>
      </c>
      <c r="M22">
        <v>69</v>
      </c>
      <c r="N22">
        <v>74</v>
      </c>
      <c r="Q22">
        <v>210</v>
      </c>
      <c r="R22">
        <v>74.27</v>
      </c>
      <c r="S22">
        <v>74.040000000000006</v>
      </c>
      <c r="T22">
        <v>68.34</v>
      </c>
      <c r="U22">
        <v>71.34</v>
      </c>
      <c r="V22">
        <v>76.900000000000006</v>
      </c>
      <c r="Y22">
        <v>72.19</v>
      </c>
      <c r="Z22">
        <v>3</v>
      </c>
      <c r="AA22">
        <v>6</v>
      </c>
      <c r="AB22">
        <v>20</v>
      </c>
      <c r="AE22">
        <v>2</v>
      </c>
      <c r="AF22">
        <v>2</v>
      </c>
      <c r="AG22">
        <v>9</v>
      </c>
      <c r="AJ22">
        <v>20</v>
      </c>
    </row>
    <row r="23" spans="1:36" x14ac:dyDescent="0.25">
      <c r="A23" s="3" t="str">
        <f t="shared" si="0"/>
        <v>Napat Lertsadwattana</v>
      </c>
      <c r="B23" s="4">
        <v>45718</v>
      </c>
      <c r="C23" t="s">
        <v>818</v>
      </c>
      <c r="D23" t="s">
        <v>819</v>
      </c>
      <c r="E23" t="s">
        <v>820</v>
      </c>
      <c r="F23" t="s">
        <v>821</v>
      </c>
      <c r="I23" t="s">
        <v>862</v>
      </c>
      <c r="J23" t="s">
        <v>863</v>
      </c>
      <c r="K23">
        <v>20</v>
      </c>
      <c r="L23">
        <v>72</v>
      </c>
      <c r="M23">
        <v>68</v>
      </c>
      <c r="N23">
        <v>70</v>
      </c>
      <c r="Q23">
        <v>210</v>
      </c>
      <c r="R23">
        <v>74.27</v>
      </c>
      <c r="S23">
        <v>74.040000000000006</v>
      </c>
      <c r="T23">
        <v>73.34</v>
      </c>
      <c r="U23">
        <v>70.34</v>
      </c>
      <c r="V23">
        <v>72.900000000000006</v>
      </c>
      <c r="Y23">
        <v>72.19</v>
      </c>
      <c r="Z23">
        <v>39</v>
      </c>
      <c r="AA23">
        <v>23</v>
      </c>
      <c r="AB23">
        <v>20</v>
      </c>
      <c r="AE23">
        <v>7</v>
      </c>
      <c r="AF23">
        <v>6</v>
      </c>
      <c r="AG23">
        <v>9</v>
      </c>
      <c r="AJ23">
        <v>20</v>
      </c>
    </row>
    <row r="24" spans="1:36" x14ac:dyDescent="0.25">
      <c r="A24" s="3" t="str">
        <f t="shared" si="0"/>
        <v>Heather Lin</v>
      </c>
      <c r="B24" s="4">
        <v>45718</v>
      </c>
      <c r="C24" t="s">
        <v>818</v>
      </c>
      <c r="D24" t="s">
        <v>819</v>
      </c>
      <c r="E24" t="s">
        <v>820</v>
      </c>
      <c r="F24" t="s">
        <v>821</v>
      </c>
      <c r="I24" t="s">
        <v>864</v>
      </c>
      <c r="J24" t="s">
        <v>865</v>
      </c>
      <c r="K24">
        <v>20</v>
      </c>
      <c r="L24">
        <v>67</v>
      </c>
      <c r="M24">
        <v>72</v>
      </c>
      <c r="N24">
        <v>71</v>
      </c>
      <c r="Q24">
        <v>210</v>
      </c>
      <c r="R24">
        <v>74.27</v>
      </c>
      <c r="S24">
        <v>74.040000000000006</v>
      </c>
      <c r="T24">
        <v>68.34</v>
      </c>
      <c r="U24">
        <v>74.34</v>
      </c>
      <c r="V24">
        <v>73.900000000000006</v>
      </c>
      <c r="Y24">
        <v>72.19</v>
      </c>
      <c r="Z24">
        <v>3</v>
      </c>
      <c r="AA24">
        <v>15</v>
      </c>
      <c r="AB24">
        <v>20</v>
      </c>
      <c r="AE24">
        <v>2</v>
      </c>
      <c r="AF24">
        <v>5</v>
      </c>
      <c r="AG24">
        <v>9</v>
      </c>
      <c r="AJ24">
        <v>20</v>
      </c>
    </row>
    <row r="25" spans="1:36" x14ac:dyDescent="0.25">
      <c r="A25" s="3" t="str">
        <f t="shared" si="0"/>
        <v>Sophia Schubert</v>
      </c>
      <c r="B25" s="4">
        <v>45718</v>
      </c>
      <c r="C25" t="s">
        <v>818</v>
      </c>
      <c r="D25" t="s">
        <v>819</v>
      </c>
      <c r="E25" t="s">
        <v>820</v>
      </c>
      <c r="F25" t="s">
        <v>821</v>
      </c>
      <c r="I25" t="s">
        <v>866</v>
      </c>
      <c r="J25" t="s">
        <v>867</v>
      </c>
      <c r="K25">
        <v>20</v>
      </c>
      <c r="L25">
        <v>69</v>
      </c>
      <c r="M25">
        <v>68</v>
      </c>
      <c r="N25">
        <v>73</v>
      </c>
      <c r="Q25">
        <v>210</v>
      </c>
      <c r="R25">
        <v>74.27</v>
      </c>
      <c r="S25">
        <v>74.040000000000006</v>
      </c>
      <c r="T25">
        <v>70.34</v>
      </c>
      <c r="U25">
        <v>70.34</v>
      </c>
      <c r="V25">
        <v>75.900000000000006</v>
      </c>
      <c r="Y25">
        <v>72.19</v>
      </c>
      <c r="Z25">
        <v>15</v>
      </c>
      <c r="AA25">
        <v>11</v>
      </c>
      <c r="AB25">
        <v>20</v>
      </c>
      <c r="AE25">
        <v>4</v>
      </c>
      <c r="AF25">
        <v>3</v>
      </c>
      <c r="AG25">
        <v>9</v>
      </c>
      <c r="AJ25">
        <v>20</v>
      </c>
    </row>
    <row r="26" spans="1:36" x14ac:dyDescent="0.25">
      <c r="A26" s="3" t="str">
        <f t="shared" si="0"/>
        <v>Latanna Stone</v>
      </c>
      <c r="B26" s="4">
        <v>45718</v>
      </c>
      <c r="C26" t="s">
        <v>818</v>
      </c>
      <c r="D26" t="s">
        <v>819</v>
      </c>
      <c r="E26" t="s">
        <v>820</v>
      </c>
      <c r="F26" t="s">
        <v>821</v>
      </c>
      <c r="I26" t="s">
        <v>868</v>
      </c>
      <c r="J26" t="s">
        <v>869</v>
      </c>
      <c r="K26">
        <v>20</v>
      </c>
      <c r="L26">
        <v>72</v>
      </c>
      <c r="M26">
        <v>68</v>
      </c>
      <c r="N26">
        <v>70</v>
      </c>
      <c r="Q26">
        <v>210</v>
      </c>
      <c r="R26">
        <v>74.27</v>
      </c>
      <c r="S26">
        <v>74.040000000000006</v>
      </c>
      <c r="T26">
        <v>73.34</v>
      </c>
      <c r="U26">
        <v>70.34</v>
      </c>
      <c r="V26">
        <v>72.900000000000006</v>
      </c>
      <c r="Y26">
        <v>72.19</v>
      </c>
      <c r="Z26">
        <v>39</v>
      </c>
      <c r="AA26">
        <v>23</v>
      </c>
      <c r="AB26">
        <v>20</v>
      </c>
      <c r="AE26">
        <v>7</v>
      </c>
      <c r="AF26">
        <v>6</v>
      </c>
      <c r="AG26">
        <v>9</v>
      </c>
      <c r="AJ26">
        <v>20</v>
      </c>
    </row>
    <row r="27" spans="1:36" x14ac:dyDescent="0.25">
      <c r="A27" s="3" t="str">
        <f t="shared" si="0"/>
        <v>Gabriella Then</v>
      </c>
      <c r="B27" s="4">
        <v>45718</v>
      </c>
      <c r="C27" t="s">
        <v>818</v>
      </c>
      <c r="D27" t="s">
        <v>819</v>
      </c>
      <c r="E27" t="s">
        <v>820</v>
      </c>
      <c r="F27" t="s">
        <v>821</v>
      </c>
      <c r="I27" t="s">
        <v>870</v>
      </c>
      <c r="J27" t="s">
        <v>871</v>
      </c>
      <c r="K27">
        <v>20</v>
      </c>
      <c r="L27">
        <v>72</v>
      </c>
      <c r="M27">
        <v>69</v>
      </c>
      <c r="N27">
        <v>69</v>
      </c>
      <c r="Q27">
        <v>210</v>
      </c>
      <c r="R27">
        <v>74.27</v>
      </c>
      <c r="S27">
        <v>74.040000000000006</v>
      </c>
      <c r="T27">
        <v>73.34</v>
      </c>
      <c r="U27">
        <v>71.34</v>
      </c>
      <c r="V27">
        <v>71.900000000000006</v>
      </c>
      <c r="Y27">
        <v>72.19</v>
      </c>
      <c r="Z27">
        <v>39</v>
      </c>
      <c r="AA27">
        <v>29</v>
      </c>
      <c r="AB27">
        <v>20</v>
      </c>
      <c r="AE27">
        <v>7</v>
      </c>
      <c r="AF27">
        <v>7</v>
      </c>
      <c r="AG27">
        <v>9</v>
      </c>
      <c r="AJ27">
        <v>20</v>
      </c>
    </row>
    <row r="28" spans="1:36" x14ac:dyDescent="0.25">
      <c r="A28" s="3" t="str">
        <f t="shared" si="0"/>
        <v>Pauline Del Rosario</v>
      </c>
      <c r="B28" s="4">
        <v>45718</v>
      </c>
      <c r="C28" t="s">
        <v>818</v>
      </c>
      <c r="D28" t="s">
        <v>819</v>
      </c>
      <c r="E28" t="s">
        <v>820</v>
      </c>
      <c r="F28" t="s">
        <v>821</v>
      </c>
      <c r="I28" t="s">
        <v>872</v>
      </c>
      <c r="J28" t="s">
        <v>873</v>
      </c>
      <c r="K28">
        <v>26</v>
      </c>
      <c r="L28">
        <v>71</v>
      </c>
      <c r="M28">
        <v>73</v>
      </c>
      <c r="N28">
        <v>67</v>
      </c>
      <c r="Q28">
        <v>211</v>
      </c>
      <c r="R28">
        <v>74.27</v>
      </c>
      <c r="S28">
        <v>74.040000000000006</v>
      </c>
      <c r="T28">
        <v>72.34</v>
      </c>
      <c r="U28">
        <v>75.34</v>
      </c>
      <c r="V28">
        <v>69.900000000000006</v>
      </c>
      <c r="Y28">
        <v>72.53</v>
      </c>
      <c r="Z28">
        <v>31</v>
      </c>
      <c r="AA28">
        <v>48</v>
      </c>
      <c r="AB28">
        <v>26</v>
      </c>
      <c r="AE28">
        <v>6</v>
      </c>
      <c r="AF28">
        <v>10</v>
      </c>
      <c r="AG28">
        <v>10</v>
      </c>
      <c r="AJ28">
        <v>26</v>
      </c>
    </row>
    <row r="29" spans="1:36" x14ac:dyDescent="0.25">
      <c r="A29" s="3" t="str">
        <f t="shared" si="0"/>
        <v>Teresa Toscano</v>
      </c>
      <c r="B29" s="4">
        <v>45718</v>
      </c>
      <c r="C29" t="s">
        <v>818</v>
      </c>
      <c r="D29" t="s">
        <v>819</v>
      </c>
      <c r="E29" t="s">
        <v>820</v>
      </c>
      <c r="F29" t="s">
        <v>821</v>
      </c>
      <c r="I29" t="s">
        <v>874</v>
      </c>
      <c r="J29" t="s">
        <v>875</v>
      </c>
      <c r="K29">
        <v>26</v>
      </c>
      <c r="L29">
        <v>70</v>
      </c>
      <c r="M29">
        <v>71</v>
      </c>
      <c r="N29">
        <v>70</v>
      </c>
      <c r="Q29">
        <v>211</v>
      </c>
      <c r="R29">
        <v>74.27</v>
      </c>
      <c r="S29">
        <v>74.040000000000006</v>
      </c>
      <c r="T29">
        <v>71.34</v>
      </c>
      <c r="U29">
        <v>73.34</v>
      </c>
      <c r="V29">
        <v>72.900000000000006</v>
      </c>
      <c r="Y29">
        <v>72.53</v>
      </c>
      <c r="Z29">
        <v>22</v>
      </c>
      <c r="AA29">
        <v>29</v>
      </c>
      <c r="AB29">
        <v>26</v>
      </c>
      <c r="AE29">
        <v>5</v>
      </c>
      <c r="AF29">
        <v>7</v>
      </c>
      <c r="AG29">
        <v>10</v>
      </c>
      <c r="AJ29">
        <v>26</v>
      </c>
    </row>
    <row r="30" spans="1:36" x14ac:dyDescent="0.25">
      <c r="A30" s="3" t="str">
        <f t="shared" si="0"/>
        <v>Camille Boyd</v>
      </c>
      <c r="B30" s="4">
        <v>45718</v>
      </c>
      <c r="C30" t="s">
        <v>818</v>
      </c>
      <c r="D30" t="s">
        <v>819</v>
      </c>
      <c r="E30" t="s">
        <v>820</v>
      </c>
      <c r="F30" t="s">
        <v>821</v>
      </c>
      <c r="I30" t="s">
        <v>876</v>
      </c>
      <c r="J30" t="s">
        <v>877</v>
      </c>
      <c r="K30">
        <v>28</v>
      </c>
      <c r="L30">
        <v>70</v>
      </c>
      <c r="M30">
        <v>70</v>
      </c>
      <c r="N30">
        <v>72</v>
      </c>
      <c r="Q30">
        <v>212</v>
      </c>
      <c r="R30">
        <v>74.27</v>
      </c>
      <c r="S30">
        <v>74.040000000000006</v>
      </c>
      <c r="T30">
        <v>71.34</v>
      </c>
      <c r="U30">
        <v>72.34</v>
      </c>
      <c r="V30">
        <v>74.900000000000006</v>
      </c>
      <c r="Y30">
        <v>72.86</v>
      </c>
      <c r="Z30">
        <v>22</v>
      </c>
      <c r="AA30">
        <v>23</v>
      </c>
      <c r="AB30">
        <v>28</v>
      </c>
      <c r="AE30">
        <v>5</v>
      </c>
      <c r="AF30">
        <v>6</v>
      </c>
      <c r="AG30">
        <v>11</v>
      </c>
      <c r="AJ30">
        <v>28</v>
      </c>
    </row>
    <row r="31" spans="1:36" x14ac:dyDescent="0.25">
      <c r="A31" s="3" t="str">
        <f t="shared" si="0"/>
        <v>Sara Byrne</v>
      </c>
      <c r="B31" s="4">
        <v>45718</v>
      </c>
      <c r="C31" t="s">
        <v>818</v>
      </c>
      <c r="D31" t="s">
        <v>819</v>
      </c>
      <c r="E31" t="s">
        <v>820</v>
      </c>
      <c r="F31" t="s">
        <v>821</v>
      </c>
      <c r="I31" t="s">
        <v>878</v>
      </c>
      <c r="J31" t="s">
        <v>879</v>
      </c>
      <c r="K31">
        <v>28</v>
      </c>
      <c r="L31">
        <v>67</v>
      </c>
      <c r="M31">
        <v>72</v>
      </c>
      <c r="N31">
        <v>73</v>
      </c>
      <c r="Q31">
        <v>212</v>
      </c>
      <c r="R31">
        <v>74.27</v>
      </c>
      <c r="S31">
        <v>74.040000000000006</v>
      </c>
      <c r="T31">
        <v>68.34</v>
      </c>
      <c r="U31">
        <v>74.34</v>
      </c>
      <c r="V31">
        <v>75.900000000000006</v>
      </c>
      <c r="Y31">
        <v>72.86</v>
      </c>
      <c r="Z31">
        <v>3</v>
      </c>
      <c r="AA31">
        <v>15</v>
      </c>
      <c r="AB31">
        <v>28</v>
      </c>
      <c r="AE31">
        <v>2</v>
      </c>
      <c r="AF31">
        <v>5</v>
      </c>
      <c r="AG31">
        <v>11</v>
      </c>
      <c r="AJ31">
        <v>28</v>
      </c>
    </row>
    <row r="32" spans="1:36" x14ac:dyDescent="0.25">
      <c r="A32" s="3" t="str">
        <f t="shared" si="0"/>
        <v>Jennifer Chang</v>
      </c>
      <c r="B32" s="4">
        <v>45718</v>
      </c>
      <c r="C32" t="s">
        <v>818</v>
      </c>
      <c r="D32" t="s">
        <v>819</v>
      </c>
      <c r="E32" t="s">
        <v>820</v>
      </c>
      <c r="F32" t="s">
        <v>821</v>
      </c>
      <c r="I32" t="s">
        <v>880</v>
      </c>
      <c r="J32" t="s">
        <v>881</v>
      </c>
      <c r="K32">
        <v>28</v>
      </c>
      <c r="L32">
        <v>73</v>
      </c>
      <c r="M32">
        <v>70</v>
      </c>
      <c r="N32">
        <v>69</v>
      </c>
      <c r="Q32">
        <v>212</v>
      </c>
      <c r="R32">
        <v>74.27</v>
      </c>
      <c r="S32">
        <v>74.040000000000006</v>
      </c>
      <c r="T32">
        <v>74.34</v>
      </c>
      <c r="U32">
        <v>72.34</v>
      </c>
      <c r="V32">
        <v>71.900000000000006</v>
      </c>
      <c r="Y32">
        <v>72.86</v>
      </c>
      <c r="Z32">
        <v>54</v>
      </c>
      <c r="AA32">
        <v>40</v>
      </c>
      <c r="AB32">
        <v>28</v>
      </c>
      <c r="AE32">
        <v>8</v>
      </c>
      <c r="AF32">
        <v>9</v>
      </c>
      <c r="AG32">
        <v>11</v>
      </c>
      <c r="AJ32">
        <v>28</v>
      </c>
    </row>
    <row r="33" spans="1:36" x14ac:dyDescent="0.25">
      <c r="A33" s="3" t="str">
        <f t="shared" si="0"/>
        <v>Clariss Guce</v>
      </c>
      <c r="B33" s="4">
        <v>45718</v>
      </c>
      <c r="C33" t="s">
        <v>818</v>
      </c>
      <c r="D33" t="s">
        <v>819</v>
      </c>
      <c r="E33" t="s">
        <v>820</v>
      </c>
      <c r="F33" t="s">
        <v>821</v>
      </c>
      <c r="I33" t="s">
        <v>882</v>
      </c>
      <c r="J33" t="s">
        <v>883</v>
      </c>
      <c r="K33">
        <v>28</v>
      </c>
      <c r="L33">
        <v>69</v>
      </c>
      <c r="M33">
        <v>74</v>
      </c>
      <c r="N33">
        <v>69</v>
      </c>
      <c r="Q33">
        <v>212</v>
      </c>
      <c r="R33">
        <v>74.27</v>
      </c>
      <c r="S33">
        <v>74.040000000000006</v>
      </c>
      <c r="T33">
        <v>70.34</v>
      </c>
      <c r="U33">
        <v>76.34</v>
      </c>
      <c r="V33">
        <v>71.900000000000006</v>
      </c>
      <c r="Y33">
        <v>72.86</v>
      </c>
      <c r="Z33">
        <v>15</v>
      </c>
      <c r="AA33">
        <v>40</v>
      </c>
      <c r="AB33">
        <v>28</v>
      </c>
      <c r="AE33">
        <v>4</v>
      </c>
      <c r="AF33">
        <v>9</v>
      </c>
      <c r="AG33">
        <v>11</v>
      </c>
      <c r="AJ33">
        <v>28</v>
      </c>
    </row>
    <row r="34" spans="1:36" x14ac:dyDescent="0.25">
      <c r="A34" s="3" t="str">
        <f t="shared" si="0"/>
        <v>Erika Hara</v>
      </c>
      <c r="B34" s="4">
        <v>45718</v>
      </c>
      <c r="C34" t="s">
        <v>818</v>
      </c>
      <c r="D34" t="s">
        <v>819</v>
      </c>
      <c r="E34" t="s">
        <v>820</v>
      </c>
      <c r="F34" t="s">
        <v>821</v>
      </c>
      <c r="I34" t="s">
        <v>884</v>
      </c>
      <c r="J34" t="s">
        <v>885</v>
      </c>
      <c r="K34">
        <v>28</v>
      </c>
      <c r="L34">
        <v>70</v>
      </c>
      <c r="M34">
        <v>69</v>
      </c>
      <c r="N34">
        <v>73</v>
      </c>
      <c r="Q34">
        <v>212</v>
      </c>
      <c r="R34">
        <v>74.27</v>
      </c>
      <c r="S34">
        <v>74.040000000000006</v>
      </c>
      <c r="T34">
        <v>71.34</v>
      </c>
      <c r="U34">
        <v>71.34</v>
      </c>
      <c r="V34">
        <v>75.900000000000006</v>
      </c>
      <c r="Y34">
        <v>72.86</v>
      </c>
      <c r="Z34">
        <v>22</v>
      </c>
      <c r="AA34">
        <v>15</v>
      </c>
      <c r="AB34">
        <v>28</v>
      </c>
      <c r="AE34">
        <v>5</v>
      </c>
      <c r="AF34">
        <v>5</v>
      </c>
      <c r="AG34">
        <v>11</v>
      </c>
      <c r="AJ34">
        <v>28</v>
      </c>
    </row>
    <row r="35" spans="1:36" x14ac:dyDescent="0.25">
      <c r="A35" s="3" t="str">
        <f t="shared" si="0"/>
        <v>Sophie Hausmann</v>
      </c>
      <c r="B35" s="4">
        <v>45718</v>
      </c>
      <c r="C35" t="s">
        <v>818</v>
      </c>
      <c r="D35" t="s">
        <v>819</v>
      </c>
      <c r="E35" t="s">
        <v>820</v>
      </c>
      <c r="F35" t="s">
        <v>821</v>
      </c>
      <c r="I35" t="s">
        <v>886</v>
      </c>
      <c r="J35" t="s">
        <v>887</v>
      </c>
      <c r="K35">
        <v>28</v>
      </c>
      <c r="L35">
        <v>72</v>
      </c>
      <c r="M35">
        <v>67</v>
      </c>
      <c r="N35">
        <v>73</v>
      </c>
      <c r="Q35">
        <v>212</v>
      </c>
      <c r="R35">
        <v>74.27</v>
      </c>
      <c r="S35">
        <v>74.040000000000006</v>
      </c>
      <c r="T35">
        <v>73.34</v>
      </c>
      <c r="U35">
        <v>69.34</v>
      </c>
      <c r="V35">
        <v>75.900000000000006</v>
      </c>
      <c r="Y35">
        <v>72.86</v>
      </c>
      <c r="Z35">
        <v>39</v>
      </c>
      <c r="AA35">
        <v>15</v>
      </c>
      <c r="AB35">
        <v>28</v>
      </c>
      <c r="AE35">
        <v>7</v>
      </c>
      <c r="AF35">
        <v>5</v>
      </c>
      <c r="AG35">
        <v>11</v>
      </c>
      <c r="AJ35">
        <v>28</v>
      </c>
    </row>
    <row r="36" spans="1:36" x14ac:dyDescent="0.25">
      <c r="A36" s="3" t="str">
        <f t="shared" si="0"/>
        <v>Siyun Liu</v>
      </c>
      <c r="B36" s="4">
        <v>45718</v>
      </c>
      <c r="C36" t="s">
        <v>818</v>
      </c>
      <c r="D36" t="s">
        <v>819</v>
      </c>
      <c r="E36" t="s">
        <v>820</v>
      </c>
      <c r="F36" t="s">
        <v>821</v>
      </c>
      <c r="I36" t="s">
        <v>888</v>
      </c>
      <c r="J36" t="s">
        <v>889</v>
      </c>
      <c r="K36">
        <v>28</v>
      </c>
      <c r="L36">
        <v>76</v>
      </c>
      <c r="M36">
        <v>67</v>
      </c>
      <c r="N36">
        <v>69</v>
      </c>
      <c r="Q36">
        <v>212</v>
      </c>
      <c r="R36">
        <v>74.27</v>
      </c>
      <c r="S36">
        <v>74.040000000000006</v>
      </c>
      <c r="T36">
        <v>77.34</v>
      </c>
      <c r="U36">
        <v>69.34</v>
      </c>
      <c r="V36">
        <v>71.900000000000006</v>
      </c>
      <c r="Y36">
        <v>72.86</v>
      </c>
      <c r="Z36">
        <v>95</v>
      </c>
      <c r="AA36">
        <v>40</v>
      </c>
      <c r="AB36">
        <v>28</v>
      </c>
      <c r="AE36">
        <v>11</v>
      </c>
      <c r="AF36">
        <v>9</v>
      </c>
      <c r="AG36">
        <v>11</v>
      </c>
      <c r="AJ36">
        <v>28</v>
      </c>
    </row>
    <row r="37" spans="1:36" x14ac:dyDescent="0.25">
      <c r="A37" s="3" t="str">
        <f t="shared" si="0"/>
        <v>Erica Shepherd</v>
      </c>
      <c r="B37" s="4">
        <v>45718</v>
      </c>
      <c r="C37" t="s">
        <v>818</v>
      </c>
      <c r="D37" t="s">
        <v>819</v>
      </c>
      <c r="E37" t="s">
        <v>820</v>
      </c>
      <c r="F37" t="s">
        <v>821</v>
      </c>
      <c r="I37" t="s">
        <v>890</v>
      </c>
      <c r="J37" t="s">
        <v>891</v>
      </c>
      <c r="K37">
        <v>28</v>
      </c>
      <c r="L37">
        <v>72</v>
      </c>
      <c r="M37">
        <v>73</v>
      </c>
      <c r="N37">
        <v>67</v>
      </c>
      <c r="Q37">
        <v>212</v>
      </c>
      <c r="R37">
        <v>74.27</v>
      </c>
      <c r="S37">
        <v>74.040000000000006</v>
      </c>
      <c r="T37">
        <v>73.34</v>
      </c>
      <c r="U37">
        <v>75.34</v>
      </c>
      <c r="V37">
        <v>69.900000000000006</v>
      </c>
      <c r="Y37">
        <v>72.86</v>
      </c>
      <c r="Z37">
        <v>39</v>
      </c>
      <c r="AA37">
        <v>59</v>
      </c>
      <c r="AB37">
        <v>28</v>
      </c>
      <c r="AE37">
        <v>7</v>
      </c>
      <c r="AF37">
        <v>11</v>
      </c>
      <c r="AG37">
        <v>11</v>
      </c>
      <c r="AJ37">
        <v>28</v>
      </c>
    </row>
    <row r="38" spans="1:36" x14ac:dyDescent="0.25">
      <c r="A38" s="3" t="str">
        <f t="shared" si="0"/>
        <v>Erika Smith</v>
      </c>
      <c r="B38" s="4">
        <v>45718</v>
      </c>
      <c r="C38" t="s">
        <v>818</v>
      </c>
      <c r="D38" t="s">
        <v>819</v>
      </c>
      <c r="E38" t="s">
        <v>820</v>
      </c>
      <c r="F38" t="s">
        <v>821</v>
      </c>
      <c r="I38" t="s">
        <v>892</v>
      </c>
      <c r="J38" t="s">
        <v>885</v>
      </c>
      <c r="K38">
        <v>28</v>
      </c>
      <c r="L38">
        <v>72</v>
      </c>
      <c r="M38">
        <v>68</v>
      </c>
      <c r="N38">
        <v>72</v>
      </c>
      <c r="Q38">
        <v>212</v>
      </c>
      <c r="R38">
        <v>74.27</v>
      </c>
      <c r="S38">
        <v>74.040000000000006</v>
      </c>
      <c r="T38">
        <v>73.34</v>
      </c>
      <c r="U38">
        <v>70.34</v>
      </c>
      <c r="V38">
        <v>74.900000000000006</v>
      </c>
      <c r="Y38">
        <v>72.86</v>
      </c>
      <c r="Z38">
        <v>39</v>
      </c>
      <c r="AA38">
        <v>23</v>
      </c>
      <c r="AB38">
        <v>28</v>
      </c>
      <c r="AE38">
        <v>7</v>
      </c>
      <c r="AF38">
        <v>6</v>
      </c>
      <c r="AG38">
        <v>11</v>
      </c>
      <c r="AJ38">
        <v>28</v>
      </c>
    </row>
    <row r="39" spans="1:36" x14ac:dyDescent="0.25">
      <c r="A39" s="3" t="str">
        <f t="shared" si="0"/>
        <v>Brianna Do</v>
      </c>
      <c r="B39" s="4">
        <v>45718</v>
      </c>
      <c r="C39" t="s">
        <v>818</v>
      </c>
      <c r="D39" t="s">
        <v>819</v>
      </c>
      <c r="E39" t="s">
        <v>820</v>
      </c>
      <c r="F39" t="s">
        <v>821</v>
      </c>
      <c r="I39" t="s">
        <v>893</v>
      </c>
      <c r="J39" t="s">
        <v>894</v>
      </c>
      <c r="K39">
        <v>37</v>
      </c>
      <c r="L39">
        <v>72</v>
      </c>
      <c r="M39">
        <v>66</v>
      </c>
      <c r="N39">
        <v>75</v>
      </c>
      <c r="Q39">
        <v>213</v>
      </c>
      <c r="R39">
        <v>74.27</v>
      </c>
      <c r="S39">
        <v>74.040000000000006</v>
      </c>
      <c r="T39">
        <v>73.34</v>
      </c>
      <c r="U39">
        <v>68.34</v>
      </c>
      <c r="V39">
        <v>77.900000000000006</v>
      </c>
      <c r="Y39">
        <v>73.19</v>
      </c>
      <c r="Z39">
        <v>39</v>
      </c>
      <c r="AA39">
        <v>12</v>
      </c>
      <c r="AB39">
        <v>37</v>
      </c>
      <c r="AE39">
        <v>7</v>
      </c>
      <c r="AF39">
        <v>4</v>
      </c>
      <c r="AG39">
        <v>12</v>
      </c>
      <c r="AJ39">
        <v>37</v>
      </c>
    </row>
    <row r="40" spans="1:36" x14ac:dyDescent="0.25">
      <c r="A40" s="3" t="str">
        <f t="shared" si="0"/>
        <v>Laney Frye</v>
      </c>
      <c r="B40" s="4">
        <v>45718</v>
      </c>
      <c r="C40" t="s">
        <v>818</v>
      </c>
      <c r="D40" t="s">
        <v>819</v>
      </c>
      <c r="E40" t="s">
        <v>820</v>
      </c>
      <c r="F40" t="s">
        <v>821</v>
      </c>
      <c r="I40" t="s">
        <v>895</v>
      </c>
      <c r="J40" t="s">
        <v>896</v>
      </c>
      <c r="K40">
        <v>37</v>
      </c>
      <c r="L40">
        <v>69</v>
      </c>
      <c r="M40">
        <v>70</v>
      </c>
      <c r="N40">
        <v>74</v>
      </c>
      <c r="Q40">
        <v>213</v>
      </c>
      <c r="R40">
        <v>74.27</v>
      </c>
      <c r="S40">
        <v>74.040000000000006</v>
      </c>
      <c r="T40">
        <v>70.34</v>
      </c>
      <c r="U40">
        <v>72.34</v>
      </c>
      <c r="V40">
        <v>76.900000000000006</v>
      </c>
      <c r="Y40">
        <v>73.19</v>
      </c>
      <c r="Z40">
        <v>15</v>
      </c>
      <c r="AA40">
        <v>15</v>
      </c>
      <c r="AB40">
        <v>37</v>
      </c>
      <c r="AE40">
        <v>4</v>
      </c>
      <c r="AF40">
        <v>5</v>
      </c>
      <c r="AG40">
        <v>12</v>
      </c>
      <c r="AJ40">
        <v>37</v>
      </c>
    </row>
    <row r="41" spans="1:36" x14ac:dyDescent="0.25">
      <c r="A41" s="3" t="str">
        <f t="shared" si="0"/>
        <v>Gina Kim</v>
      </c>
      <c r="B41" s="4">
        <v>45718</v>
      </c>
      <c r="C41" t="s">
        <v>818</v>
      </c>
      <c r="D41" t="s">
        <v>819</v>
      </c>
      <c r="E41" t="s">
        <v>820</v>
      </c>
      <c r="F41" t="s">
        <v>821</v>
      </c>
      <c r="I41" t="s">
        <v>897</v>
      </c>
      <c r="J41" t="s">
        <v>898</v>
      </c>
      <c r="K41">
        <v>37</v>
      </c>
      <c r="L41">
        <v>67</v>
      </c>
      <c r="M41">
        <v>75</v>
      </c>
      <c r="N41">
        <v>71</v>
      </c>
      <c r="Q41">
        <v>213</v>
      </c>
      <c r="R41">
        <v>74.27</v>
      </c>
      <c r="S41">
        <v>74.040000000000006</v>
      </c>
      <c r="T41">
        <v>68.34</v>
      </c>
      <c r="U41">
        <v>77.34</v>
      </c>
      <c r="V41">
        <v>73.900000000000006</v>
      </c>
      <c r="Y41">
        <v>73.19</v>
      </c>
      <c r="Z41">
        <v>3</v>
      </c>
      <c r="AA41">
        <v>34</v>
      </c>
      <c r="AB41">
        <v>37</v>
      </c>
      <c r="AE41">
        <v>2</v>
      </c>
      <c r="AF41">
        <v>8</v>
      </c>
      <c r="AG41">
        <v>12</v>
      </c>
      <c r="AJ41">
        <v>37</v>
      </c>
    </row>
    <row r="42" spans="1:36" x14ac:dyDescent="0.25">
      <c r="A42" s="3" t="str">
        <f t="shared" si="0"/>
        <v>Maddie McCrary</v>
      </c>
      <c r="B42" s="4">
        <v>45718</v>
      </c>
      <c r="C42" t="s">
        <v>818</v>
      </c>
      <c r="D42" t="s">
        <v>819</v>
      </c>
      <c r="E42" t="s">
        <v>820</v>
      </c>
      <c r="F42" t="s">
        <v>821</v>
      </c>
      <c r="I42" t="s">
        <v>899</v>
      </c>
      <c r="J42" t="s">
        <v>900</v>
      </c>
      <c r="K42">
        <v>37</v>
      </c>
      <c r="L42">
        <v>74</v>
      </c>
      <c r="M42">
        <v>67</v>
      </c>
      <c r="N42">
        <v>72</v>
      </c>
      <c r="Q42">
        <v>213</v>
      </c>
      <c r="R42">
        <v>74.27</v>
      </c>
      <c r="S42">
        <v>74.040000000000006</v>
      </c>
      <c r="T42">
        <v>75.34</v>
      </c>
      <c r="U42">
        <v>69.34</v>
      </c>
      <c r="V42">
        <v>74.900000000000006</v>
      </c>
      <c r="Y42">
        <v>73.19</v>
      </c>
      <c r="Z42">
        <v>67</v>
      </c>
      <c r="AA42">
        <v>29</v>
      </c>
      <c r="AB42">
        <v>37</v>
      </c>
      <c r="AE42">
        <v>9</v>
      </c>
      <c r="AF42">
        <v>7</v>
      </c>
      <c r="AG42">
        <v>12</v>
      </c>
      <c r="AJ42">
        <v>37</v>
      </c>
    </row>
    <row r="43" spans="1:36" x14ac:dyDescent="0.25">
      <c r="A43" s="3" t="str">
        <f t="shared" si="0"/>
        <v>Laura Wearn</v>
      </c>
      <c r="B43" s="4">
        <v>45718</v>
      </c>
      <c r="C43" t="s">
        <v>818</v>
      </c>
      <c r="D43" t="s">
        <v>819</v>
      </c>
      <c r="E43" t="s">
        <v>820</v>
      </c>
      <c r="F43" t="s">
        <v>821</v>
      </c>
      <c r="I43" t="s">
        <v>901</v>
      </c>
      <c r="J43" t="s">
        <v>902</v>
      </c>
      <c r="K43">
        <v>37</v>
      </c>
      <c r="L43">
        <v>73</v>
      </c>
      <c r="M43">
        <v>65</v>
      </c>
      <c r="N43">
        <v>75</v>
      </c>
      <c r="Q43">
        <v>213</v>
      </c>
      <c r="R43">
        <v>74.27</v>
      </c>
      <c r="S43">
        <v>74.040000000000006</v>
      </c>
      <c r="T43">
        <v>74.34</v>
      </c>
      <c r="U43">
        <v>67.34</v>
      </c>
      <c r="V43">
        <v>77.900000000000006</v>
      </c>
      <c r="Y43">
        <v>73.19</v>
      </c>
      <c r="Z43">
        <v>54</v>
      </c>
      <c r="AA43">
        <v>12</v>
      </c>
      <c r="AB43">
        <v>37</v>
      </c>
      <c r="AE43">
        <v>8</v>
      </c>
      <c r="AF43">
        <v>4</v>
      </c>
      <c r="AG43">
        <v>12</v>
      </c>
      <c r="AJ43">
        <v>37</v>
      </c>
    </row>
    <row r="44" spans="1:36" x14ac:dyDescent="0.25">
      <c r="A44" s="3" t="str">
        <f t="shared" si="0"/>
        <v>Karen Chung</v>
      </c>
      <c r="B44" s="4">
        <v>45718</v>
      </c>
      <c r="C44" t="s">
        <v>818</v>
      </c>
      <c r="D44" t="s">
        <v>819</v>
      </c>
      <c r="E44" t="s">
        <v>820</v>
      </c>
      <c r="F44" t="s">
        <v>821</v>
      </c>
      <c r="I44" t="s">
        <v>903</v>
      </c>
      <c r="J44" t="s">
        <v>904</v>
      </c>
      <c r="K44">
        <v>42</v>
      </c>
      <c r="L44">
        <v>72</v>
      </c>
      <c r="M44">
        <v>70</v>
      </c>
      <c r="N44">
        <v>72</v>
      </c>
      <c r="Q44">
        <v>214</v>
      </c>
      <c r="R44">
        <v>74.27</v>
      </c>
      <c r="S44">
        <v>74.040000000000006</v>
      </c>
      <c r="T44">
        <v>73.34</v>
      </c>
      <c r="U44">
        <v>72.34</v>
      </c>
      <c r="V44">
        <v>74.900000000000006</v>
      </c>
      <c r="Y44">
        <v>73.53</v>
      </c>
      <c r="Z44">
        <v>39</v>
      </c>
      <c r="AA44">
        <v>34</v>
      </c>
      <c r="AB44">
        <v>42</v>
      </c>
      <c r="AE44">
        <v>7</v>
      </c>
      <c r="AF44">
        <v>8</v>
      </c>
      <c r="AG44">
        <v>13</v>
      </c>
      <c r="AJ44">
        <v>42</v>
      </c>
    </row>
    <row r="45" spans="1:36" x14ac:dyDescent="0.25">
      <c r="A45" s="3" t="str">
        <f t="shared" si="0"/>
        <v>Melanie Green</v>
      </c>
      <c r="B45" s="4">
        <v>45718</v>
      </c>
      <c r="C45" t="s">
        <v>818</v>
      </c>
      <c r="D45" t="s">
        <v>819</v>
      </c>
      <c r="E45" t="s">
        <v>820</v>
      </c>
      <c r="F45" t="s">
        <v>821</v>
      </c>
      <c r="I45" t="s">
        <v>905</v>
      </c>
      <c r="J45" t="s">
        <v>906</v>
      </c>
      <c r="K45">
        <v>42</v>
      </c>
      <c r="L45">
        <v>75</v>
      </c>
      <c r="M45">
        <v>66</v>
      </c>
      <c r="N45">
        <v>73</v>
      </c>
      <c r="Q45">
        <v>214</v>
      </c>
      <c r="R45">
        <v>74.27</v>
      </c>
      <c r="S45">
        <v>74.040000000000006</v>
      </c>
      <c r="T45">
        <v>76.34</v>
      </c>
      <c r="U45">
        <v>68.34</v>
      </c>
      <c r="V45">
        <v>75.900000000000006</v>
      </c>
      <c r="Y45">
        <v>73.53</v>
      </c>
      <c r="Z45">
        <v>87</v>
      </c>
      <c r="AA45">
        <v>29</v>
      </c>
      <c r="AB45">
        <v>42</v>
      </c>
      <c r="AE45">
        <v>10</v>
      </c>
      <c r="AF45">
        <v>7</v>
      </c>
      <c r="AG45">
        <v>13</v>
      </c>
      <c r="AJ45">
        <v>42</v>
      </c>
    </row>
    <row r="46" spans="1:36" x14ac:dyDescent="0.25">
      <c r="A46" s="3" t="str">
        <f t="shared" si="0"/>
        <v>Angelica Moresco</v>
      </c>
      <c r="B46" s="4">
        <v>45718</v>
      </c>
      <c r="C46" t="s">
        <v>818</v>
      </c>
      <c r="D46" t="s">
        <v>819</v>
      </c>
      <c r="E46" t="s">
        <v>820</v>
      </c>
      <c r="F46" t="s">
        <v>821</v>
      </c>
      <c r="I46" t="s">
        <v>907</v>
      </c>
      <c r="J46" t="s">
        <v>908</v>
      </c>
      <c r="K46">
        <v>42</v>
      </c>
      <c r="L46">
        <v>74</v>
      </c>
      <c r="M46">
        <v>69</v>
      </c>
      <c r="N46">
        <v>71</v>
      </c>
      <c r="Q46">
        <v>214</v>
      </c>
      <c r="R46">
        <v>74.27</v>
      </c>
      <c r="S46">
        <v>74.040000000000006</v>
      </c>
      <c r="T46">
        <v>75.34</v>
      </c>
      <c r="U46">
        <v>71.34</v>
      </c>
      <c r="V46">
        <v>73.900000000000006</v>
      </c>
      <c r="Y46">
        <v>73.53</v>
      </c>
      <c r="Z46">
        <v>67</v>
      </c>
      <c r="AA46">
        <v>40</v>
      </c>
      <c r="AB46">
        <v>42</v>
      </c>
      <c r="AE46">
        <v>9</v>
      </c>
      <c r="AF46">
        <v>9</v>
      </c>
      <c r="AG46">
        <v>13</v>
      </c>
      <c r="AJ46">
        <v>42</v>
      </c>
    </row>
    <row r="47" spans="1:36" x14ac:dyDescent="0.25">
      <c r="A47" s="3" t="str">
        <f t="shared" si="0"/>
        <v>Malia Nam</v>
      </c>
      <c r="B47" s="4">
        <v>45718</v>
      </c>
      <c r="C47" t="s">
        <v>818</v>
      </c>
      <c r="D47" t="s">
        <v>819</v>
      </c>
      <c r="E47" t="s">
        <v>820</v>
      </c>
      <c r="F47" t="s">
        <v>821</v>
      </c>
      <c r="I47" t="s">
        <v>909</v>
      </c>
      <c r="J47" t="s">
        <v>910</v>
      </c>
      <c r="K47">
        <v>42</v>
      </c>
      <c r="L47">
        <v>73</v>
      </c>
      <c r="M47">
        <v>72</v>
      </c>
      <c r="N47">
        <v>69</v>
      </c>
      <c r="Q47">
        <v>214</v>
      </c>
      <c r="R47">
        <v>74.27</v>
      </c>
      <c r="S47">
        <v>74.040000000000006</v>
      </c>
      <c r="T47">
        <v>74.34</v>
      </c>
      <c r="U47">
        <v>74.34</v>
      </c>
      <c r="V47">
        <v>71.900000000000006</v>
      </c>
      <c r="Y47">
        <v>73.53</v>
      </c>
      <c r="Z47">
        <v>54</v>
      </c>
      <c r="AA47">
        <v>59</v>
      </c>
      <c r="AB47">
        <v>42</v>
      </c>
      <c r="AE47">
        <v>8</v>
      </c>
      <c r="AF47">
        <v>11</v>
      </c>
      <c r="AG47">
        <v>13</v>
      </c>
      <c r="AJ47">
        <v>42</v>
      </c>
    </row>
    <row r="48" spans="1:36" x14ac:dyDescent="0.25">
      <c r="A48" s="3" t="str">
        <f t="shared" si="0"/>
        <v>Annabelle Pancake</v>
      </c>
      <c r="B48" s="4">
        <v>45718</v>
      </c>
      <c r="C48" t="s">
        <v>818</v>
      </c>
      <c r="D48" t="s">
        <v>819</v>
      </c>
      <c r="E48" t="s">
        <v>820</v>
      </c>
      <c r="F48" t="s">
        <v>821</v>
      </c>
      <c r="I48" t="s">
        <v>911</v>
      </c>
      <c r="J48" t="s">
        <v>912</v>
      </c>
      <c r="K48">
        <v>42</v>
      </c>
      <c r="L48">
        <v>71</v>
      </c>
      <c r="M48">
        <v>72</v>
      </c>
      <c r="N48">
        <v>71</v>
      </c>
      <c r="Q48">
        <v>214</v>
      </c>
      <c r="R48">
        <v>74.27</v>
      </c>
      <c r="S48">
        <v>74.040000000000006</v>
      </c>
      <c r="T48">
        <v>72.34</v>
      </c>
      <c r="U48">
        <v>74.34</v>
      </c>
      <c r="V48">
        <v>73.900000000000006</v>
      </c>
      <c r="Y48">
        <v>73.53</v>
      </c>
      <c r="Z48">
        <v>31</v>
      </c>
      <c r="AA48">
        <v>40</v>
      </c>
      <c r="AB48">
        <v>42</v>
      </c>
      <c r="AE48">
        <v>6</v>
      </c>
      <c r="AF48">
        <v>9</v>
      </c>
      <c r="AG48">
        <v>13</v>
      </c>
      <c r="AJ48">
        <v>42</v>
      </c>
    </row>
    <row r="49" spans="1:36" x14ac:dyDescent="0.25">
      <c r="A49" s="3" t="str">
        <f t="shared" si="0"/>
        <v>Kiira Riihijarvi</v>
      </c>
      <c r="B49" s="4">
        <v>45718</v>
      </c>
      <c r="C49" t="s">
        <v>818</v>
      </c>
      <c r="D49" t="s">
        <v>819</v>
      </c>
      <c r="E49" t="s">
        <v>820</v>
      </c>
      <c r="F49" t="s">
        <v>821</v>
      </c>
      <c r="I49" t="s">
        <v>913</v>
      </c>
      <c r="J49" t="s">
        <v>914</v>
      </c>
      <c r="K49">
        <v>42</v>
      </c>
      <c r="L49">
        <v>73</v>
      </c>
      <c r="M49">
        <v>71</v>
      </c>
      <c r="N49">
        <v>70</v>
      </c>
      <c r="Q49">
        <v>214</v>
      </c>
      <c r="R49">
        <v>74.27</v>
      </c>
      <c r="S49">
        <v>74.040000000000006</v>
      </c>
      <c r="T49">
        <v>74.34</v>
      </c>
      <c r="U49">
        <v>73.34</v>
      </c>
      <c r="V49">
        <v>72.900000000000006</v>
      </c>
      <c r="Y49">
        <v>73.53</v>
      </c>
      <c r="Z49">
        <v>54</v>
      </c>
      <c r="AA49">
        <v>48</v>
      </c>
      <c r="AB49">
        <v>42</v>
      </c>
      <c r="AE49">
        <v>8</v>
      </c>
      <c r="AF49">
        <v>10</v>
      </c>
      <c r="AG49">
        <v>13</v>
      </c>
      <c r="AJ49">
        <v>42</v>
      </c>
    </row>
    <row r="50" spans="1:36" x14ac:dyDescent="0.25">
      <c r="A50" s="3" t="str">
        <f t="shared" si="0"/>
        <v>Kayla Smith</v>
      </c>
      <c r="B50" s="4">
        <v>45718</v>
      </c>
      <c r="C50" t="s">
        <v>818</v>
      </c>
      <c r="D50" t="s">
        <v>819</v>
      </c>
      <c r="E50" t="s">
        <v>820</v>
      </c>
      <c r="F50" t="s">
        <v>821</v>
      </c>
      <c r="I50" t="s">
        <v>892</v>
      </c>
      <c r="J50" t="s">
        <v>915</v>
      </c>
      <c r="K50">
        <v>42</v>
      </c>
      <c r="L50">
        <v>74</v>
      </c>
      <c r="M50">
        <v>71</v>
      </c>
      <c r="N50">
        <v>69</v>
      </c>
      <c r="Q50">
        <v>214</v>
      </c>
      <c r="R50">
        <v>74.27</v>
      </c>
      <c r="S50">
        <v>74.040000000000006</v>
      </c>
      <c r="T50">
        <v>75.34</v>
      </c>
      <c r="U50">
        <v>73.34</v>
      </c>
      <c r="V50">
        <v>71.900000000000006</v>
      </c>
      <c r="Y50">
        <v>73.53</v>
      </c>
      <c r="Z50">
        <v>67</v>
      </c>
      <c r="AA50">
        <v>59</v>
      </c>
      <c r="AB50">
        <v>42</v>
      </c>
      <c r="AE50">
        <v>9</v>
      </c>
      <c r="AF50">
        <v>11</v>
      </c>
      <c r="AG50">
        <v>13</v>
      </c>
      <c r="AJ50">
        <v>42</v>
      </c>
    </row>
    <row r="51" spans="1:36" x14ac:dyDescent="0.25">
      <c r="A51" s="3" t="str">
        <f t="shared" si="0"/>
        <v>Crystal Wang</v>
      </c>
      <c r="B51" s="4">
        <v>45718</v>
      </c>
      <c r="C51" t="s">
        <v>818</v>
      </c>
      <c r="D51" t="s">
        <v>819</v>
      </c>
      <c r="E51" t="s">
        <v>820</v>
      </c>
      <c r="F51" t="s">
        <v>821</v>
      </c>
      <c r="I51" t="s">
        <v>916</v>
      </c>
      <c r="J51" t="s">
        <v>917</v>
      </c>
      <c r="K51">
        <v>42</v>
      </c>
      <c r="L51">
        <v>68</v>
      </c>
      <c r="M51">
        <v>76</v>
      </c>
      <c r="N51">
        <v>70</v>
      </c>
      <c r="Q51">
        <v>214</v>
      </c>
      <c r="R51">
        <v>74.27</v>
      </c>
      <c r="S51">
        <v>74.040000000000006</v>
      </c>
      <c r="T51">
        <v>69.34</v>
      </c>
      <c r="U51">
        <v>78.34</v>
      </c>
      <c r="V51">
        <v>72.900000000000006</v>
      </c>
      <c r="Y51">
        <v>73.53</v>
      </c>
      <c r="Z51">
        <v>8</v>
      </c>
      <c r="AA51">
        <v>48</v>
      </c>
      <c r="AB51">
        <v>42</v>
      </c>
      <c r="AE51">
        <v>3</v>
      </c>
      <c r="AF51">
        <v>10</v>
      </c>
      <c r="AG51">
        <v>13</v>
      </c>
      <c r="AJ51">
        <v>42</v>
      </c>
    </row>
    <row r="52" spans="1:36" x14ac:dyDescent="0.25">
      <c r="A52" s="3" t="str">
        <f t="shared" si="0"/>
        <v>Minji Kang</v>
      </c>
      <c r="B52" s="4">
        <v>45718</v>
      </c>
      <c r="C52" t="s">
        <v>818</v>
      </c>
      <c r="D52" t="s">
        <v>819</v>
      </c>
      <c r="E52" t="s">
        <v>820</v>
      </c>
      <c r="F52" t="s">
        <v>821</v>
      </c>
      <c r="I52" t="s">
        <v>918</v>
      </c>
      <c r="J52" t="s">
        <v>919</v>
      </c>
      <c r="K52">
        <v>50</v>
      </c>
      <c r="L52">
        <v>74</v>
      </c>
      <c r="M52">
        <v>70</v>
      </c>
      <c r="N52">
        <v>71</v>
      </c>
      <c r="Q52">
        <v>215</v>
      </c>
      <c r="R52">
        <v>74.27</v>
      </c>
      <c r="S52">
        <v>74.040000000000006</v>
      </c>
      <c r="T52">
        <v>75.34</v>
      </c>
      <c r="U52">
        <v>72.34</v>
      </c>
      <c r="V52">
        <v>73.900000000000006</v>
      </c>
      <c r="Y52">
        <v>73.86</v>
      </c>
      <c r="Z52">
        <v>67</v>
      </c>
      <c r="AA52">
        <v>48</v>
      </c>
      <c r="AB52">
        <v>50</v>
      </c>
      <c r="AE52">
        <v>9</v>
      </c>
      <c r="AF52">
        <v>10</v>
      </c>
      <c r="AG52">
        <v>14</v>
      </c>
      <c r="AJ52">
        <v>50</v>
      </c>
    </row>
    <row r="53" spans="1:36" x14ac:dyDescent="0.25">
      <c r="A53" s="3" t="str">
        <f t="shared" si="0"/>
        <v>Amy Lee</v>
      </c>
      <c r="B53" s="4">
        <v>45718</v>
      </c>
      <c r="C53" t="s">
        <v>818</v>
      </c>
      <c r="D53" t="s">
        <v>819</v>
      </c>
      <c r="E53" t="s">
        <v>820</v>
      </c>
      <c r="F53" t="s">
        <v>821</v>
      </c>
      <c r="I53" t="s">
        <v>920</v>
      </c>
      <c r="J53" t="s">
        <v>921</v>
      </c>
      <c r="K53">
        <v>50</v>
      </c>
      <c r="L53">
        <v>68</v>
      </c>
      <c r="M53">
        <v>77</v>
      </c>
      <c r="N53">
        <v>70</v>
      </c>
      <c r="Q53">
        <v>215</v>
      </c>
      <c r="R53">
        <v>74.27</v>
      </c>
      <c r="S53">
        <v>74.040000000000006</v>
      </c>
      <c r="T53">
        <v>69.34</v>
      </c>
      <c r="U53">
        <v>79.34</v>
      </c>
      <c r="V53">
        <v>72.900000000000006</v>
      </c>
      <c r="Y53">
        <v>73.86</v>
      </c>
      <c r="Z53">
        <v>8</v>
      </c>
      <c r="AA53">
        <v>59</v>
      </c>
      <c r="AB53">
        <v>50</v>
      </c>
      <c r="AE53">
        <v>3</v>
      </c>
      <c r="AF53">
        <v>11</v>
      </c>
      <c r="AG53">
        <v>14</v>
      </c>
      <c r="AJ53">
        <v>50</v>
      </c>
    </row>
    <row r="54" spans="1:36" x14ac:dyDescent="0.25">
      <c r="A54" s="3" t="str">
        <f t="shared" si="0"/>
        <v>Roberta Liti</v>
      </c>
      <c r="B54" s="4">
        <v>45718</v>
      </c>
      <c r="C54" t="s">
        <v>818</v>
      </c>
      <c r="D54" t="s">
        <v>819</v>
      </c>
      <c r="E54" t="s">
        <v>820</v>
      </c>
      <c r="F54" t="s">
        <v>821</v>
      </c>
      <c r="I54" t="s">
        <v>922</v>
      </c>
      <c r="J54" t="s">
        <v>923</v>
      </c>
      <c r="K54">
        <v>50</v>
      </c>
      <c r="L54">
        <v>71</v>
      </c>
      <c r="M54">
        <v>70</v>
      </c>
      <c r="N54">
        <v>74</v>
      </c>
      <c r="Q54">
        <v>215</v>
      </c>
      <c r="R54">
        <v>74.27</v>
      </c>
      <c r="S54">
        <v>74.040000000000006</v>
      </c>
      <c r="T54">
        <v>72.34</v>
      </c>
      <c r="U54">
        <v>72.34</v>
      </c>
      <c r="V54">
        <v>76.900000000000006</v>
      </c>
      <c r="Y54">
        <v>73.86</v>
      </c>
      <c r="Z54">
        <v>31</v>
      </c>
      <c r="AA54">
        <v>29</v>
      </c>
      <c r="AB54">
        <v>50</v>
      </c>
      <c r="AE54">
        <v>6</v>
      </c>
      <c r="AF54">
        <v>7</v>
      </c>
      <c r="AG54">
        <v>14</v>
      </c>
      <c r="AJ54">
        <v>50</v>
      </c>
    </row>
    <row r="55" spans="1:36" x14ac:dyDescent="0.25">
      <c r="A55" s="3" t="str">
        <f t="shared" si="0"/>
        <v>Amari Avery</v>
      </c>
      <c r="B55" s="4">
        <v>45718</v>
      </c>
      <c r="C55" t="s">
        <v>818</v>
      </c>
      <c r="D55" t="s">
        <v>819</v>
      </c>
      <c r="E55" t="s">
        <v>820</v>
      </c>
      <c r="F55" t="s">
        <v>821</v>
      </c>
      <c r="I55" t="s">
        <v>924</v>
      </c>
      <c r="J55" t="s">
        <v>925</v>
      </c>
      <c r="K55">
        <v>53</v>
      </c>
      <c r="L55">
        <v>75</v>
      </c>
      <c r="M55">
        <v>69</v>
      </c>
      <c r="N55">
        <v>72</v>
      </c>
      <c r="Q55">
        <v>216</v>
      </c>
      <c r="R55">
        <v>74.27</v>
      </c>
      <c r="S55">
        <v>74.040000000000006</v>
      </c>
      <c r="T55">
        <v>76.34</v>
      </c>
      <c r="U55">
        <v>71.34</v>
      </c>
      <c r="V55">
        <v>74.900000000000006</v>
      </c>
      <c r="Y55">
        <v>74.19</v>
      </c>
      <c r="Z55">
        <v>87</v>
      </c>
      <c r="AA55">
        <v>48</v>
      </c>
      <c r="AB55">
        <v>53</v>
      </c>
      <c r="AE55">
        <v>10</v>
      </c>
      <c r="AF55">
        <v>10</v>
      </c>
      <c r="AG55">
        <v>15</v>
      </c>
      <c r="AJ55">
        <v>53</v>
      </c>
    </row>
    <row r="56" spans="1:36" x14ac:dyDescent="0.25">
      <c r="A56" s="3" t="str">
        <f t="shared" si="0"/>
        <v>Valery Plata</v>
      </c>
      <c r="B56" s="4">
        <v>45718</v>
      </c>
      <c r="C56" t="s">
        <v>818</v>
      </c>
      <c r="D56" t="s">
        <v>819</v>
      </c>
      <c r="E56" t="s">
        <v>820</v>
      </c>
      <c r="F56" t="s">
        <v>821</v>
      </c>
      <c r="I56" t="s">
        <v>926</v>
      </c>
      <c r="J56" t="s">
        <v>927</v>
      </c>
      <c r="K56">
        <v>53</v>
      </c>
      <c r="L56">
        <v>74</v>
      </c>
      <c r="M56">
        <v>71</v>
      </c>
      <c r="N56">
        <v>71</v>
      </c>
      <c r="Q56">
        <v>216</v>
      </c>
      <c r="R56">
        <v>74.27</v>
      </c>
      <c r="S56">
        <v>74.040000000000006</v>
      </c>
      <c r="T56">
        <v>75.34</v>
      </c>
      <c r="U56">
        <v>73.34</v>
      </c>
      <c r="V56">
        <v>73.900000000000006</v>
      </c>
      <c r="Y56">
        <v>74.19</v>
      </c>
      <c r="Z56">
        <v>67</v>
      </c>
      <c r="AA56">
        <v>59</v>
      </c>
      <c r="AB56">
        <v>53</v>
      </c>
      <c r="AE56">
        <v>9</v>
      </c>
      <c r="AF56">
        <v>11</v>
      </c>
      <c r="AG56">
        <v>15</v>
      </c>
      <c r="AJ56">
        <v>53</v>
      </c>
    </row>
    <row r="57" spans="1:36" x14ac:dyDescent="0.25">
      <c r="A57" s="3" t="str">
        <f t="shared" si="0"/>
        <v>Isi Gabsa</v>
      </c>
      <c r="B57" s="4">
        <v>45718</v>
      </c>
      <c r="C57" t="s">
        <v>818</v>
      </c>
      <c r="D57" t="s">
        <v>819</v>
      </c>
      <c r="E57" t="s">
        <v>820</v>
      </c>
      <c r="F57" t="s">
        <v>821</v>
      </c>
      <c r="I57" t="s">
        <v>928</v>
      </c>
      <c r="J57" t="s">
        <v>929</v>
      </c>
      <c r="K57">
        <v>55</v>
      </c>
      <c r="L57">
        <v>73</v>
      </c>
      <c r="M57">
        <v>70</v>
      </c>
      <c r="N57">
        <v>74</v>
      </c>
      <c r="Q57">
        <v>217</v>
      </c>
      <c r="R57">
        <v>74.27</v>
      </c>
      <c r="S57">
        <v>74.040000000000006</v>
      </c>
      <c r="T57">
        <v>74.34</v>
      </c>
      <c r="U57">
        <v>72.34</v>
      </c>
      <c r="V57">
        <v>76.900000000000006</v>
      </c>
      <c r="Y57">
        <v>74.53</v>
      </c>
      <c r="Z57">
        <v>54</v>
      </c>
      <c r="AA57">
        <v>40</v>
      </c>
      <c r="AB57">
        <v>55</v>
      </c>
      <c r="AE57">
        <v>8</v>
      </c>
      <c r="AF57">
        <v>9</v>
      </c>
      <c r="AG57">
        <v>16</v>
      </c>
      <c r="AJ57">
        <v>55</v>
      </c>
    </row>
    <row r="58" spans="1:36" x14ac:dyDescent="0.25">
      <c r="A58" s="3" t="str">
        <f t="shared" si="0"/>
        <v>Daniela Iacobelli</v>
      </c>
      <c r="B58" s="4">
        <v>45718</v>
      </c>
      <c r="C58" t="s">
        <v>818</v>
      </c>
      <c r="D58" t="s">
        <v>819</v>
      </c>
      <c r="E58" t="s">
        <v>820</v>
      </c>
      <c r="F58" t="s">
        <v>821</v>
      </c>
      <c r="I58" t="s">
        <v>930</v>
      </c>
      <c r="J58" t="s">
        <v>931</v>
      </c>
      <c r="K58">
        <v>55</v>
      </c>
      <c r="L58">
        <v>71</v>
      </c>
      <c r="M58">
        <v>72</v>
      </c>
      <c r="N58">
        <v>74</v>
      </c>
      <c r="Q58">
        <v>217</v>
      </c>
      <c r="R58">
        <v>74.27</v>
      </c>
      <c r="S58">
        <v>74.040000000000006</v>
      </c>
      <c r="T58">
        <v>72.34</v>
      </c>
      <c r="U58">
        <v>74.34</v>
      </c>
      <c r="V58">
        <v>76.900000000000006</v>
      </c>
      <c r="Y58">
        <v>74.53</v>
      </c>
      <c r="Z58">
        <v>31</v>
      </c>
      <c r="AA58">
        <v>40</v>
      </c>
      <c r="AB58">
        <v>55</v>
      </c>
      <c r="AE58">
        <v>6</v>
      </c>
      <c r="AF58">
        <v>9</v>
      </c>
      <c r="AG58">
        <v>16</v>
      </c>
      <c r="AJ58">
        <v>55</v>
      </c>
    </row>
    <row r="59" spans="1:36" x14ac:dyDescent="0.25">
      <c r="A59" s="3" t="str">
        <f t="shared" si="0"/>
        <v>Mina Kreiter</v>
      </c>
      <c r="B59" s="4">
        <v>45718</v>
      </c>
      <c r="C59" t="s">
        <v>818</v>
      </c>
      <c r="D59" t="s">
        <v>819</v>
      </c>
      <c r="E59" t="s">
        <v>820</v>
      </c>
      <c r="F59" t="s">
        <v>821</v>
      </c>
      <c r="I59" t="s">
        <v>932</v>
      </c>
      <c r="J59" t="s">
        <v>933</v>
      </c>
      <c r="K59">
        <v>55</v>
      </c>
      <c r="L59">
        <v>74</v>
      </c>
      <c r="M59">
        <v>71</v>
      </c>
      <c r="N59">
        <v>72</v>
      </c>
      <c r="Q59">
        <v>217</v>
      </c>
      <c r="R59">
        <v>74.27</v>
      </c>
      <c r="S59">
        <v>74.040000000000006</v>
      </c>
      <c r="T59">
        <v>75.34</v>
      </c>
      <c r="U59">
        <v>73.34</v>
      </c>
      <c r="V59">
        <v>74.900000000000006</v>
      </c>
      <c r="Y59">
        <v>74.53</v>
      </c>
      <c r="Z59">
        <v>67</v>
      </c>
      <c r="AA59">
        <v>59</v>
      </c>
      <c r="AB59">
        <v>55</v>
      </c>
      <c r="AE59">
        <v>9</v>
      </c>
      <c r="AF59">
        <v>11</v>
      </c>
      <c r="AG59">
        <v>16</v>
      </c>
      <c r="AJ59">
        <v>55</v>
      </c>
    </row>
    <row r="60" spans="1:36" x14ac:dyDescent="0.25">
      <c r="A60" s="3" t="str">
        <f t="shared" si="0"/>
        <v>Pinyada Kuvanun</v>
      </c>
      <c r="B60" s="4">
        <v>45718</v>
      </c>
      <c r="C60" t="s">
        <v>818</v>
      </c>
      <c r="D60" t="s">
        <v>819</v>
      </c>
      <c r="E60" t="s">
        <v>820</v>
      </c>
      <c r="F60" t="s">
        <v>821</v>
      </c>
      <c r="I60" t="s">
        <v>934</v>
      </c>
      <c r="J60" t="s">
        <v>935</v>
      </c>
      <c r="K60">
        <v>55</v>
      </c>
      <c r="L60">
        <v>73</v>
      </c>
      <c r="M60">
        <v>71</v>
      </c>
      <c r="N60">
        <v>73</v>
      </c>
      <c r="Q60">
        <v>217</v>
      </c>
      <c r="R60">
        <v>74.27</v>
      </c>
      <c r="S60">
        <v>74.040000000000006</v>
      </c>
      <c r="T60">
        <v>74.34</v>
      </c>
      <c r="U60">
        <v>73.34</v>
      </c>
      <c r="V60">
        <v>75.900000000000006</v>
      </c>
      <c r="Y60">
        <v>74.53</v>
      </c>
      <c r="Z60">
        <v>54</v>
      </c>
      <c r="AA60">
        <v>48</v>
      </c>
      <c r="AB60">
        <v>55</v>
      </c>
      <c r="AE60">
        <v>8</v>
      </c>
      <c r="AF60">
        <v>10</v>
      </c>
      <c r="AG60">
        <v>16</v>
      </c>
      <c r="AJ60">
        <v>55</v>
      </c>
    </row>
    <row r="61" spans="1:36" x14ac:dyDescent="0.25">
      <c r="A61" s="3" t="str">
        <f t="shared" si="0"/>
        <v>Nicole Lorup</v>
      </c>
      <c r="B61" s="4">
        <v>45718</v>
      </c>
      <c r="C61" t="s">
        <v>818</v>
      </c>
      <c r="D61" t="s">
        <v>819</v>
      </c>
      <c r="E61" t="s">
        <v>820</v>
      </c>
      <c r="F61" t="s">
        <v>821</v>
      </c>
      <c r="I61" t="s">
        <v>936</v>
      </c>
      <c r="J61" t="s">
        <v>937</v>
      </c>
      <c r="K61">
        <v>55</v>
      </c>
      <c r="L61">
        <v>70</v>
      </c>
      <c r="M61">
        <v>74</v>
      </c>
      <c r="N61">
        <v>73</v>
      </c>
      <c r="Q61">
        <v>217</v>
      </c>
      <c r="R61">
        <v>74.27</v>
      </c>
      <c r="S61">
        <v>74.040000000000006</v>
      </c>
      <c r="T61">
        <v>71.34</v>
      </c>
      <c r="U61">
        <v>76.34</v>
      </c>
      <c r="V61">
        <v>75.900000000000006</v>
      </c>
      <c r="Y61">
        <v>74.53</v>
      </c>
      <c r="Z61">
        <v>22</v>
      </c>
      <c r="AA61">
        <v>48</v>
      </c>
      <c r="AB61">
        <v>55</v>
      </c>
      <c r="AE61">
        <v>5</v>
      </c>
      <c r="AF61">
        <v>10</v>
      </c>
      <c r="AG61">
        <v>16</v>
      </c>
      <c r="AJ61">
        <v>55</v>
      </c>
    </row>
    <row r="62" spans="1:36" x14ac:dyDescent="0.25">
      <c r="A62" s="3" t="str">
        <f t="shared" si="0"/>
        <v>Samantha Wagner</v>
      </c>
      <c r="B62" s="4">
        <v>45718</v>
      </c>
      <c r="C62" t="s">
        <v>818</v>
      </c>
      <c r="D62" t="s">
        <v>819</v>
      </c>
      <c r="E62" t="s">
        <v>820</v>
      </c>
      <c r="F62" t="s">
        <v>821</v>
      </c>
      <c r="I62" t="s">
        <v>938</v>
      </c>
      <c r="J62" t="s">
        <v>939</v>
      </c>
      <c r="K62">
        <v>55</v>
      </c>
      <c r="L62">
        <v>72</v>
      </c>
      <c r="M62">
        <v>73</v>
      </c>
      <c r="N62">
        <v>72</v>
      </c>
      <c r="Q62">
        <v>217</v>
      </c>
      <c r="R62">
        <v>74.27</v>
      </c>
      <c r="S62">
        <v>74.040000000000006</v>
      </c>
      <c r="T62">
        <v>73.34</v>
      </c>
      <c r="U62">
        <v>75.34</v>
      </c>
      <c r="V62">
        <v>74.900000000000006</v>
      </c>
      <c r="Y62">
        <v>74.53</v>
      </c>
      <c r="Z62">
        <v>39</v>
      </c>
      <c r="AA62">
        <v>59</v>
      </c>
      <c r="AB62">
        <v>55</v>
      </c>
      <c r="AE62">
        <v>7</v>
      </c>
      <c r="AF62">
        <v>11</v>
      </c>
      <c r="AG62">
        <v>16</v>
      </c>
      <c r="AJ62">
        <v>55</v>
      </c>
    </row>
    <row r="63" spans="1:36" x14ac:dyDescent="0.25">
      <c r="A63" s="3" t="str">
        <f t="shared" si="0"/>
        <v>Michelle Zhang</v>
      </c>
      <c r="B63" s="4">
        <v>45718</v>
      </c>
      <c r="C63" t="s">
        <v>818</v>
      </c>
      <c r="D63" t="s">
        <v>819</v>
      </c>
      <c r="E63" t="s">
        <v>820</v>
      </c>
      <c r="F63" t="s">
        <v>821</v>
      </c>
      <c r="I63" t="s">
        <v>940</v>
      </c>
      <c r="J63" t="s">
        <v>941</v>
      </c>
      <c r="K63">
        <v>55</v>
      </c>
      <c r="L63">
        <v>70</v>
      </c>
      <c r="M63">
        <v>73</v>
      </c>
      <c r="N63">
        <v>74</v>
      </c>
      <c r="Q63">
        <v>217</v>
      </c>
      <c r="R63">
        <v>74.27</v>
      </c>
      <c r="S63">
        <v>74.040000000000006</v>
      </c>
      <c r="T63">
        <v>71.34</v>
      </c>
      <c r="U63">
        <v>75.34</v>
      </c>
      <c r="V63">
        <v>76.900000000000006</v>
      </c>
      <c r="Y63">
        <v>74.53</v>
      </c>
      <c r="Z63">
        <v>22</v>
      </c>
      <c r="AA63">
        <v>40</v>
      </c>
      <c r="AB63">
        <v>55</v>
      </c>
      <c r="AE63">
        <v>5</v>
      </c>
      <c r="AF63">
        <v>9</v>
      </c>
      <c r="AG63">
        <v>16</v>
      </c>
      <c r="AJ63">
        <v>55</v>
      </c>
    </row>
    <row r="64" spans="1:36" x14ac:dyDescent="0.25">
      <c r="A64" s="3" t="str">
        <f t="shared" si="0"/>
        <v>Julia Gregg</v>
      </c>
      <c r="B64" s="4">
        <v>45718</v>
      </c>
      <c r="C64" t="s">
        <v>818</v>
      </c>
      <c r="D64" t="s">
        <v>819</v>
      </c>
      <c r="E64" t="s">
        <v>820</v>
      </c>
      <c r="F64" t="s">
        <v>821</v>
      </c>
      <c r="I64" t="s">
        <v>942</v>
      </c>
      <c r="J64" t="s">
        <v>943</v>
      </c>
      <c r="K64">
        <v>62</v>
      </c>
      <c r="L64">
        <v>74</v>
      </c>
      <c r="M64">
        <v>70</v>
      </c>
      <c r="N64">
        <v>74</v>
      </c>
      <c r="Q64">
        <v>218</v>
      </c>
      <c r="R64">
        <v>74.27</v>
      </c>
      <c r="S64">
        <v>74.040000000000006</v>
      </c>
      <c r="T64">
        <v>75.34</v>
      </c>
      <c r="U64">
        <v>72.34</v>
      </c>
      <c r="V64">
        <v>76.900000000000006</v>
      </c>
      <c r="Y64">
        <v>74.86</v>
      </c>
      <c r="Z64">
        <v>67</v>
      </c>
      <c r="AA64">
        <v>48</v>
      </c>
      <c r="AB64">
        <v>62</v>
      </c>
      <c r="AE64">
        <v>9</v>
      </c>
      <c r="AF64">
        <v>10</v>
      </c>
      <c r="AG64">
        <v>17</v>
      </c>
      <c r="AJ64">
        <v>62</v>
      </c>
    </row>
    <row r="65" spans="1:36" x14ac:dyDescent="0.25">
      <c r="A65" s="3" t="str">
        <f t="shared" si="0"/>
        <v>Emma McMyler</v>
      </c>
      <c r="B65" s="4">
        <v>45718</v>
      </c>
      <c r="C65" t="s">
        <v>818</v>
      </c>
      <c r="D65" t="s">
        <v>819</v>
      </c>
      <c r="E65" t="s">
        <v>820</v>
      </c>
      <c r="F65" t="s">
        <v>821</v>
      </c>
      <c r="I65" t="s">
        <v>944</v>
      </c>
      <c r="J65" t="s">
        <v>945</v>
      </c>
      <c r="K65">
        <v>62</v>
      </c>
      <c r="L65">
        <v>76</v>
      </c>
      <c r="M65">
        <v>68</v>
      </c>
      <c r="N65">
        <v>74</v>
      </c>
      <c r="Q65">
        <v>218</v>
      </c>
      <c r="R65">
        <v>74.27</v>
      </c>
      <c r="S65">
        <v>74.040000000000006</v>
      </c>
      <c r="T65">
        <v>77.34</v>
      </c>
      <c r="U65">
        <v>70.34</v>
      </c>
      <c r="V65">
        <v>76.900000000000006</v>
      </c>
      <c r="Y65">
        <v>74.86</v>
      </c>
      <c r="Z65">
        <v>95</v>
      </c>
      <c r="AA65">
        <v>48</v>
      </c>
      <c r="AB65">
        <v>62</v>
      </c>
      <c r="AE65">
        <v>11</v>
      </c>
      <c r="AF65">
        <v>10</v>
      </c>
      <c r="AG65">
        <v>17</v>
      </c>
      <c r="AJ65">
        <v>62</v>
      </c>
    </row>
    <row r="66" spans="1:36" x14ac:dyDescent="0.25">
      <c r="A66" s="3" t="str">
        <f t="shared" ref="A66:A129" si="1">IF(J66="","",CONCATENATE(J66," ",I66))</f>
        <v>Minori Nagano</v>
      </c>
      <c r="B66" s="4">
        <v>45718</v>
      </c>
      <c r="C66" t="s">
        <v>818</v>
      </c>
      <c r="D66" t="s">
        <v>819</v>
      </c>
      <c r="E66" t="s">
        <v>820</v>
      </c>
      <c r="F66" t="s">
        <v>821</v>
      </c>
      <c r="I66" t="s">
        <v>946</v>
      </c>
      <c r="J66" t="s">
        <v>947</v>
      </c>
      <c r="K66">
        <v>62</v>
      </c>
      <c r="L66">
        <v>72</v>
      </c>
      <c r="M66">
        <v>72</v>
      </c>
      <c r="N66">
        <v>74</v>
      </c>
      <c r="Q66">
        <v>218</v>
      </c>
      <c r="R66">
        <v>74.27</v>
      </c>
      <c r="S66">
        <v>74.040000000000006</v>
      </c>
      <c r="T66">
        <v>73.34</v>
      </c>
      <c r="U66">
        <v>74.34</v>
      </c>
      <c r="V66">
        <v>76.900000000000006</v>
      </c>
      <c r="Y66">
        <v>74.86</v>
      </c>
      <c r="Z66">
        <v>39</v>
      </c>
      <c r="AA66">
        <v>48</v>
      </c>
      <c r="AB66">
        <v>62</v>
      </c>
      <c r="AE66">
        <v>7</v>
      </c>
      <c r="AF66">
        <v>10</v>
      </c>
      <c r="AG66">
        <v>17</v>
      </c>
      <c r="AJ66">
        <v>62</v>
      </c>
    </row>
    <row r="67" spans="1:36" x14ac:dyDescent="0.25">
      <c r="A67" s="3" t="str">
        <f t="shared" si="1"/>
        <v>Bi Shin</v>
      </c>
      <c r="B67" s="4">
        <v>45718</v>
      </c>
      <c r="C67" t="s">
        <v>818</v>
      </c>
      <c r="D67" t="s">
        <v>819</v>
      </c>
      <c r="E67" t="s">
        <v>820</v>
      </c>
      <c r="F67" t="s">
        <v>821</v>
      </c>
      <c r="I67" t="s">
        <v>948</v>
      </c>
      <c r="J67" t="s">
        <v>949</v>
      </c>
      <c r="K67">
        <v>62</v>
      </c>
      <c r="L67">
        <v>74</v>
      </c>
      <c r="M67">
        <v>70</v>
      </c>
      <c r="N67">
        <v>74</v>
      </c>
      <c r="Q67">
        <v>218</v>
      </c>
      <c r="R67">
        <v>74.27</v>
      </c>
      <c r="S67">
        <v>74.040000000000006</v>
      </c>
      <c r="T67">
        <v>75.34</v>
      </c>
      <c r="U67">
        <v>72.34</v>
      </c>
      <c r="V67">
        <v>76.900000000000006</v>
      </c>
      <c r="Y67">
        <v>74.86</v>
      </c>
      <c r="Z67">
        <v>67</v>
      </c>
      <c r="AA67">
        <v>48</v>
      </c>
      <c r="AB67">
        <v>62</v>
      </c>
      <c r="AE67">
        <v>9</v>
      </c>
      <c r="AF67">
        <v>10</v>
      </c>
      <c r="AG67">
        <v>17</v>
      </c>
      <c r="AJ67">
        <v>62</v>
      </c>
    </row>
    <row r="68" spans="1:36" x14ac:dyDescent="0.25">
      <c r="A68" s="3" t="str">
        <f t="shared" si="1"/>
        <v>Gile Bile Starkute</v>
      </c>
      <c r="B68" s="4">
        <v>45718</v>
      </c>
      <c r="C68" t="s">
        <v>818</v>
      </c>
      <c r="D68" t="s">
        <v>819</v>
      </c>
      <c r="E68" t="s">
        <v>820</v>
      </c>
      <c r="F68" t="s">
        <v>821</v>
      </c>
      <c r="I68" t="s">
        <v>950</v>
      </c>
      <c r="J68" t="s">
        <v>951</v>
      </c>
      <c r="K68">
        <v>62</v>
      </c>
      <c r="L68">
        <v>74</v>
      </c>
      <c r="M68">
        <v>71</v>
      </c>
      <c r="N68">
        <v>73</v>
      </c>
      <c r="Q68">
        <v>218</v>
      </c>
      <c r="R68">
        <v>74.27</v>
      </c>
      <c r="S68">
        <v>74.040000000000006</v>
      </c>
      <c r="T68">
        <v>75.34</v>
      </c>
      <c r="U68">
        <v>73.34</v>
      </c>
      <c r="V68">
        <v>75.900000000000006</v>
      </c>
      <c r="Y68">
        <v>74.86</v>
      </c>
      <c r="Z68">
        <v>67</v>
      </c>
      <c r="AA68">
        <v>59</v>
      </c>
      <c r="AB68">
        <v>62</v>
      </c>
      <c r="AE68">
        <v>9</v>
      </c>
      <c r="AF68">
        <v>11</v>
      </c>
      <c r="AG68">
        <v>17</v>
      </c>
      <c r="AJ68">
        <v>62</v>
      </c>
    </row>
    <row r="69" spans="1:36" x14ac:dyDescent="0.25">
      <c r="A69" s="3" t="str">
        <f t="shared" si="1"/>
        <v>Maddie Szeryk</v>
      </c>
      <c r="B69" s="4">
        <v>45718</v>
      </c>
      <c r="C69" t="s">
        <v>818</v>
      </c>
      <c r="D69" t="s">
        <v>819</v>
      </c>
      <c r="E69" t="s">
        <v>820</v>
      </c>
      <c r="F69" t="s">
        <v>821</v>
      </c>
      <c r="I69" t="s">
        <v>952</v>
      </c>
      <c r="J69" t="s">
        <v>900</v>
      </c>
      <c r="K69">
        <v>62</v>
      </c>
      <c r="L69">
        <v>72</v>
      </c>
      <c r="M69">
        <v>73</v>
      </c>
      <c r="N69">
        <v>73</v>
      </c>
      <c r="Q69">
        <v>218</v>
      </c>
      <c r="R69">
        <v>74.27</v>
      </c>
      <c r="S69">
        <v>74.040000000000006</v>
      </c>
      <c r="T69">
        <v>73.34</v>
      </c>
      <c r="U69">
        <v>75.34</v>
      </c>
      <c r="V69">
        <v>75.900000000000006</v>
      </c>
      <c r="Y69">
        <v>74.86</v>
      </c>
      <c r="Z69">
        <v>39</v>
      </c>
      <c r="AA69">
        <v>59</v>
      </c>
      <c r="AB69">
        <v>62</v>
      </c>
      <c r="AE69">
        <v>7</v>
      </c>
      <c r="AF69">
        <v>11</v>
      </c>
      <c r="AG69">
        <v>17</v>
      </c>
      <c r="AJ69">
        <v>62</v>
      </c>
    </row>
    <row r="70" spans="1:36" x14ac:dyDescent="0.25">
      <c r="A70" s="3" t="str">
        <f t="shared" si="1"/>
        <v>Monet Chun</v>
      </c>
      <c r="B70" s="4">
        <v>45718</v>
      </c>
      <c r="C70" t="s">
        <v>818</v>
      </c>
      <c r="D70" t="s">
        <v>819</v>
      </c>
      <c r="E70" t="s">
        <v>820</v>
      </c>
      <c r="F70" t="s">
        <v>821</v>
      </c>
      <c r="I70" t="s">
        <v>953</v>
      </c>
      <c r="J70" t="s">
        <v>954</v>
      </c>
      <c r="K70">
        <v>68</v>
      </c>
      <c r="L70">
        <v>74</v>
      </c>
      <c r="M70">
        <v>71</v>
      </c>
      <c r="N70">
        <v>74</v>
      </c>
      <c r="Q70">
        <v>219</v>
      </c>
      <c r="R70">
        <v>74.27</v>
      </c>
      <c r="S70">
        <v>74.040000000000006</v>
      </c>
      <c r="T70">
        <v>75.34</v>
      </c>
      <c r="U70">
        <v>73.34</v>
      </c>
      <c r="V70">
        <v>76.900000000000006</v>
      </c>
      <c r="Y70">
        <v>75.19</v>
      </c>
      <c r="Z70">
        <v>67</v>
      </c>
      <c r="AA70">
        <v>59</v>
      </c>
      <c r="AB70">
        <v>68</v>
      </c>
      <c r="AE70">
        <v>9</v>
      </c>
      <c r="AF70">
        <v>11</v>
      </c>
      <c r="AG70">
        <v>18</v>
      </c>
      <c r="AJ70">
        <v>68</v>
      </c>
    </row>
    <row r="71" spans="1:36" x14ac:dyDescent="0.25">
      <c r="A71" s="3" t="str">
        <f t="shared" si="1"/>
        <v>Sarah Edwards</v>
      </c>
      <c r="B71" s="4">
        <v>45718</v>
      </c>
      <c r="C71" t="s">
        <v>818</v>
      </c>
      <c r="D71" t="s">
        <v>819</v>
      </c>
      <c r="E71" t="s">
        <v>820</v>
      </c>
      <c r="F71" t="s">
        <v>821</v>
      </c>
      <c r="I71" t="s">
        <v>955</v>
      </c>
      <c r="J71" t="s">
        <v>956</v>
      </c>
      <c r="K71">
        <v>69</v>
      </c>
      <c r="L71">
        <v>72</v>
      </c>
      <c r="M71">
        <v>73</v>
      </c>
      <c r="N71">
        <v>78</v>
      </c>
      <c r="Q71">
        <v>223</v>
      </c>
      <c r="R71">
        <v>74.27</v>
      </c>
      <c r="S71">
        <v>74.040000000000006</v>
      </c>
      <c r="T71">
        <v>73.34</v>
      </c>
      <c r="U71">
        <v>75.34</v>
      </c>
      <c r="V71">
        <v>80.900000000000006</v>
      </c>
      <c r="Y71">
        <v>76.53</v>
      </c>
      <c r="Z71">
        <v>39</v>
      </c>
      <c r="AA71">
        <v>59</v>
      </c>
      <c r="AB71">
        <v>69</v>
      </c>
      <c r="AE71">
        <v>7</v>
      </c>
      <c r="AF71">
        <v>11</v>
      </c>
      <c r="AG71">
        <v>22</v>
      </c>
      <c r="AJ71">
        <v>69</v>
      </c>
    </row>
    <row r="72" spans="1:36" x14ac:dyDescent="0.25">
      <c r="A72" s="3" t="str">
        <f t="shared" si="1"/>
        <v>Robyn Choi</v>
      </c>
      <c r="B72" s="4">
        <v>45718</v>
      </c>
      <c r="C72" t="s">
        <v>818</v>
      </c>
      <c r="D72" t="s">
        <v>819</v>
      </c>
      <c r="E72" t="s">
        <v>820</v>
      </c>
      <c r="F72" t="s">
        <v>821</v>
      </c>
      <c r="I72" t="s">
        <v>957</v>
      </c>
      <c r="J72" t="s">
        <v>958</v>
      </c>
      <c r="K72" t="s">
        <v>959</v>
      </c>
      <c r="L72">
        <v>73</v>
      </c>
      <c r="M72">
        <v>73</v>
      </c>
      <c r="Q72">
        <v>146</v>
      </c>
      <c r="R72">
        <v>74.27</v>
      </c>
      <c r="S72">
        <v>74.040000000000006</v>
      </c>
      <c r="T72">
        <v>74.34</v>
      </c>
      <c r="U72">
        <v>75.34</v>
      </c>
      <c r="Y72">
        <v>74.84</v>
      </c>
      <c r="Z72">
        <v>54</v>
      </c>
      <c r="AA72">
        <v>70</v>
      </c>
      <c r="AE72">
        <v>8</v>
      </c>
      <c r="AF72">
        <v>12</v>
      </c>
      <c r="AJ72">
        <v>70</v>
      </c>
    </row>
    <row r="73" spans="1:36" x14ac:dyDescent="0.25">
      <c r="A73" s="3" t="str">
        <f t="shared" si="1"/>
        <v>Dana Fall</v>
      </c>
      <c r="B73" s="4">
        <v>45718</v>
      </c>
      <c r="C73" t="s">
        <v>818</v>
      </c>
      <c r="D73" t="s">
        <v>819</v>
      </c>
      <c r="E73" t="s">
        <v>820</v>
      </c>
      <c r="F73" t="s">
        <v>821</v>
      </c>
      <c r="I73" t="s">
        <v>960</v>
      </c>
      <c r="J73" t="s">
        <v>961</v>
      </c>
      <c r="K73" t="s">
        <v>959</v>
      </c>
      <c r="L73">
        <v>75</v>
      </c>
      <c r="M73">
        <v>71</v>
      </c>
      <c r="Q73">
        <v>146</v>
      </c>
      <c r="R73">
        <v>74.27</v>
      </c>
      <c r="S73">
        <v>74.040000000000006</v>
      </c>
      <c r="T73">
        <v>76.34</v>
      </c>
      <c r="U73">
        <v>73.34</v>
      </c>
      <c r="Y73">
        <v>74.84</v>
      </c>
      <c r="Z73">
        <v>87</v>
      </c>
      <c r="AA73">
        <v>70</v>
      </c>
      <c r="AE73">
        <v>10</v>
      </c>
      <c r="AF73">
        <v>12</v>
      </c>
      <c r="AJ73">
        <v>70</v>
      </c>
    </row>
    <row r="74" spans="1:36" x14ac:dyDescent="0.25">
      <c r="A74" s="3" t="str">
        <f t="shared" si="1"/>
        <v>Rachel Kuehn</v>
      </c>
      <c r="B74" s="4">
        <v>45718</v>
      </c>
      <c r="C74" t="s">
        <v>818</v>
      </c>
      <c r="D74" t="s">
        <v>819</v>
      </c>
      <c r="E74" t="s">
        <v>820</v>
      </c>
      <c r="F74" t="s">
        <v>821</v>
      </c>
      <c r="I74" t="s">
        <v>962</v>
      </c>
      <c r="J74" t="s">
        <v>963</v>
      </c>
      <c r="K74" t="s">
        <v>959</v>
      </c>
      <c r="L74">
        <v>77</v>
      </c>
      <c r="M74">
        <v>69</v>
      </c>
      <c r="Q74">
        <v>146</v>
      </c>
      <c r="R74">
        <v>74.27</v>
      </c>
      <c r="S74">
        <v>74.040000000000006</v>
      </c>
      <c r="T74">
        <v>78.34</v>
      </c>
      <c r="U74">
        <v>71.34</v>
      </c>
      <c r="Y74">
        <v>74.84</v>
      </c>
      <c r="Z74">
        <v>104</v>
      </c>
      <c r="AA74">
        <v>70</v>
      </c>
      <c r="AE74">
        <v>12</v>
      </c>
      <c r="AF74">
        <v>12</v>
      </c>
      <c r="AJ74">
        <v>70</v>
      </c>
    </row>
    <row r="75" spans="1:36" x14ac:dyDescent="0.25">
      <c r="A75" s="3" t="str">
        <f t="shared" si="1"/>
        <v>Annie Park</v>
      </c>
      <c r="B75" s="4">
        <v>45718</v>
      </c>
      <c r="C75" t="s">
        <v>818</v>
      </c>
      <c r="D75" t="s">
        <v>819</v>
      </c>
      <c r="E75" t="s">
        <v>820</v>
      </c>
      <c r="F75" t="s">
        <v>821</v>
      </c>
      <c r="I75" t="s">
        <v>964</v>
      </c>
      <c r="J75" t="s">
        <v>965</v>
      </c>
      <c r="K75" t="s">
        <v>959</v>
      </c>
      <c r="L75">
        <v>74</v>
      </c>
      <c r="M75">
        <v>72</v>
      </c>
      <c r="Q75">
        <v>146</v>
      </c>
      <c r="R75">
        <v>74.27</v>
      </c>
      <c r="S75">
        <v>74.040000000000006</v>
      </c>
      <c r="T75">
        <v>75.34</v>
      </c>
      <c r="U75">
        <v>74.34</v>
      </c>
      <c r="Y75">
        <v>74.84</v>
      </c>
      <c r="Z75">
        <v>67</v>
      </c>
      <c r="AA75">
        <v>70</v>
      </c>
      <c r="AE75">
        <v>9</v>
      </c>
      <c r="AF75">
        <v>12</v>
      </c>
      <c r="AJ75">
        <v>70</v>
      </c>
    </row>
    <row r="76" spans="1:36" x14ac:dyDescent="0.25">
      <c r="A76" s="3" t="str">
        <f t="shared" si="1"/>
        <v>Brooke Rivers</v>
      </c>
      <c r="B76" s="4">
        <v>45718</v>
      </c>
      <c r="C76" t="s">
        <v>818</v>
      </c>
      <c r="D76" t="s">
        <v>819</v>
      </c>
      <c r="E76" t="s">
        <v>820</v>
      </c>
      <c r="F76" t="s">
        <v>821</v>
      </c>
      <c r="I76" t="s">
        <v>966</v>
      </c>
      <c r="J76" t="s">
        <v>967</v>
      </c>
      <c r="K76" t="s">
        <v>959</v>
      </c>
      <c r="L76">
        <v>73</v>
      </c>
      <c r="M76">
        <v>73</v>
      </c>
      <c r="Q76">
        <v>146</v>
      </c>
      <c r="R76">
        <v>74.27</v>
      </c>
      <c r="S76">
        <v>74.040000000000006</v>
      </c>
      <c r="T76">
        <v>74.34</v>
      </c>
      <c r="U76">
        <v>75.34</v>
      </c>
      <c r="Y76">
        <v>74.84</v>
      </c>
      <c r="Z76">
        <v>54</v>
      </c>
      <c r="AA76">
        <v>70</v>
      </c>
      <c r="AE76">
        <v>8</v>
      </c>
      <c r="AF76">
        <v>12</v>
      </c>
      <c r="AJ76">
        <v>70</v>
      </c>
    </row>
    <row r="77" spans="1:36" x14ac:dyDescent="0.25">
      <c r="A77" s="3" t="str">
        <f t="shared" si="1"/>
        <v>Jiaze Sun</v>
      </c>
      <c r="B77" s="4">
        <v>45718</v>
      </c>
      <c r="C77" t="s">
        <v>818</v>
      </c>
      <c r="D77" t="s">
        <v>819</v>
      </c>
      <c r="E77" t="s">
        <v>820</v>
      </c>
      <c r="F77" t="s">
        <v>821</v>
      </c>
      <c r="I77" t="s">
        <v>968</v>
      </c>
      <c r="J77" t="s">
        <v>969</v>
      </c>
      <c r="K77" t="s">
        <v>959</v>
      </c>
      <c r="L77">
        <v>74</v>
      </c>
      <c r="M77">
        <v>72</v>
      </c>
      <c r="Q77">
        <v>146</v>
      </c>
      <c r="R77">
        <v>74.27</v>
      </c>
      <c r="S77">
        <v>74.040000000000006</v>
      </c>
      <c r="T77">
        <v>75.34</v>
      </c>
      <c r="U77">
        <v>74.34</v>
      </c>
      <c r="Y77">
        <v>74.84</v>
      </c>
      <c r="Z77">
        <v>67</v>
      </c>
      <c r="AA77">
        <v>70</v>
      </c>
      <c r="AE77">
        <v>9</v>
      </c>
      <c r="AF77">
        <v>12</v>
      </c>
      <c r="AJ77">
        <v>70</v>
      </c>
    </row>
    <row r="78" spans="1:36" x14ac:dyDescent="0.25">
      <c r="A78" s="3" t="str">
        <f t="shared" si="1"/>
        <v>Yurika Tanida</v>
      </c>
      <c r="B78" s="4">
        <v>45718</v>
      </c>
      <c r="C78" t="s">
        <v>818</v>
      </c>
      <c r="D78" t="s">
        <v>819</v>
      </c>
      <c r="E78" t="s">
        <v>820</v>
      </c>
      <c r="F78" t="s">
        <v>821</v>
      </c>
      <c r="I78" t="s">
        <v>970</v>
      </c>
      <c r="J78" t="s">
        <v>971</v>
      </c>
      <c r="K78" t="s">
        <v>959</v>
      </c>
      <c r="L78">
        <v>74</v>
      </c>
      <c r="M78">
        <v>72</v>
      </c>
      <c r="Q78">
        <v>146</v>
      </c>
      <c r="R78">
        <v>74.27</v>
      </c>
      <c r="S78">
        <v>74.040000000000006</v>
      </c>
      <c r="T78">
        <v>75.34</v>
      </c>
      <c r="U78">
        <v>74.34</v>
      </c>
      <c r="Y78">
        <v>74.84</v>
      </c>
      <c r="Z78">
        <v>67</v>
      </c>
      <c r="AA78">
        <v>70</v>
      </c>
      <c r="AE78">
        <v>9</v>
      </c>
      <c r="AF78">
        <v>12</v>
      </c>
      <c r="AJ78">
        <v>70</v>
      </c>
    </row>
    <row r="79" spans="1:36" x14ac:dyDescent="0.25">
      <c r="A79" s="3" t="str">
        <f t="shared" si="1"/>
        <v>Sarah White</v>
      </c>
      <c r="B79" s="4">
        <v>45718</v>
      </c>
      <c r="C79" t="s">
        <v>818</v>
      </c>
      <c r="D79" t="s">
        <v>819</v>
      </c>
      <c r="E79" t="s">
        <v>820</v>
      </c>
      <c r="F79" t="s">
        <v>821</v>
      </c>
      <c r="I79" t="s">
        <v>972</v>
      </c>
      <c r="J79" t="s">
        <v>956</v>
      </c>
      <c r="K79" t="s">
        <v>959</v>
      </c>
      <c r="L79">
        <v>76</v>
      </c>
      <c r="M79">
        <v>70</v>
      </c>
      <c r="Q79">
        <v>146</v>
      </c>
      <c r="R79">
        <v>74.27</v>
      </c>
      <c r="S79">
        <v>74.040000000000006</v>
      </c>
      <c r="T79">
        <v>77.34</v>
      </c>
      <c r="U79">
        <v>72.34</v>
      </c>
      <c r="Y79">
        <v>74.84</v>
      </c>
      <c r="Z79">
        <v>95</v>
      </c>
      <c r="AA79">
        <v>70</v>
      </c>
      <c r="AE79">
        <v>11</v>
      </c>
      <c r="AF79">
        <v>12</v>
      </c>
      <c r="AJ79">
        <v>70</v>
      </c>
    </row>
    <row r="80" spans="1:36" x14ac:dyDescent="0.25">
      <c r="A80" s="3" t="str">
        <f t="shared" si="1"/>
        <v>Maisie Filler</v>
      </c>
      <c r="B80" s="4">
        <v>45718</v>
      </c>
      <c r="C80" t="s">
        <v>818</v>
      </c>
      <c r="D80" t="s">
        <v>819</v>
      </c>
      <c r="E80" t="s">
        <v>820</v>
      </c>
      <c r="F80" t="s">
        <v>821</v>
      </c>
      <c r="I80" t="s">
        <v>973</v>
      </c>
      <c r="J80" t="s">
        <v>974</v>
      </c>
      <c r="K80" t="s">
        <v>959</v>
      </c>
      <c r="L80">
        <v>73</v>
      </c>
      <c r="M80">
        <v>74</v>
      </c>
      <c r="Q80">
        <v>147</v>
      </c>
      <c r="R80">
        <v>74.27</v>
      </c>
      <c r="S80">
        <v>74.040000000000006</v>
      </c>
      <c r="T80">
        <v>74.34</v>
      </c>
      <c r="U80">
        <v>76.34</v>
      </c>
      <c r="Y80">
        <v>75.34</v>
      </c>
      <c r="Z80">
        <v>54</v>
      </c>
      <c r="AA80">
        <v>78</v>
      </c>
      <c r="AE80">
        <v>8</v>
      </c>
      <c r="AF80">
        <v>13</v>
      </c>
      <c r="AJ80">
        <v>78</v>
      </c>
    </row>
    <row r="81" spans="1:36" x14ac:dyDescent="0.25">
      <c r="A81" s="3" t="str">
        <f t="shared" si="1"/>
        <v>Haeji Kang</v>
      </c>
      <c r="B81" s="4">
        <v>45718</v>
      </c>
      <c r="C81" t="s">
        <v>818</v>
      </c>
      <c r="D81" t="s">
        <v>819</v>
      </c>
      <c r="E81" t="s">
        <v>820</v>
      </c>
      <c r="F81" t="s">
        <v>821</v>
      </c>
      <c r="I81" t="s">
        <v>918</v>
      </c>
      <c r="J81" t="s">
        <v>975</v>
      </c>
      <c r="K81" t="s">
        <v>959</v>
      </c>
      <c r="L81">
        <v>73</v>
      </c>
      <c r="M81">
        <v>74</v>
      </c>
      <c r="Q81">
        <v>147</v>
      </c>
      <c r="R81">
        <v>74.27</v>
      </c>
      <c r="S81">
        <v>74.040000000000006</v>
      </c>
      <c r="T81">
        <v>74.34</v>
      </c>
      <c r="U81">
        <v>76.34</v>
      </c>
      <c r="Y81">
        <v>75.34</v>
      </c>
      <c r="Z81">
        <v>54</v>
      </c>
      <c r="AA81">
        <v>78</v>
      </c>
      <c r="AE81">
        <v>8</v>
      </c>
      <c r="AF81">
        <v>13</v>
      </c>
      <c r="AJ81">
        <v>78</v>
      </c>
    </row>
    <row r="82" spans="1:36" x14ac:dyDescent="0.25">
      <c r="A82" s="3" t="str">
        <f t="shared" si="1"/>
        <v>Katherine Muzi</v>
      </c>
      <c r="B82" s="4">
        <v>45718</v>
      </c>
      <c r="C82" t="s">
        <v>818</v>
      </c>
      <c r="D82" t="s">
        <v>819</v>
      </c>
      <c r="E82" t="s">
        <v>820</v>
      </c>
      <c r="F82" t="s">
        <v>821</v>
      </c>
      <c r="I82" t="s">
        <v>976</v>
      </c>
      <c r="J82" t="s">
        <v>977</v>
      </c>
      <c r="K82" t="s">
        <v>959</v>
      </c>
      <c r="L82">
        <v>74</v>
      </c>
      <c r="M82">
        <v>73</v>
      </c>
      <c r="Q82">
        <v>147</v>
      </c>
      <c r="R82">
        <v>74.27</v>
      </c>
      <c r="S82">
        <v>74.040000000000006</v>
      </c>
      <c r="T82">
        <v>75.34</v>
      </c>
      <c r="U82">
        <v>75.34</v>
      </c>
      <c r="Y82">
        <v>75.34</v>
      </c>
      <c r="Z82">
        <v>67</v>
      </c>
      <c r="AA82">
        <v>78</v>
      </c>
      <c r="AE82">
        <v>9</v>
      </c>
      <c r="AF82">
        <v>13</v>
      </c>
      <c r="AJ82">
        <v>78</v>
      </c>
    </row>
    <row r="83" spans="1:36" x14ac:dyDescent="0.25">
      <c r="A83" s="3" t="str">
        <f t="shared" si="1"/>
        <v>Su Oh</v>
      </c>
      <c r="B83" s="4">
        <v>45718</v>
      </c>
      <c r="C83" t="s">
        <v>818</v>
      </c>
      <c r="D83" t="s">
        <v>819</v>
      </c>
      <c r="E83" t="s">
        <v>820</v>
      </c>
      <c r="F83" t="s">
        <v>821</v>
      </c>
      <c r="I83" t="s">
        <v>978</v>
      </c>
      <c r="J83" t="s">
        <v>979</v>
      </c>
      <c r="K83" t="s">
        <v>959</v>
      </c>
      <c r="L83">
        <v>74</v>
      </c>
      <c r="M83">
        <v>73</v>
      </c>
      <c r="Q83">
        <v>147</v>
      </c>
      <c r="R83">
        <v>74.27</v>
      </c>
      <c r="S83">
        <v>74.040000000000006</v>
      </c>
      <c r="T83">
        <v>75.34</v>
      </c>
      <c r="U83">
        <v>75.34</v>
      </c>
      <c r="Y83">
        <v>75.34</v>
      </c>
      <c r="Z83">
        <v>67</v>
      </c>
      <c r="AA83">
        <v>78</v>
      </c>
      <c r="AE83">
        <v>9</v>
      </c>
      <c r="AF83">
        <v>13</v>
      </c>
      <c r="AJ83">
        <v>78</v>
      </c>
    </row>
    <row r="84" spans="1:36" x14ac:dyDescent="0.25">
      <c r="A84" s="3" t="str">
        <f t="shared" si="1"/>
        <v>Jennifer Song</v>
      </c>
      <c r="B84" s="4">
        <v>45718</v>
      </c>
      <c r="C84" t="s">
        <v>818</v>
      </c>
      <c r="D84" t="s">
        <v>819</v>
      </c>
      <c r="E84" t="s">
        <v>820</v>
      </c>
      <c r="F84" t="s">
        <v>821</v>
      </c>
      <c r="I84" t="s">
        <v>980</v>
      </c>
      <c r="J84" t="s">
        <v>881</v>
      </c>
      <c r="K84" t="s">
        <v>959</v>
      </c>
      <c r="L84">
        <v>75</v>
      </c>
      <c r="M84">
        <v>72</v>
      </c>
      <c r="Q84">
        <v>147</v>
      </c>
      <c r="R84">
        <v>74.27</v>
      </c>
      <c r="S84">
        <v>74.040000000000006</v>
      </c>
      <c r="T84">
        <v>76.34</v>
      </c>
      <c r="U84">
        <v>74.34</v>
      </c>
      <c r="Y84">
        <v>75.34</v>
      </c>
      <c r="Z84">
        <v>87</v>
      </c>
      <c r="AA84">
        <v>78</v>
      </c>
      <c r="AE84">
        <v>10</v>
      </c>
      <c r="AF84">
        <v>13</v>
      </c>
      <c r="AJ84">
        <v>78</v>
      </c>
    </row>
    <row r="85" spans="1:36" x14ac:dyDescent="0.25">
      <c r="A85" s="3" t="str">
        <f t="shared" si="1"/>
        <v>Yue Zhang</v>
      </c>
      <c r="B85" s="4">
        <v>45718</v>
      </c>
      <c r="C85" t="s">
        <v>818</v>
      </c>
      <c r="D85" t="s">
        <v>819</v>
      </c>
      <c r="E85" t="s">
        <v>820</v>
      </c>
      <c r="F85" t="s">
        <v>821</v>
      </c>
      <c r="I85" t="s">
        <v>940</v>
      </c>
      <c r="J85" t="s">
        <v>981</v>
      </c>
      <c r="K85" t="s">
        <v>959</v>
      </c>
      <c r="L85">
        <v>73</v>
      </c>
      <c r="M85">
        <v>74</v>
      </c>
      <c r="Q85">
        <v>147</v>
      </c>
      <c r="R85">
        <v>74.27</v>
      </c>
      <c r="S85">
        <v>74.040000000000006</v>
      </c>
      <c r="T85">
        <v>74.34</v>
      </c>
      <c r="U85">
        <v>76.34</v>
      </c>
      <c r="Y85">
        <v>75.34</v>
      </c>
      <c r="Z85">
        <v>54</v>
      </c>
      <c r="AA85">
        <v>78</v>
      </c>
      <c r="AE85">
        <v>8</v>
      </c>
      <c r="AF85">
        <v>13</v>
      </c>
      <c r="AJ85">
        <v>78</v>
      </c>
    </row>
    <row r="86" spans="1:36" x14ac:dyDescent="0.25">
      <c r="A86" s="3" t="str">
        <f t="shared" si="1"/>
        <v>Tomita Arejola</v>
      </c>
      <c r="B86" s="4">
        <v>45718</v>
      </c>
      <c r="C86" t="s">
        <v>818</v>
      </c>
      <c r="D86" t="s">
        <v>819</v>
      </c>
      <c r="E86" t="s">
        <v>820</v>
      </c>
      <c r="F86" t="s">
        <v>821</v>
      </c>
      <c r="I86" t="s">
        <v>982</v>
      </c>
      <c r="J86" t="s">
        <v>983</v>
      </c>
      <c r="K86" t="s">
        <v>959</v>
      </c>
      <c r="L86">
        <v>74</v>
      </c>
      <c r="M86">
        <v>74</v>
      </c>
      <c r="Q86">
        <v>148</v>
      </c>
      <c r="R86">
        <v>74.27</v>
      </c>
      <c r="S86">
        <v>74.040000000000006</v>
      </c>
      <c r="T86">
        <v>75.34</v>
      </c>
      <c r="U86">
        <v>76.34</v>
      </c>
      <c r="Y86">
        <v>75.84</v>
      </c>
      <c r="Z86">
        <v>67</v>
      </c>
      <c r="AA86">
        <v>84</v>
      </c>
      <c r="AE86">
        <v>9</v>
      </c>
      <c r="AF86">
        <v>14</v>
      </c>
      <c r="AJ86">
        <v>84</v>
      </c>
    </row>
    <row r="87" spans="1:36" x14ac:dyDescent="0.25">
      <c r="A87" s="3" t="str">
        <f t="shared" si="1"/>
        <v>Zoe Campos</v>
      </c>
      <c r="B87" s="4">
        <v>45718</v>
      </c>
      <c r="C87" t="s">
        <v>818</v>
      </c>
      <c r="D87" t="s">
        <v>819</v>
      </c>
      <c r="E87" t="s">
        <v>820</v>
      </c>
      <c r="F87" t="s">
        <v>821</v>
      </c>
      <c r="I87" t="s">
        <v>984</v>
      </c>
      <c r="J87" t="s">
        <v>985</v>
      </c>
      <c r="K87" t="s">
        <v>959</v>
      </c>
      <c r="L87">
        <v>73</v>
      </c>
      <c r="M87">
        <v>75</v>
      </c>
      <c r="Q87">
        <v>148</v>
      </c>
      <c r="R87">
        <v>74.27</v>
      </c>
      <c r="S87">
        <v>74.040000000000006</v>
      </c>
      <c r="T87">
        <v>74.34</v>
      </c>
      <c r="U87">
        <v>77.34</v>
      </c>
      <c r="Y87">
        <v>75.84</v>
      </c>
      <c r="Z87">
        <v>54</v>
      </c>
      <c r="AA87">
        <v>84</v>
      </c>
      <c r="AE87">
        <v>8</v>
      </c>
      <c r="AF87">
        <v>14</v>
      </c>
      <c r="AJ87">
        <v>84</v>
      </c>
    </row>
    <row r="88" spans="1:36" x14ac:dyDescent="0.25">
      <c r="A88" s="3" t="str">
        <f t="shared" si="1"/>
        <v>Tiffany Chan</v>
      </c>
      <c r="B88" s="4">
        <v>45718</v>
      </c>
      <c r="C88" t="s">
        <v>818</v>
      </c>
      <c r="D88" t="s">
        <v>819</v>
      </c>
      <c r="E88" t="s">
        <v>820</v>
      </c>
      <c r="F88" t="s">
        <v>821</v>
      </c>
      <c r="I88" t="s">
        <v>986</v>
      </c>
      <c r="J88" t="s">
        <v>987</v>
      </c>
      <c r="K88" t="s">
        <v>959</v>
      </c>
      <c r="L88">
        <v>77</v>
      </c>
      <c r="M88">
        <v>71</v>
      </c>
      <c r="Q88">
        <v>148</v>
      </c>
      <c r="R88">
        <v>74.27</v>
      </c>
      <c r="S88">
        <v>74.040000000000006</v>
      </c>
      <c r="T88">
        <v>78.34</v>
      </c>
      <c r="U88">
        <v>73.34</v>
      </c>
      <c r="Y88">
        <v>75.84</v>
      </c>
      <c r="Z88">
        <v>104</v>
      </c>
      <c r="AA88">
        <v>84</v>
      </c>
      <c r="AE88">
        <v>12</v>
      </c>
      <c r="AF88">
        <v>14</v>
      </c>
      <c r="AJ88">
        <v>84</v>
      </c>
    </row>
    <row r="89" spans="1:36" x14ac:dyDescent="0.25">
      <c r="A89" s="3" t="str">
        <f t="shared" si="1"/>
        <v>Maria Fassi</v>
      </c>
      <c r="B89" s="4">
        <v>45718</v>
      </c>
      <c r="C89" t="s">
        <v>818</v>
      </c>
      <c r="D89" t="s">
        <v>819</v>
      </c>
      <c r="E89" t="s">
        <v>820</v>
      </c>
      <c r="F89" t="s">
        <v>821</v>
      </c>
      <c r="I89" t="s">
        <v>988</v>
      </c>
      <c r="J89" t="s">
        <v>989</v>
      </c>
      <c r="K89" t="s">
        <v>959</v>
      </c>
      <c r="L89">
        <v>72</v>
      </c>
      <c r="M89">
        <v>76</v>
      </c>
      <c r="Q89">
        <v>148</v>
      </c>
      <c r="R89">
        <v>74.27</v>
      </c>
      <c r="S89">
        <v>74.040000000000006</v>
      </c>
      <c r="T89">
        <v>73.34</v>
      </c>
      <c r="U89">
        <v>78.34</v>
      </c>
      <c r="Y89">
        <v>75.84</v>
      </c>
      <c r="Z89">
        <v>39</v>
      </c>
      <c r="AA89">
        <v>84</v>
      </c>
      <c r="AE89">
        <v>7</v>
      </c>
      <c r="AF89">
        <v>14</v>
      </c>
      <c r="AJ89">
        <v>84</v>
      </c>
    </row>
    <row r="90" spans="1:36" x14ac:dyDescent="0.25">
      <c r="A90" s="3" t="str">
        <f t="shared" si="1"/>
        <v>Haylee Harford</v>
      </c>
      <c r="B90" s="4">
        <v>45718</v>
      </c>
      <c r="C90" t="s">
        <v>818</v>
      </c>
      <c r="D90" t="s">
        <v>819</v>
      </c>
      <c r="E90" t="s">
        <v>820</v>
      </c>
      <c r="F90" t="s">
        <v>821</v>
      </c>
      <c r="I90" t="s">
        <v>990</v>
      </c>
      <c r="J90" t="s">
        <v>991</v>
      </c>
      <c r="K90" t="s">
        <v>959</v>
      </c>
      <c r="L90">
        <v>74</v>
      </c>
      <c r="M90">
        <v>74</v>
      </c>
      <c r="Q90">
        <v>148</v>
      </c>
      <c r="R90">
        <v>74.27</v>
      </c>
      <c r="S90">
        <v>74.040000000000006</v>
      </c>
      <c r="T90">
        <v>75.34</v>
      </c>
      <c r="U90">
        <v>76.34</v>
      </c>
      <c r="Y90">
        <v>75.84</v>
      </c>
      <c r="Z90">
        <v>67</v>
      </c>
      <c r="AA90">
        <v>84</v>
      </c>
      <c r="AE90">
        <v>9</v>
      </c>
      <c r="AF90">
        <v>14</v>
      </c>
      <c r="AJ90">
        <v>84</v>
      </c>
    </row>
    <row r="91" spans="1:36" x14ac:dyDescent="0.25">
      <c r="A91" s="3" t="str">
        <f t="shared" si="1"/>
        <v>Yeji Kwon</v>
      </c>
      <c r="B91" s="4">
        <v>45718</v>
      </c>
      <c r="C91" t="s">
        <v>818</v>
      </c>
      <c r="D91" t="s">
        <v>819</v>
      </c>
      <c r="E91" t="s">
        <v>820</v>
      </c>
      <c r="F91" t="s">
        <v>821</v>
      </c>
      <c r="I91" t="s">
        <v>992</v>
      </c>
      <c r="J91" t="s">
        <v>993</v>
      </c>
      <c r="K91" t="s">
        <v>959</v>
      </c>
      <c r="L91">
        <v>74</v>
      </c>
      <c r="M91">
        <v>74</v>
      </c>
      <c r="Q91">
        <v>148</v>
      </c>
      <c r="R91">
        <v>74.27</v>
      </c>
      <c r="S91">
        <v>74.040000000000006</v>
      </c>
      <c r="T91">
        <v>75.34</v>
      </c>
      <c r="U91">
        <v>76.34</v>
      </c>
      <c r="Y91">
        <v>75.84</v>
      </c>
      <c r="Z91">
        <v>67</v>
      </c>
      <c r="AA91">
        <v>84</v>
      </c>
      <c r="AE91">
        <v>9</v>
      </c>
      <c r="AF91">
        <v>14</v>
      </c>
      <c r="AJ91">
        <v>84</v>
      </c>
    </row>
    <row r="92" spans="1:36" x14ac:dyDescent="0.25">
      <c r="A92" s="3" t="str">
        <f t="shared" si="1"/>
        <v>Amelia Lewis</v>
      </c>
      <c r="B92" s="4">
        <v>45718</v>
      </c>
      <c r="C92" t="s">
        <v>818</v>
      </c>
      <c r="D92" t="s">
        <v>819</v>
      </c>
      <c r="E92" t="s">
        <v>820</v>
      </c>
      <c r="F92" t="s">
        <v>821</v>
      </c>
      <c r="I92" t="s">
        <v>994</v>
      </c>
      <c r="J92" t="s">
        <v>995</v>
      </c>
      <c r="K92" t="s">
        <v>959</v>
      </c>
      <c r="L92">
        <v>71</v>
      </c>
      <c r="M92">
        <v>77</v>
      </c>
      <c r="Q92">
        <v>148</v>
      </c>
      <c r="R92">
        <v>74.27</v>
      </c>
      <c r="S92">
        <v>74.040000000000006</v>
      </c>
      <c r="T92">
        <v>72.34</v>
      </c>
      <c r="U92">
        <v>79.34</v>
      </c>
      <c r="Y92">
        <v>75.84</v>
      </c>
      <c r="Z92">
        <v>31</v>
      </c>
      <c r="AA92">
        <v>84</v>
      </c>
      <c r="AE92">
        <v>6</v>
      </c>
      <c r="AF92">
        <v>14</v>
      </c>
      <c r="AJ92">
        <v>84</v>
      </c>
    </row>
    <row r="93" spans="1:36" x14ac:dyDescent="0.25">
      <c r="A93" s="3" t="str">
        <f t="shared" si="1"/>
        <v>Maria Torres</v>
      </c>
      <c r="B93" s="4">
        <v>45718</v>
      </c>
      <c r="C93" t="s">
        <v>818</v>
      </c>
      <c r="D93" t="s">
        <v>819</v>
      </c>
      <c r="E93" t="s">
        <v>820</v>
      </c>
      <c r="F93" t="s">
        <v>821</v>
      </c>
      <c r="I93" t="s">
        <v>996</v>
      </c>
      <c r="J93" t="s">
        <v>989</v>
      </c>
      <c r="K93" t="s">
        <v>959</v>
      </c>
      <c r="L93">
        <v>76</v>
      </c>
      <c r="M93">
        <v>72</v>
      </c>
      <c r="Q93">
        <v>148</v>
      </c>
      <c r="R93">
        <v>74.27</v>
      </c>
      <c r="S93">
        <v>74.040000000000006</v>
      </c>
      <c r="T93">
        <v>77.34</v>
      </c>
      <c r="U93">
        <v>74.34</v>
      </c>
      <c r="Y93">
        <v>75.84</v>
      </c>
      <c r="Z93">
        <v>95</v>
      </c>
      <c r="AA93">
        <v>84</v>
      </c>
      <c r="AE93">
        <v>11</v>
      </c>
      <c r="AF93">
        <v>14</v>
      </c>
      <c r="AJ93">
        <v>84</v>
      </c>
    </row>
    <row r="94" spans="1:36" x14ac:dyDescent="0.25">
      <c r="A94" s="3" t="str">
        <f t="shared" si="1"/>
        <v>Kate Villegas</v>
      </c>
      <c r="B94" s="4">
        <v>45718</v>
      </c>
      <c r="C94" t="s">
        <v>818</v>
      </c>
      <c r="D94" t="s">
        <v>819</v>
      </c>
      <c r="E94" t="s">
        <v>820</v>
      </c>
      <c r="F94" t="s">
        <v>821</v>
      </c>
      <c r="I94" t="s">
        <v>997</v>
      </c>
      <c r="J94" t="s">
        <v>998</v>
      </c>
      <c r="K94" t="s">
        <v>959</v>
      </c>
      <c r="L94">
        <v>75</v>
      </c>
      <c r="M94">
        <v>73</v>
      </c>
      <c r="Q94">
        <v>148</v>
      </c>
      <c r="R94">
        <v>74.27</v>
      </c>
      <c r="S94">
        <v>74.040000000000006</v>
      </c>
      <c r="T94">
        <v>76.34</v>
      </c>
      <c r="U94">
        <v>75.34</v>
      </c>
      <c r="Y94">
        <v>75.84</v>
      </c>
      <c r="Z94">
        <v>87</v>
      </c>
      <c r="AA94">
        <v>84</v>
      </c>
      <c r="AE94">
        <v>10</v>
      </c>
      <c r="AF94">
        <v>14</v>
      </c>
      <c r="AJ94">
        <v>84</v>
      </c>
    </row>
    <row r="95" spans="1:36" x14ac:dyDescent="0.25">
      <c r="A95" s="3" t="str">
        <f t="shared" si="1"/>
        <v>Amelia Williamson</v>
      </c>
      <c r="B95" s="4">
        <v>45718</v>
      </c>
      <c r="C95" t="s">
        <v>818</v>
      </c>
      <c r="D95" t="s">
        <v>819</v>
      </c>
      <c r="E95" t="s">
        <v>820</v>
      </c>
      <c r="F95" t="s">
        <v>821</v>
      </c>
      <c r="I95" t="s">
        <v>999</v>
      </c>
      <c r="J95" t="s">
        <v>995</v>
      </c>
      <c r="K95" t="s">
        <v>959</v>
      </c>
      <c r="L95">
        <v>76</v>
      </c>
      <c r="M95">
        <v>72</v>
      </c>
      <c r="Q95">
        <v>148</v>
      </c>
      <c r="R95">
        <v>74.27</v>
      </c>
      <c r="S95">
        <v>74.040000000000006</v>
      </c>
      <c r="T95">
        <v>77.34</v>
      </c>
      <c r="U95">
        <v>74.34</v>
      </c>
      <c r="Y95">
        <v>75.84</v>
      </c>
      <c r="Z95">
        <v>95</v>
      </c>
      <c r="AA95">
        <v>84</v>
      </c>
      <c r="AE95">
        <v>11</v>
      </c>
      <c r="AF95">
        <v>14</v>
      </c>
      <c r="AJ95">
        <v>84</v>
      </c>
    </row>
    <row r="96" spans="1:36" x14ac:dyDescent="0.25">
      <c r="A96" s="3" t="str">
        <f t="shared" si="1"/>
        <v>Kotono Fukaya</v>
      </c>
      <c r="B96" s="4">
        <v>45718</v>
      </c>
      <c r="C96" t="s">
        <v>818</v>
      </c>
      <c r="D96" t="s">
        <v>819</v>
      </c>
      <c r="E96" t="s">
        <v>820</v>
      </c>
      <c r="F96" t="s">
        <v>821</v>
      </c>
      <c r="I96" t="s">
        <v>1000</v>
      </c>
      <c r="J96" t="s">
        <v>1001</v>
      </c>
      <c r="K96" t="s">
        <v>959</v>
      </c>
      <c r="L96">
        <v>72</v>
      </c>
      <c r="M96">
        <v>77</v>
      </c>
      <c r="Q96">
        <v>149</v>
      </c>
      <c r="R96">
        <v>74.27</v>
      </c>
      <c r="S96">
        <v>74.040000000000006</v>
      </c>
      <c r="T96">
        <v>73.34</v>
      </c>
      <c r="U96">
        <v>79.34</v>
      </c>
      <c r="Y96">
        <v>76.34</v>
      </c>
      <c r="Z96">
        <v>39</v>
      </c>
      <c r="AA96">
        <v>94</v>
      </c>
      <c r="AE96">
        <v>7</v>
      </c>
      <c r="AF96">
        <v>15</v>
      </c>
      <c r="AJ96">
        <v>94</v>
      </c>
    </row>
    <row r="97" spans="1:36" x14ac:dyDescent="0.25">
      <c r="A97" s="3" t="str">
        <f t="shared" si="1"/>
        <v>Jillian Hollis</v>
      </c>
      <c r="B97" s="4">
        <v>45718</v>
      </c>
      <c r="C97" t="s">
        <v>818</v>
      </c>
      <c r="D97" t="s">
        <v>819</v>
      </c>
      <c r="E97" t="s">
        <v>820</v>
      </c>
      <c r="F97" t="s">
        <v>821</v>
      </c>
      <c r="I97" t="s">
        <v>1002</v>
      </c>
      <c r="J97" t="s">
        <v>1003</v>
      </c>
      <c r="K97" t="s">
        <v>959</v>
      </c>
      <c r="L97">
        <v>77</v>
      </c>
      <c r="M97">
        <v>72</v>
      </c>
      <c r="Q97">
        <v>149</v>
      </c>
      <c r="R97">
        <v>74.27</v>
      </c>
      <c r="S97">
        <v>74.040000000000006</v>
      </c>
      <c r="T97">
        <v>78.34</v>
      </c>
      <c r="U97">
        <v>74.34</v>
      </c>
      <c r="Y97">
        <v>76.34</v>
      </c>
      <c r="Z97">
        <v>104</v>
      </c>
      <c r="AA97">
        <v>94</v>
      </c>
      <c r="AE97">
        <v>12</v>
      </c>
      <c r="AF97">
        <v>15</v>
      </c>
      <c r="AJ97">
        <v>94</v>
      </c>
    </row>
    <row r="98" spans="1:36" x14ac:dyDescent="0.25">
      <c r="A98" s="3" t="str">
        <f t="shared" si="1"/>
        <v>Nika Ito</v>
      </c>
      <c r="B98" s="4">
        <v>45718</v>
      </c>
      <c r="C98" t="s">
        <v>818</v>
      </c>
      <c r="D98" t="s">
        <v>819</v>
      </c>
      <c r="E98" t="s">
        <v>820</v>
      </c>
      <c r="F98" t="s">
        <v>821</v>
      </c>
      <c r="I98" t="s">
        <v>1004</v>
      </c>
      <c r="J98" t="s">
        <v>1005</v>
      </c>
      <c r="K98" t="s">
        <v>959</v>
      </c>
      <c r="L98">
        <v>74</v>
      </c>
      <c r="M98">
        <v>75</v>
      </c>
      <c r="Q98">
        <v>149</v>
      </c>
      <c r="R98">
        <v>74.27</v>
      </c>
      <c r="S98">
        <v>74.040000000000006</v>
      </c>
      <c r="T98">
        <v>75.34</v>
      </c>
      <c r="U98">
        <v>77.34</v>
      </c>
      <c r="Y98">
        <v>76.34</v>
      </c>
      <c r="Z98">
        <v>67</v>
      </c>
      <c r="AA98">
        <v>94</v>
      </c>
      <c r="AE98">
        <v>9</v>
      </c>
      <c r="AF98">
        <v>15</v>
      </c>
      <c r="AJ98">
        <v>94</v>
      </c>
    </row>
    <row r="99" spans="1:36" x14ac:dyDescent="0.25">
      <c r="A99" s="3" t="str">
        <f t="shared" si="1"/>
        <v>Caitlin Peirce</v>
      </c>
      <c r="B99" s="4">
        <v>45718</v>
      </c>
      <c r="C99" t="s">
        <v>818</v>
      </c>
      <c r="D99" t="s">
        <v>819</v>
      </c>
      <c r="E99" t="s">
        <v>820</v>
      </c>
      <c r="F99" t="s">
        <v>821</v>
      </c>
      <c r="I99" t="s">
        <v>1006</v>
      </c>
      <c r="J99" t="s">
        <v>1007</v>
      </c>
      <c r="K99" t="s">
        <v>959</v>
      </c>
      <c r="L99">
        <v>79</v>
      </c>
      <c r="M99">
        <v>70</v>
      </c>
      <c r="Q99">
        <v>149</v>
      </c>
      <c r="R99">
        <v>74.27</v>
      </c>
      <c r="S99">
        <v>74.040000000000006</v>
      </c>
      <c r="T99">
        <v>80.34</v>
      </c>
      <c r="U99">
        <v>72.34</v>
      </c>
      <c r="Y99">
        <v>76.34</v>
      </c>
      <c r="Z99">
        <v>115</v>
      </c>
      <c r="AA99">
        <v>94</v>
      </c>
      <c r="AE99">
        <v>14</v>
      </c>
      <c r="AF99">
        <v>15</v>
      </c>
      <c r="AJ99">
        <v>94</v>
      </c>
    </row>
    <row r="100" spans="1:36" x14ac:dyDescent="0.25">
      <c r="A100" s="3" t="str">
        <f t="shared" si="1"/>
        <v>Anita Uwadia</v>
      </c>
      <c r="B100" s="4">
        <v>45718</v>
      </c>
      <c r="C100" t="s">
        <v>818</v>
      </c>
      <c r="D100" t="s">
        <v>819</v>
      </c>
      <c r="E100" t="s">
        <v>820</v>
      </c>
      <c r="F100" t="s">
        <v>821</v>
      </c>
      <c r="I100" t="s">
        <v>1008</v>
      </c>
      <c r="J100" t="s">
        <v>1009</v>
      </c>
      <c r="K100" t="s">
        <v>959</v>
      </c>
      <c r="L100">
        <v>79</v>
      </c>
      <c r="M100">
        <v>70</v>
      </c>
      <c r="Q100">
        <v>149</v>
      </c>
      <c r="R100">
        <v>74.27</v>
      </c>
      <c r="S100">
        <v>74.040000000000006</v>
      </c>
      <c r="T100">
        <v>80.34</v>
      </c>
      <c r="U100">
        <v>72.34</v>
      </c>
      <c r="Y100">
        <v>76.34</v>
      </c>
      <c r="Z100">
        <v>115</v>
      </c>
      <c r="AA100">
        <v>94</v>
      </c>
      <c r="AE100">
        <v>14</v>
      </c>
      <c r="AF100">
        <v>15</v>
      </c>
      <c r="AJ100">
        <v>94</v>
      </c>
    </row>
    <row r="101" spans="1:36" x14ac:dyDescent="0.25">
      <c r="A101" s="3" t="str">
        <f t="shared" si="1"/>
        <v>Therese Warner</v>
      </c>
      <c r="B101" s="4">
        <v>45718</v>
      </c>
      <c r="C101" t="s">
        <v>818</v>
      </c>
      <c r="D101" t="s">
        <v>819</v>
      </c>
      <c r="E101" t="s">
        <v>820</v>
      </c>
      <c r="F101" t="s">
        <v>821</v>
      </c>
      <c r="I101" t="s">
        <v>1010</v>
      </c>
      <c r="J101" t="s">
        <v>1011</v>
      </c>
      <c r="K101" t="s">
        <v>959</v>
      </c>
      <c r="L101">
        <v>77</v>
      </c>
      <c r="M101">
        <v>72</v>
      </c>
      <c r="Q101">
        <v>149</v>
      </c>
      <c r="R101">
        <v>74.27</v>
      </c>
      <c r="S101">
        <v>74.040000000000006</v>
      </c>
      <c r="T101">
        <v>78.34</v>
      </c>
      <c r="U101">
        <v>74.34</v>
      </c>
      <c r="Y101">
        <v>76.34</v>
      </c>
      <c r="Z101">
        <v>104</v>
      </c>
      <c r="AA101">
        <v>94</v>
      </c>
      <c r="AE101">
        <v>12</v>
      </c>
      <c r="AF101">
        <v>15</v>
      </c>
      <c r="AJ101">
        <v>94</v>
      </c>
    </row>
    <row r="102" spans="1:36" x14ac:dyDescent="0.25">
      <c r="A102" s="3" t="str">
        <f t="shared" si="1"/>
        <v>Pavarisa Yoktuan</v>
      </c>
      <c r="B102" s="4">
        <v>45718</v>
      </c>
      <c r="C102" t="s">
        <v>818</v>
      </c>
      <c r="D102" t="s">
        <v>819</v>
      </c>
      <c r="E102" t="s">
        <v>820</v>
      </c>
      <c r="F102" t="s">
        <v>821</v>
      </c>
      <c r="I102" t="s">
        <v>1012</v>
      </c>
      <c r="J102" t="s">
        <v>1013</v>
      </c>
      <c r="K102" t="s">
        <v>959</v>
      </c>
      <c r="L102">
        <v>72</v>
      </c>
      <c r="M102">
        <v>77</v>
      </c>
      <c r="Q102">
        <v>149</v>
      </c>
      <c r="R102">
        <v>74.27</v>
      </c>
      <c r="S102">
        <v>74.040000000000006</v>
      </c>
      <c r="T102">
        <v>73.34</v>
      </c>
      <c r="U102">
        <v>79.34</v>
      </c>
      <c r="Y102">
        <v>76.34</v>
      </c>
      <c r="Z102">
        <v>39</v>
      </c>
      <c r="AA102">
        <v>94</v>
      </c>
      <c r="AE102">
        <v>7</v>
      </c>
      <c r="AF102">
        <v>15</v>
      </c>
      <c r="AJ102">
        <v>94</v>
      </c>
    </row>
    <row r="103" spans="1:36" x14ac:dyDescent="0.25">
      <c r="A103" s="3" t="str">
        <f t="shared" si="1"/>
        <v>Cydney Clanton</v>
      </c>
      <c r="B103" s="4">
        <v>45718</v>
      </c>
      <c r="C103" t="s">
        <v>818</v>
      </c>
      <c r="D103" t="s">
        <v>819</v>
      </c>
      <c r="E103" t="s">
        <v>820</v>
      </c>
      <c r="F103" t="s">
        <v>821</v>
      </c>
      <c r="I103" t="s">
        <v>1014</v>
      </c>
      <c r="J103" t="s">
        <v>1015</v>
      </c>
      <c r="K103" t="s">
        <v>959</v>
      </c>
      <c r="L103">
        <v>74</v>
      </c>
      <c r="M103">
        <v>76</v>
      </c>
      <c r="Q103">
        <v>150</v>
      </c>
      <c r="R103">
        <v>74.27</v>
      </c>
      <c r="S103">
        <v>74.040000000000006</v>
      </c>
      <c r="T103">
        <v>75.34</v>
      </c>
      <c r="U103">
        <v>78.34</v>
      </c>
      <c r="Y103">
        <v>76.84</v>
      </c>
      <c r="Z103">
        <v>67</v>
      </c>
      <c r="AA103">
        <v>101</v>
      </c>
      <c r="AE103">
        <v>9</v>
      </c>
      <c r="AF103">
        <v>16</v>
      </c>
      <c r="AJ103">
        <v>101</v>
      </c>
    </row>
    <row r="104" spans="1:36" x14ac:dyDescent="0.25">
      <c r="A104" s="3" t="str">
        <f t="shared" si="1"/>
        <v>Josee Doyon</v>
      </c>
      <c r="B104" s="4">
        <v>45718</v>
      </c>
      <c r="C104" t="s">
        <v>818</v>
      </c>
      <c r="D104" t="s">
        <v>819</v>
      </c>
      <c r="E104" t="s">
        <v>820</v>
      </c>
      <c r="F104" t="s">
        <v>821</v>
      </c>
      <c r="I104" t="s">
        <v>1016</v>
      </c>
      <c r="J104" t="s">
        <v>1017</v>
      </c>
      <c r="K104" t="s">
        <v>959</v>
      </c>
      <c r="L104">
        <v>78</v>
      </c>
      <c r="M104">
        <v>72</v>
      </c>
      <c r="Q104">
        <v>150</v>
      </c>
      <c r="R104">
        <v>74.27</v>
      </c>
      <c r="S104">
        <v>74.040000000000006</v>
      </c>
      <c r="T104">
        <v>79.34</v>
      </c>
      <c r="U104">
        <v>74.34</v>
      </c>
      <c r="Y104">
        <v>76.84</v>
      </c>
      <c r="Z104">
        <v>111</v>
      </c>
      <c r="AA104">
        <v>101</v>
      </c>
      <c r="AE104">
        <v>13</v>
      </c>
      <c r="AF104">
        <v>16</v>
      </c>
      <c r="AJ104">
        <v>101</v>
      </c>
    </row>
    <row r="105" spans="1:36" x14ac:dyDescent="0.25">
      <c r="A105" s="3" t="str">
        <f t="shared" si="1"/>
        <v>Kathleen Scavo</v>
      </c>
      <c r="B105" s="4">
        <v>45718</v>
      </c>
      <c r="C105" t="s">
        <v>818</v>
      </c>
      <c r="D105" t="s">
        <v>819</v>
      </c>
      <c r="E105" t="s">
        <v>820</v>
      </c>
      <c r="F105" t="s">
        <v>821</v>
      </c>
      <c r="I105" t="s">
        <v>1018</v>
      </c>
      <c r="J105" t="s">
        <v>1019</v>
      </c>
      <c r="K105" t="s">
        <v>959</v>
      </c>
      <c r="L105">
        <v>76</v>
      </c>
      <c r="M105">
        <v>74</v>
      </c>
      <c r="Q105">
        <v>150</v>
      </c>
      <c r="R105">
        <v>74.27</v>
      </c>
      <c r="S105">
        <v>74.040000000000006</v>
      </c>
      <c r="T105">
        <v>77.34</v>
      </c>
      <c r="U105">
        <v>76.34</v>
      </c>
      <c r="Y105">
        <v>76.84</v>
      </c>
      <c r="Z105">
        <v>95</v>
      </c>
      <c r="AA105">
        <v>101</v>
      </c>
      <c r="AE105">
        <v>11</v>
      </c>
      <c r="AF105">
        <v>16</v>
      </c>
      <c r="AJ105">
        <v>101</v>
      </c>
    </row>
    <row r="106" spans="1:36" x14ac:dyDescent="0.25">
      <c r="A106" s="3" t="str">
        <f t="shared" si="1"/>
        <v>Carla Tejedo Mulet</v>
      </c>
      <c r="B106" s="4">
        <v>45718</v>
      </c>
      <c r="C106" t="s">
        <v>818</v>
      </c>
      <c r="D106" t="s">
        <v>819</v>
      </c>
      <c r="E106" t="s">
        <v>820</v>
      </c>
      <c r="F106" t="s">
        <v>821</v>
      </c>
      <c r="I106" t="s">
        <v>1020</v>
      </c>
      <c r="J106" t="s">
        <v>1021</v>
      </c>
      <c r="K106" t="s">
        <v>959</v>
      </c>
      <c r="L106">
        <v>76</v>
      </c>
      <c r="M106">
        <v>74</v>
      </c>
      <c r="Q106">
        <v>150</v>
      </c>
      <c r="R106">
        <v>74.27</v>
      </c>
      <c r="S106">
        <v>74.040000000000006</v>
      </c>
      <c r="T106">
        <v>77.34</v>
      </c>
      <c r="U106">
        <v>76.34</v>
      </c>
      <c r="Y106">
        <v>76.84</v>
      </c>
      <c r="Z106">
        <v>95</v>
      </c>
      <c r="AA106">
        <v>101</v>
      </c>
      <c r="AE106">
        <v>11</v>
      </c>
      <c r="AF106">
        <v>16</v>
      </c>
      <c r="AJ106">
        <v>101</v>
      </c>
    </row>
    <row r="107" spans="1:36" x14ac:dyDescent="0.25">
      <c r="A107" s="3" t="str">
        <f t="shared" si="1"/>
        <v>Leah John</v>
      </c>
      <c r="B107" s="4">
        <v>45718</v>
      </c>
      <c r="C107" t="s">
        <v>818</v>
      </c>
      <c r="D107" t="s">
        <v>819</v>
      </c>
      <c r="E107" t="s">
        <v>820</v>
      </c>
      <c r="F107" t="s">
        <v>821</v>
      </c>
      <c r="I107" t="s">
        <v>1022</v>
      </c>
      <c r="J107" t="s">
        <v>1023</v>
      </c>
      <c r="K107" t="s">
        <v>959</v>
      </c>
      <c r="L107">
        <v>75</v>
      </c>
      <c r="M107">
        <v>76</v>
      </c>
      <c r="Q107">
        <v>151</v>
      </c>
      <c r="R107">
        <v>74.27</v>
      </c>
      <c r="S107">
        <v>74.040000000000006</v>
      </c>
      <c r="T107">
        <v>76.34</v>
      </c>
      <c r="U107">
        <v>78.34</v>
      </c>
      <c r="Y107">
        <v>77.34</v>
      </c>
      <c r="Z107">
        <v>87</v>
      </c>
      <c r="AA107">
        <v>105</v>
      </c>
      <c r="AE107">
        <v>10</v>
      </c>
      <c r="AF107">
        <v>17</v>
      </c>
      <c r="AJ107">
        <v>105</v>
      </c>
    </row>
    <row r="108" spans="1:36" x14ac:dyDescent="0.25">
      <c r="A108" s="3" t="str">
        <f t="shared" si="1"/>
        <v>Alison Muirhead</v>
      </c>
      <c r="B108" s="4">
        <v>45718</v>
      </c>
      <c r="C108" t="s">
        <v>818</v>
      </c>
      <c r="D108" t="s">
        <v>819</v>
      </c>
      <c r="E108" t="s">
        <v>820</v>
      </c>
      <c r="F108" t="s">
        <v>821</v>
      </c>
      <c r="I108" t="s">
        <v>1024</v>
      </c>
      <c r="J108" t="s">
        <v>1025</v>
      </c>
      <c r="K108" t="s">
        <v>959</v>
      </c>
      <c r="L108">
        <v>76</v>
      </c>
      <c r="M108">
        <v>75</v>
      </c>
      <c r="Q108">
        <v>151</v>
      </c>
      <c r="R108">
        <v>74.27</v>
      </c>
      <c r="S108">
        <v>74.040000000000006</v>
      </c>
      <c r="T108">
        <v>77.34</v>
      </c>
      <c r="U108">
        <v>77.34</v>
      </c>
      <c r="Y108">
        <v>77.34</v>
      </c>
      <c r="Z108">
        <v>95</v>
      </c>
      <c r="AA108">
        <v>105</v>
      </c>
      <c r="AE108">
        <v>11</v>
      </c>
      <c r="AF108">
        <v>17</v>
      </c>
      <c r="AJ108">
        <v>105</v>
      </c>
    </row>
    <row r="109" spans="1:36" x14ac:dyDescent="0.25">
      <c r="A109" s="3" t="str">
        <f t="shared" si="1"/>
        <v>Kendra Dalton</v>
      </c>
      <c r="B109" s="4">
        <v>45718</v>
      </c>
      <c r="C109" t="s">
        <v>818</v>
      </c>
      <c r="D109" t="s">
        <v>819</v>
      </c>
      <c r="E109" t="s">
        <v>820</v>
      </c>
      <c r="F109" t="s">
        <v>821</v>
      </c>
      <c r="I109" t="s">
        <v>1026</v>
      </c>
      <c r="J109" t="s">
        <v>1027</v>
      </c>
      <c r="K109" t="s">
        <v>959</v>
      </c>
      <c r="L109">
        <v>78</v>
      </c>
      <c r="M109">
        <v>74</v>
      </c>
      <c r="Q109">
        <v>152</v>
      </c>
      <c r="R109">
        <v>74.27</v>
      </c>
      <c r="S109">
        <v>74.040000000000006</v>
      </c>
      <c r="T109">
        <v>79.34</v>
      </c>
      <c r="U109">
        <v>76.34</v>
      </c>
      <c r="Y109">
        <v>77.84</v>
      </c>
      <c r="Z109">
        <v>111</v>
      </c>
      <c r="AA109">
        <v>107</v>
      </c>
      <c r="AE109">
        <v>13</v>
      </c>
      <c r="AF109">
        <v>18</v>
      </c>
      <c r="AJ109">
        <v>107</v>
      </c>
    </row>
    <row r="110" spans="1:36" x14ac:dyDescent="0.25">
      <c r="A110" s="3" t="str">
        <f t="shared" si="1"/>
        <v>Cynthia Lu</v>
      </c>
      <c r="B110" s="4">
        <v>45718</v>
      </c>
      <c r="C110" t="s">
        <v>818</v>
      </c>
      <c r="D110" t="s">
        <v>819</v>
      </c>
      <c r="E110" t="s">
        <v>820</v>
      </c>
      <c r="F110" t="s">
        <v>821</v>
      </c>
      <c r="I110" t="s">
        <v>1028</v>
      </c>
      <c r="J110" t="s">
        <v>1029</v>
      </c>
      <c r="K110" t="s">
        <v>959</v>
      </c>
      <c r="L110">
        <v>76</v>
      </c>
      <c r="M110">
        <v>77</v>
      </c>
      <c r="Q110">
        <v>153</v>
      </c>
      <c r="R110">
        <v>74.27</v>
      </c>
      <c r="S110">
        <v>74.040000000000006</v>
      </c>
      <c r="T110">
        <v>77.34</v>
      </c>
      <c r="U110">
        <v>79.34</v>
      </c>
      <c r="Y110">
        <v>78.34</v>
      </c>
      <c r="Z110">
        <v>95</v>
      </c>
      <c r="AA110">
        <v>108</v>
      </c>
      <c r="AE110">
        <v>11</v>
      </c>
      <c r="AF110">
        <v>19</v>
      </c>
      <c r="AJ110">
        <v>108</v>
      </c>
    </row>
    <row r="111" spans="1:36" x14ac:dyDescent="0.25">
      <c r="A111" s="3" t="str">
        <f t="shared" si="1"/>
        <v>Georgia Iziemgbe Oboh</v>
      </c>
      <c r="B111" s="4">
        <v>45718</v>
      </c>
      <c r="C111" t="s">
        <v>818</v>
      </c>
      <c r="D111" t="s">
        <v>819</v>
      </c>
      <c r="E111" t="s">
        <v>820</v>
      </c>
      <c r="F111" t="s">
        <v>821</v>
      </c>
      <c r="I111" t="s">
        <v>1030</v>
      </c>
      <c r="J111" t="s">
        <v>1031</v>
      </c>
      <c r="K111" t="s">
        <v>959</v>
      </c>
      <c r="L111">
        <v>80</v>
      </c>
      <c r="M111">
        <v>73</v>
      </c>
      <c r="Q111">
        <v>153</v>
      </c>
      <c r="R111">
        <v>74.27</v>
      </c>
      <c r="S111">
        <v>74.040000000000006</v>
      </c>
      <c r="T111">
        <v>81.34</v>
      </c>
      <c r="U111">
        <v>75.34</v>
      </c>
      <c r="Y111">
        <v>78.34</v>
      </c>
      <c r="Z111">
        <v>117</v>
      </c>
      <c r="AA111">
        <v>108</v>
      </c>
      <c r="AE111">
        <v>15</v>
      </c>
      <c r="AF111">
        <v>19</v>
      </c>
      <c r="AJ111">
        <v>108</v>
      </c>
    </row>
    <row r="112" spans="1:36" x14ac:dyDescent="0.25">
      <c r="A112" s="3" t="str">
        <f t="shared" si="1"/>
        <v>Kelli Ann Strand</v>
      </c>
      <c r="B112" s="4">
        <v>45718</v>
      </c>
      <c r="C112" t="s">
        <v>818</v>
      </c>
      <c r="D112" t="s">
        <v>819</v>
      </c>
      <c r="E112" t="s">
        <v>820</v>
      </c>
      <c r="F112" t="s">
        <v>821</v>
      </c>
      <c r="I112" t="s">
        <v>1032</v>
      </c>
      <c r="J112" t="s">
        <v>1033</v>
      </c>
      <c r="K112" t="s">
        <v>959</v>
      </c>
      <c r="L112">
        <v>73</v>
      </c>
      <c r="M112">
        <v>80</v>
      </c>
      <c r="Q112">
        <v>153</v>
      </c>
      <c r="R112">
        <v>74.27</v>
      </c>
      <c r="S112">
        <v>74.040000000000006</v>
      </c>
      <c r="T112">
        <v>74.34</v>
      </c>
      <c r="U112">
        <v>82.34</v>
      </c>
      <c r="Y112">
        <v>78.34</v>
      </c>
      <c r="Z112">
        <v>54</v>
      </c>
      <c r="AA112">
        <v>108</v>
      </c>
      <c r="AE112">
        <v>8</v>
      </c>
      <c r="AF112">
        <v>19</v>
      </c>
      <c r="AJ112">
        <v>108</v>
      </c>
    </row>
    <row r="113" spans="1:36" x14ac:dyDescent="0.25">
      <c r="A113" s="3" t="str">
        <f t="shared" si="1"/>
        <v>Kelly Tan</v>
      </c>
      <c r="B113" s="4">
        <v>45718</v>
      </c>
      <c r="C113" t="s">
        <v>818</v>
      </c>
      <c r="D113" t="s">
        <v>819</v>
      </c>
      <c r="E113" t="s">
        <v>820</v>
      </c>
      <c r="F113" t="s">
        <v>821</v>
      </c>
      <c r="I113" t="s">
        <v>1034</v>
      </c>
      <c r="J113" t="s">
        <v>231</v>
      </c>
      <c r="K113" t="s">
        <v>959</v>
      </c>
      <c r="L113">
        <v>75</v>
      </c>
      <c r="M113">
        <v>78</v>
      </c>
      <c r="Q113">
        <v>153</v>
      </c>
      <c r="R113">
        <v>74.27</v>
      </c>
      <c r="S113">
        <v>74.040000000000006</v>
      </c>
      <c r="T113">
        <v>76.34</v>
      </c>
      <c r="U113">
        <v>80.34</v>
      </c>
      <c r="Y113">
        <v>78.34</v>
      </c>
      <c r="Z113">
        <v>87</v>
      </c>
      <c r="AA113">
        <v>108</v>
      </c>
      <c r="AE113">
        <v>10</v>
      </c>
      <c r="AF113">
        <v>19</v>
      </c>
      <c r="AJ113">
        <v>108</v>
      </c>
    </row>
    <row r="114" spans="1:36" x14ac:dyDescent="0.25">
      <c r="A114" s="3" t="str">
        <f t="shared" si="1"/>
        <v>Samantha Vodry</v>
      </c>
      <c r="B114" s="4">
        <v>45718</v>
      </c>
      <c r="C114" t="s">
        <v>818</v>
      </c>
      <c r="D114" t="s">
        <v>819</v>
      </c>
      <c r="E114" t="s">
        <v>820</v>
      </c>
      <c r="F114" t="s">
        <v>821</v>
      </c>
      <c r="I114" t="s">
        <v>1035</v>
      </c>
      <c r="J114" t="s">
        <v>939</v>
      </c>
      <c r="K114" t="s">
        <v>959</v>
      </c>
      <c r="L114">
        <v>77</v>
      </c>
      <c r="M114">
        <v>76</v>
      </c>
      <c r="Q114">
        <v>153</v>
      </c>
      <c r="R114">
        <v>74.27</v>
      </c>
      <c r="S114">
        <v>74.040000000000006</v>
      </c>
      <c r="T114">
        <v>78.34</v>
      </c>
      <c r="U114">
        <v>78.34</v>
      </c>
      <c r="Y114">
        <v>78.34</v>
      </c>
      <c r="Z114">
        <v>104</v>
      </c>
      <c r="AA114">
        <v>108</v>
      </c>
      <c r="AE114">
        <v>12</v>
      </c>
      <c r="AF114">
        <v>19</v>
      </c>
      <c r="AJ114">
        <v>108</v>
      </c>
    </row>
    <row r="115" spans="1:36" x14ac:dyDescent="0.25">
      <c r="A115" s="3" t="str">
        <f t="shared" si="1"/>
        <v>Becca Huffer</v>
      </c>
      <c r="B115" s="4">
        <v>45718</v>
      </c>
      <c r="C115" t="s">
        <v>818</v>
      </c>
      <c r="D115" t="s">
        <v>819</v>
      </c>
      <c r="E115" t="s">
        <v>820</v>
      </c>
      <c r="F115" t="s">
        <v>821</v>
      </c>
      <c r="I115" t="s">
        <v>1036</v>
      </c>
      <c r="J115" t="s">
        <v>1037</v>
      </c>
      <c r="K115" t="s">
        <v>959</v>
      </c>
      <c r="L115">
        <v>77</v>
      </c>
      <c r="M115">
        <v>77</v>
      </c>
      <c r="Q115">
        <v>154</v>
      </c>
      <c r="R115">
        <v>74.27</v>
      </c>
      <c r="S115">
        <v>74.040000000000006</v>
      </c>
      <c r="T115">
        <v>78.34</v>
      </c>
      <c r="U115">
        <v>79.34</v>
      </c>
      <c r="Y115">
        <v>78.84</v>
      </c>
      <c r="Z115">
        <v>104</v>
      </c>
      <c r="AA115">
        <v>113</v>
      </c>
      <c r="AE115">
        <v>12</v>
      </c>
      <c r="AF115">
        <v>20</v>
      </c>
      <c r="AJ115">
        <v>113</v>
      </c>
    </row>
    <row r="116" spans="1:36" x14ac:dyDescent="0.25">
      <c r="A116" s="3" t="str">
        <f t="shared" si="1"/>
        <v>Kaitlin Milligan</v>
      </c>
      <c r="B116" s="4">
        <v>45718</v>
      </c>
      <c r="C116" t="s">
        <v>818</v>
      </c>
      <c r="D116" t="s">
        <v>819</v>
      </c>
      <c r="E116" t="s">
        <v>820</v>
      </c>
      <c r="F116" t="s">
        <v>821</v>
      </c>
      <c r="I116" t="s">
        <v>1038</v>
      </c>
      <c r="J116" t="s">
        <v>1039</v>
      </c>
      <c r="K116" t="s">
        <v>959</v>
      </c>
      <c r="L116">
        <v>78</v>
      </c>
      <c r="M116">
        <v>76</v>
      </c>
      <c r="Q116">
        <v>154</v>
      </c>
      <c r="R116">
        <v>74.27</v>
      </c>
      <c r="S116">
        <v>74.040000000000006</v>
      </c>
      <c r="T116">
        <v>79.34</v>
      </c>
      <c r="U116">
        <v>78.34</v>
      </c>
      <c r="Y116">
        <v>78.84</v>
      </c>
      <c r="Z116">
        <v>111</v>
      </c>
      <c r="AA116">
        <v>113</v>
      </c>
      <c r="AE116">
        <v>13</v>
      </c>
      <c r="AF116">
        <v>20</v>
      </c>
      <c r="AJ116">
        <v>113</v>
      </c>
    </row>
    <row r="117" spans="1:36" x14ac:dyDescent="0.25">
      <c r="A117" s="3" t="str">
        <f t="shared" si="1"/>
        <v>Caroline Canales</v>
      </c>
      <c r="B117" s="4">
        <v>45718</v>
      </c>
      <c r="C117" t="s">
        <v>818</v>
      </c>
      <c r="D117" t="s">
        <v>819</v>
      </c>
      <c r="E117" t="s">
        <v>820</v>
      </c>
      <c r="F117" t="s">
        <v>821</v>
      </c>
      <c r="I117" t="s">
        <v>1040</v>
      </c>
      <c r="J117" t="s">
        <v>1041</v>
      </c>
      <c r="K117" t="s">
        <v>959</v>
      </c>
      <c r="L117">
        <v>77</v>
      </c>
      <c r="M117">
        <v>78</v>
      </c>
      <c r="Q117">
        <v>155</v>
      </c>
      <c r="R117">
        <v>74.27</v>
      </c>
      <c r="S117">
        <v>74.040000000000006</v>
      </c>
      <c r="T117">
        <v>78.34</v>
      </c>
      <c r="U117">
        <v>80.34</v>
      </c>
      <c r="Y117">
        <v>79.34</v>
      </c>
      <c r="Z117">
        <v>104</v>
      </c>
      <c r="AA117">
        <v>115</v>
      </c>
      <c r="AE117">
        <v>12</v>
      </c>
      <c r="AF117">
        <v>21</v>
      </c>
      <c r="AJ117">
        <v>115</v>
      </c>
    </row>
    <row r="118" spans="1:36" x14ac:dyDescent="0.25">
      <c r="A118" s="3" t="str">
        <f t="shared" si="1"/>
        <v>Abbey Daniel</v>
      </c>
      <c r="B118" s="4">
        <v>45718</v>
      </c>
      <c r="C118" t="s">
        <v>818</v>
      </c>
      <c r="D118" t="s">
        <v>819</v>
      </c>
      <c r="E118" t="s">
        <v>820</v>
      </c>
      <c r="F118" t="s">
        <v>821</v>
      </c>
      <c r="I118" t="s">
        <v>1042</v>
      </c>
      <c r="J118" t="s">
        <v>1043</v>
      </c>
      <c r="K118" t="s">
        <v>959</v>
      </c>
      <c r="L118">
        <v>71</v>
      </c>
      <c r="M118">
        <v>84</v>
      </c>
      <c r="Q118">
        <v>155</v>
      </c>
      <c r="R118">
        <v>74.27</v>
      </c>
      <c r="S118">
        <v>74.040000000000006</v>
      </c>
      <c r="T118">
        <v>72.34</v>
      </c>
      <c r="U118">
        <v>86.34</v>
      </c>
      <c r="Y118">
        <v>79.34</v>
      </c>
      <c r="Z118">
        <v>31</v>
      </c>
      <c r="AA118">
        <v>115</v>
      </c>
      <c r="AE118">
        <v>6</v>
      </c>
      <c r="AF118">
        <v>21</v>
      </c>
      <c r="AJ118">
        <v>115</v>
      </c>
    </row>
    <row r="119" spans="1:36" x14ac:dyDescent="0.25">
      <c r="A119" s="3" t="str">
        <f t="shared" si="1"/>
        <v>Lakareber Abe</v>
      </c>
      <c r="B119" s="4">
        <v>45718</v>
      </c>
      <c r="C119" t="s">
        <v>818</v>
      </c>
      <c r="D119" t="s">
        <v>819</v>
      </c>
      <c r="E119" t="s">
        <v>820</v>
      </c>
      <c r="F119" t="s">
        <v>821</v>
      </c>
      <c r="I119" t="s">
        <v>1044</v>
      </c>
      <c r="J119" t="s">
        <v>1045</v>
      </c>
      <c r="K119" t="s">
        <v>959</v>
      </c>
      <c r="L119">
        <v>78</v>
      </c>
      <c r="M119">
        <v>79</v>
      </c>
      <c r="Q119">
        <v>157</v>
      </c>
      <c r="R119">
        <v>74.27</v>
      </c>
      <c r="S119">
        <v>74.040000000000006</v>
      </c>
      <c r="T119">
        <v>79.34</v>
      </c>
      <c r="U119">
        <v>81.34</v>
      </c>
      <c r="Y119">
        <v>80.34</v>
      </c>
      <c r="Z119">
        <v>111</v>
      </c>
      <c r="AA119">
        <v>117</v>
      </c>
      <c r="AE119">
        <v>13</v>
      </c>
      <c r="AF119">
        <v>23</v>
      </c>
      <c r="AJ119">
        <v>117</v>
      </c>
    </row>
    <row r="120" spans="1:36" x14ac:dyDescent="0.25">
      <c r="A120" s="3" t="str">
        <f t="shared" si="1"/>
        <v>Rachel Rohanna</v>
      </c>
      <c r="B120" s="4">
        <v>45718</v>
      </c>
      <c r="C120" t="s">
        <v>818</v>
      </c>
      <c r="D120" t="s">
        <v>819</v>
      </c>
      <c r="E120" t="s">
        <v>820</v>
      </c>
      <c r="F120" t="s">
        <v>821</v>
      </c>
      <c r="I120" t="s">
        <v>1046</v>
      </c>
      <c r="J120" t="s">
        <v>963</v>
      </c>
      <c r="K120" t="s">
        <v>959</v>
      </c>
      <c r="L120">
        <v>81</v>
      </c>
      <c r="M120">
        <v>78</v>
      </c>
      <c r="Q120">
        <v>159</v>
      </c>
      <c r="R120">
        <v>74.27</v>
      </c>
      <c r="S120">
        <v>74.040000000000006</v>
      </c>
      <c r="T120">
        <v>82.34</v>
      </c>
      <c r="U120">
        <v>80.34</v>
      </c>
      <c r="Y120">
        <v>81.34</v>
      </c>
      <c r="Z120">
        <v>118</v>
      </c>
      <c r="AA120">
        <v>118</v>
      </c>
      <c r="AE120">
        <v>16</v>
      </c>
      <c r="AF120">
        <v>25</v>
      </c>
      <c r="AJ120">
        <v>118</v>
      </c>
    </row>
    <row r="121" spans="1:36" x14ac:dyDescent="0.25">
      <c r="A121" s="3" t="str">
        <f t="shared" si="1"/>
        <v>Sarah Kahn</v>
      </c>
      <c r="B121" s="4">
        <v>45718</v>
      </c>
      <c r="C121" t="s">
        <v>818</v>
      </c>
      <c r="D121" t="s">
        <v>819</v>
      </c>
      <c r="E121" t="s">
        <v>820</v>
      </c>
      <c r="F121" t="s">
        <v>821</v>
      </c>
      <c r="I121" t="s">
        <v>1047</v>
      </c>
      <c r="J121" t="s">
        <v>956</v>
      </c>
      <c r="K121" t="s">
        <v>959</v>
      </c>
      <c r="L121">
        <v>83</v>
      </c>
      <c r="M121">
        <v>77</v>
      </c>
      <c r="Q121">
        <v>160</v>
      </c>
      <c r="R121">
        <v>74.27</v>
      </c>
      <c r="S121">
        <v>74.040000000000006</v>
      </c>
      <c r="T121">
        <v>84.34</v>
      </c>
      <c r="U121">
        <v>79.34</v>
      </c>
      <c r="Y121">
        <v>81.84</v>
      </c>
      <c r="Z121">
        <v>119</v>
      </c>
      <c r="AA121">
        <v>119</v>
      </c>
      <c r="AE121">
        <v>18</v>
      </c>
      <c r="AF121">
        <v>26</v>
      </c>
      <c r="AJ121">
        <v>119</v>
      </c>
    </row>
    <row r="122" spans="1:36" x14ac:dyDescent="0.25">
      <c r="A122" s="3" t="str">
        <f t="shared" si="1"/>
        <v>Darby Hancock</v>
      </c>
      <c r="B122" s="4">
        <v>45718</v>
      </c>
      <c r="C122" t="s">
        <v>818</v>
      </c>
      <c r="D122" t="s">
        <v>819</v>
      </c>
      <c r="E122" t="s">
        <v>820</v>
      </c>
      <c r="F122" t="s">
        <v>821</v>
      </c>
      <c r="I122" t="s">
        <v>1048</v>
      </c>
      <c r="J122" t="s">
        <v>1049</v>
      </c>
      <c r="K122" t="s">
        <v>959</v>
      </c>
      <c r="L122">
        <v>83</v>
      </c>
      <c r="M122">
        <v>79</v>
      </c>
      <c r="Q122">
        <v>162</v>
      </c>
      <c r="R122">
        <v>74.27</v>
      </c>
      <c r="S122">
        <v>74.040000000000006</v>
      </c>
      <c r="T122">
        <v>84.34</v>
      </c>
      <c r="U122">
        <v>81.34</v>
      </c>
      <c r="Y122">
        <v>82.84</v>
      </c>
      <c r="Z122">
        <v>119</v>
      </c>
      <c r="AA122">
        <v>120</v>
      </c>
      <c r="AE122">
        <v>18</v>
      </c>
      <c r="AF122">
        <v>28</v>
      </c>
      <c r="AJ122">
        <v>120</v>
      </c>
    </row>
    <row r="123" spans="1:36" x14ac:dyDescent="0.25">
      <c r="A123" s="3" t="str">
        <f t="shared" si="1"/>
        <v>Lydia Ko</v>
      </c>
      <c r="B123" s="4">
        <v>45718</v>
      </c>
      <c r="C123" t="s">
        <v>1050</v>
      </c>
      <c r="D123" t="s">
        <v>1051</v>
      </c>
      <c r="E123" t="s">
        <v>1052</v>
      </c>
      <c r="F123" t="s">
        <v>1053</v>
      </c>
      <c r="I123" t="s">
        <v>1054</v>
      </c>
      <c r="J123" t="s">
        <v>1055</v>
      </c>
      <c r="K123">
        <v>1</v>
      </c>
      <c r="L123">
        <v>71</v>
      </c>
      <c r="M123">
        <v>67</v>
      </c>
      <c r="N123">
        <v>68</v>
      </c>
      <c r="O123">
        <v>69</v>
      </c>
      <c r="Q123">
        <v>275</v>
      </c>
      <c r="R123">
        <v>71.13</v>
      </c>
      <c r="S123">
        <v>71.150000000000006</v>
      </c>
      <c r="T123">
        <v>67.69</v>
      </c>
      <c r="U123">
        <v>66.72</v>
      </c>
      <c r="V123">
        <v>67.69</v>
      </c>
      <c r="W123">
        <v>67.709999999999994</v>
      </c>
      <c r="Y123">
        <v>67.45</v>
      </c>
      <c r="Z123">
        <v>7</v>
      </c>
      <c r="AA123">
        <v>2</v>
      </c>
      <c r="AB123">
        <v>1</v>
      </c>
      <c r="AC123">
        <v>1</v>
      </c>
      <c r="AE123">
        <v>3</v>
      </c>
      <c r="AF123">
        <v>1</v>
      </c>
      <c r="AG123">
        <v>-1</v>
      </c>
      <c r="AH123">
        <v>-4</v>
      </c>
      <c r="AJ123">
        <v>1</v>
      </c>
    </row>
    <row r="124" spans="1:36" x14ac:dyDescent="0.25">
      <c r="A124" s="3" t="str">
        <f t="shared" si="1"/>
        <v>Ayaka Furue</v>
      </c>
      <c r="B124" s="4">
        <v>45718</v>
      </c>
      <c r="C124" t="s">
        <v>1050</v>
      </c>
      <c r="D124" t="s">
        <v>1051</v>
      </c>
      <c r="E124" t="s">
        <v>1052</v>
      </c>
      <c r="F124" t="s">
        <v>1053</v>
      </c>
      <c r="I124" t="s">
        <v>1056</v>
      </c>
      <c r="J124" t="s">
        <v>1057</v>
      </c>
      <c r="K124">
        <v>2</v>
      </c>
      <c r="L124">
        <v>71</v>
      </c>
      <c r="M124">
        <v>69</v>
      </c>
      <c r="N124">
        <v>71</v>
      </c>
      <c r="O124">
        <v>68</v>
      </c>
      <c r="Q124">
        <v>279</v>
      </c>
      <c r="R124">
        <v>71.13</v>
      </c>
      <c r="S124">
        <v>71.150000000000006</v>
      </c>
      <c r="T124">
        <v>67.69</v>
      </c>
      <c r="U124">
        <v>68.72</v>
      </c>
      <c r="V124">
        <v>70.69</v>
      </c>
      <c r="W124">
        <v>66.709999999999994</v>
      </c>
      <c r="Y124">
        <v>68.45</v>
      </c>
      <c r="Z124">
        <v>7</v>
      </c>
      <c r="AA124">
        <v>5</v>
      </c>
      <c r="AB124">
        <v>7</v>
      </c>
      <c r="AC124">
        <v>2</v>
      </c>
      <c r="AE124">
        <v>3</v>
      </c>
      <c r="AF124">
        <v>3</v>
      </c>
      <c r="AG124">
        <v>5</v>
      </c>
      <c r="AH124">
        <v>4</v>
      </c>
      <c r="AJ124">
        <v>2</v>
      </c>
    </row>
    <row r="125" spans="1:36" x14ac:dyDescent="0.25">
      <c r="A125" s="3" t="str">
        <f t="shared" si="1"/>
        <v>Jeeno Thitikul</v>
      </c>
      <c r="B125" s="4">
        <v>45718</v>
      </c>
      <c r="C125" t="s">
        <v>1050</v>
      </c>
      <c r="D125" t="s">
        <v>1051</v>
      </c>
      <c r="E125" t="s">
        <v>1052</v>
      </c>
      <c r="F125" t="s">
        <v>1053</v>
      </c>
      <c r="I125" t="s">
        <v>1058</v>
      </c>
      <c r="J125" t="s">
        <v>1059</v>
      </c>
      <c r="K125">
        <v>2</v>
      </c>
      <c r="L125">
        <v>71</v>
      </c>
      <c r="M125">
        <v>72</v>
      </c>
      <c r="N125">
        <v>66</v>
      </c>
      <c r="O125">
        <v>70</v>
      </c>
      <c r="Q125">
        <v>279</v>
      </c>
      <c r="R125">
        <v>71.13</v>
      </c>
      <c r="S125">
        <v>71.150000000000006</v>
      </c>
      <c r="T125">
        <v>67.69</v>
      </c>
      <c r="U125">
        <v>71.72</v>
      </c>
      <c r="V125">
        <v>65.69</v>
      </c>
      <c r="W125">
        <v>68.709999999999994</v>
      </c>
      <c r="Y125">
        <v>68.45</v>
      </c>
      <c r="Z125">
        <v>7</v>
      </c>
      <c r="AA125">
        <v>16</v>
      </c>
      <c r="AB125">
        <v>3</v>
      </c>
      <c r="AC125">
        <v>2</v>
      </c>
      <c r="AE125">
        <v>3</v>
      </c>
      <c r="AF125">
        <v>6</v>
      </c>
      <c r="AG125">
        <v>3</v>
      </c>
      <c r="AH125">
        <v>4</v>
      </c>
      <c r="AJ125">
        <v>2</v>
      </c>
    </row>
    <row r="126" spans="1:36" x14ac:dyDescent="0.25">
      <c r="A126" s="3" t="str">
        <f t="shared" si="1"/>
        <v>Charley Hull</v>
      </c>
      <c r="B126" s="4">
        <v>45718</v>
      </c>
      <c r="C126" t="s">
        <v>1050</v>
      </c>
      <c r="D126" t="s">
        <v>1051</v>
      </c>
      <c r="E126" t="s">
        <v>1052</v>
      </c>
      <c r="F126" t="s">
        <v>1053</v>
      </c>
      <c r="I126" t="s">
        <v>1060</v>
      </c>
      <c r="J126" t="s">
        <v>1061</v>
      </c>
      <c r="K126">
        <v>4</v>
      </c>
      <c r="L126">
        <v>69</v>
      </c>
      <c r="M126">
        <v>70</v>
      </c>
      <c r="N126">
        <v>68</v>
      </c>
      <c r="O126">
        <v>74</v>
      </c>
      <c r="Q126">
        <v>281</v>
      </c>
      <c r="R126">
        <v>71.13</v>
      </c>
      <c r="S126">
        <v>71.150000000000006</v>
      </c>
      <c r="T126">
        <v>65.69</v>
      </c>
      <c r="U126">
        <v>69.72</v>
      </c>
      <c r="V126">
        <v>67.69</v>
      </c>
      <c r="W126">
        <v>72.709999999999994</v>
      </c>
      <c r="Y126">
        <v>68.95</v>
      </c>
      <c r="Z126">
        <v>2</v>
      </c>
      <c r="AA126">
        <v>3</v>
      </c>
      <c r="AB126">
        <v>2</v>
      </c>
      <c r="AC126">
        <v>4</v>
      </c>
      <c r="AE126">
        <v>1</v>
      </c>
      <c r="AF126">
        <v>2</v>
      </c>
      <c r="AG126">
        <v>1</v>
      </c>
      <c r="AH126">
        <v>6</v>
      </c>
      <c r="AJ126">
        <v>4</v>
      </c>
    </row>
    <row r="127" spans="1:36" x14ac:dyDescent="0.25">
      <c r="A127" s="3" t="str">
        <f t="shared" si="1"/>
        <v>Jin Hee Im</v>
      </c>
      <c r="B127" s="4">
        <v>45718</v>
      </c>
      <c r="C127" t="s">
        <v>1050</v>
      </c>
      <c r="D127" t="s">
        <v>1051</v>
      </c>
      <c r="E127" t="s">
        <v>1052</v>
      </c>
      <c r="F127" t="s">
        <v>1053</v>
      </c>
      <c r="I127" t="s">
        <v>1062</v>
      </c>
      <c r="J127" t="s">
        <v>1063</v>
      </c>
      <c r="K127">
        <v>4</v>
      </c>
      <c r="L127">
        <v>72</v>
      </c>
      <c r="M127">
        <v>74</v>
      </c>
      <c r="N127">
        <v>68</v>
      </c>
      <c r="O127">
        <v>67</v>
      </c>
      <c r="Q127">
        <v>281</v>
      </c>
      <c r="R127">
        <v>71.13</v>
      </c>
      <c r="S127">
        <v>71.150000000000006</v>
      </c>
      <c r="T127">
        <v>68.69</v>
      </c>
      <c r="U127">
        <v>73.72</v>
      </c>
      <c r="V127">
        <v>67.69</v>
      </c>
      <c r="W127">
        <v>65.709999999999994</v>
      </c>
      <c r="Y127">
        <v>68.95</v>
      </c>
      <c r="Z127">
        <v>14</v>
      </c>
      <c r="AA127">
        <v>35</v>
      </c>
      <c r="AB127">
        <v>17</v>
      </c>
      <c r="AC127">
        <v>4</v>
      </c>
      <c r="AE127">
        <v>4</v>
      </c>
      <c r="AF127">
        <v>9</v>
      </c>
      <c r="AG127">
        <v>8</v>
      </c>
      <c r="AH127">
        <v>6</v>
      </c>
      <c r="AJ127">
        <v>4</v>
      </c>
    </row>
    <row r="128" spans="1:36" x14ac:dyDescent="0.25">
      <c r="A128" s="3" t="str">
        <f t="shared" si="1"/>
        <v>Gaby Lopez</v>
      </c>
      <c r="B128" s="4">
        <v>45718</v>
      </c>
      <c r="C128" t="s">
        <v>1050</v>
      </c>
      <c r="D128" t="s">
        <v>1051</v>
      </c>
      <c r="E128" t="s">
        <v>1052</v>
      </c>
      <c r="F128" t="s">
        <v>1053</v>
      </c>
      <c r="I128" t="s">
        <v>1064</v>
      </c>
      <c r="J128" t="s">
        <v>1065</v>
      </c>
      <c r="K128">
        <v>4</v>
      </c>
      <c r="L128">
        <v>70</v>
      </c>
      <c r="M128">
        <v>73</v>
      </c>
      <c r="N128">
        <v>68</v>
      </c>
      <c r="O128">
        <v>70</v>
      </c>
      <c r="Q128">
        <v>281</v>
      </c>
      <c r="R128">
        <v>71.13</v>
      </c>
      <c r="S128">
        <v>71.150000000000006</v>
      </c>
      <c r="T128">
        <v>66.69</v>
      </c>
      <c r="U128">
        <v>72.72</v>
      </c>
      <c r="V128">
        <v>67.69</v>
      </c>
      <c r="W128">
        <v>68.709999999999994</v>
      </c>
      <c r="Y128">
        <v>68.95</v>
      </c>
      <c r="Z128">
        <v>3</v>
      </c>
      <c r="AA128">
        <v>16</v>
      </c>
      <c r="AB128">
        <v>7</v>
      </c>
      <c r="AC128">
        <v>4</v>
      </c>
      <c r="AE128">
        <v>2</v>
      </c>
      <c r="AF128">
        <v>6</v>
      </c>
      <c r="AG128">
        <v>5</v>
      </c>
      <c r="AH128">
        <v>6</v>
      </c>
      <c r="AJ128">
        <v>4</v>
      </c>
    </row>
    <row r="129" spans="1:36" x14ac:dyDescent="0.25">
      <c r="A129" s="3" t="str">
        <f t="shared" si="1"/>
        <v>Hannah Green</v>
      </c>
      <c r="B129" s="4">
        <v>45718</v>
      </c>
      <c r="C129" t="s">
        <v>1050</v>
      </c>
      <c r="D129" t="s">
        <v>1051</v>
      </c>
      <c r="E129" t="s">
        <v>1052</v>
      </c>
      <c r="F129" t="s">
        <v>1053</v>
      </c>
      <c r="I129" t="s">
        <v>905</v>
      </c>
      <c r="J129" t="s">
        <v>1066</v>
      </c>
      <c r="K129">
        <v>7</v>
      </c>
      <c r="L129">
        <v>75</v>
      </c>
      <c r="M129">
        <v>69</v>
      </c>
      <c r="N129">
        <v>67</v>
      </c>
      <c r="O129">
        <v>71</v>
      </c>
      <c r="Q129">
        <v>282</v>
      </c>
      <c r="R129">
        <v>71.13</v>
      </c>
      <c r="S129">
        <v>71.150000000000006</v>
      </c>
      <c r="T129">
        <v>71.69</v>
      </c>
      <c r="U129">
        <v>68.72</v>
      </c>
      <c r="V129">
        <v>66.69</v>
      </c>
      <c r="W129">
        <v>69.709999999999994</v>
      </c>
      <c r="Y129">
        <v>69.2</v>
      </c>
      <c r="Z129">
        <v>37</v>
      </c>
      <c r="AA129">
        <v>23</v>
      </c>
      <c r="AB129">
        <v>7</v>
      </c>
      <c r="AC129">
        <v>7</v>
      </c>
      <c r="AE129">
        <v>7</v>
      </c>
      <c r="AF129">
        <v>7</v>
      </c>
      <c r="AG129">
        <v>5</v>
      </c>
      <c r="AH129">
        <v>7</v>
      </c>
      <c r="AJ129">
        <v>7</v>
      </c>
    </row>
    <row r="130" spans="1:36" x14ac:dyDescent="0.25">
      <c r="A130" s="3" t="str">
        <f t="shared" ref="A130:A193" si="2">IF(J130="","",CONCATENATE(J130," ",I130))</f>
        <v>A Lim Kim</v>
      </c>
      <c r="B130" s="4">
        <v>45718</v>
      </c>
      <c r="C130" t="s">
        <v>1050</v>
      </c>
      <c r="D130" t="s">
        <v>1051</v>
      </c>
      <c r="E130" t="s">
        <v>1052</v>
      </c>
      <c r="F130" t="s">
        <v>1053</v>
      </c>
      <c r="I130" t="s">
        <v>897</v>
      </c>
      <c r="J130" t="s">
        <v>1067</v>
      </c>
      <c r="K130">
        <v>7</v>
      </c>
      <c r="L130">
        <v>68</v>
      </c>
      <c r="M130">
        <v>69</v>
      </c>
      <c r="N130">
        <v>73</v>
      </c>
      <c r="O130">
        <v>72</v>
      </c>
      <c r="Q130">
        <v>282</v>
      </c>
      <c r="R130">
        <v>71.13</v>
      </c>
      <c r="S130">
        <v>71.150000000000006</v>
      </c>
      <c r="T130">
        <v>64.69</v>
      </c>
      <c r="U130">
        <v>68.72</v>
      </c>
      <c r="V130">
        <v>72.69</v>
      </c>
      <c r="W130">
        <v>70.709999999999994</v>
      </c>
      <c r="Y130">
        <v>69.2</v>
      </c>
      <c r="Z130">
        <v>1</v>
      </c>
      <c r="AA130">
        <v>1</v>
      </c>
      <c r="AB130">
        <v>4</v>
      </c>
      <c r="AC130">
        <v>7</v>
      </c>
      <c r="AE130">
        <v>-1</v>
      </c>
      <c r="AF130">
        <v>-1</v>
      </c>
      <c r="AG130">
        <v>4</v>
      </c>
      <c r="AH130">
        <v>7</v>
      </c>
      <c r="AJ130">
        <v>7</v>
      </c>
    </row>
    <row r="131" spans="1:36" x14ac:dyDescent="0.25">
      <c r="A131" s="3" t="str">
        <f t="shared" si="2"/>
        <v>Hyo Joo Kim</v>
      </c>
      <c r="B131" s="4">
        <v>45718</v>
      </c>
      <c r="C131" t="s">
        <v>1050</v>
      </c>
      <c r="D131" t="s">
        <v>1051</v>
      </c>
      <c r="E131" t="s">
        <v>1052</v>
      </c>
      <c r="F131" t="s">
        <v>1053</v>
      </c>
      <c r="I131" t="s">
        <v>897</v>
      </c>
      <c r="J131" t="s">
        <v>1068</v>
      </c>
      <c r="K131">
        <v>7</v>
      </c>
      <c r="L131">
        <v>73</v>
      </c>
      <c r="M131">
        <v>66</v>
      </c>
      <c r="N131">
        <v>75</v>
      </c>
      <c r="O131">
        <v>68</v>
      </c>
      <c r="Q131">
        <v>282</v>
      </c>
      <c r="R131">
        <v>71.13</v>
      </c>
      <c r="S131">
        <v>71.150000000000006</v>
      </c>
      <c r="T131">
        <v>69.69</v>
      </c>
      <c r="U131">
        <v>65.72</v>
      </c>
      <c r="V131">
        <v>74.69</v>
      </c>
      <c r="W131">
        <v>66.709999999999994</v>
      </c>
      <c r="Y131">
        <v>69.2</v>
      </c>
      <c r="Z131">
        <v>20</v>
      </c>
      <c r="AA131">
        <v>3</v>
      </c>
      <c r="AB131">
        <v>17</v>
      </c>
      <c r="AC131">
        <v>7</v>
      </c>
      <c r="AE131">
        <v>5</v>
      </c>
      <c r="AF131">
        <v>2</v>
      </c>
      <c r="AG131">
        <v>8</v>
      </c>
      <c r="AH131">
        <v>7</v>
      </c>
      <c r="AJ131">
        <v>7</v>
      </c>
    </row>
    <row r="132" spans="1:36" x14ac:dyDescent="0.25">
      <c r="A132" s="3" t="str">
        <f t="shared" si="2"/>
        <v>Yealimi Noh</v>
      </c>
      <c r="B132" s="4">
        <v>45718</v>
      </c>
      <c r="C132" t="s">
        <v>1050</v>
      </c>
      <c r="D132" t="s">
        <v>1051</v>
      </c>
      <c r="E132" t="s">
        <v>1052</v>
      </c>
      <c r="F132" t="s">
        <v>1053</v>
      </c>
      <c r="I132" t="s">
        <v>1069</v>
      </c>
      <c r="J132" t="s">
        <v>1070</v>
      </c>
      <c r="K132">
        <v>7</v>
      </c>
      <c r="L132">
        <v>72</v>
      </c>
      <c r="M132">
        <v>68</v>
      </c>
      <c r="N132">
        <v>71</v>
      </c>
      <c r="O132">
        <v>71</v>
      </c>
      <c r="Q132">
        <v>282</v>
      </c>
      <c r="R132">
        <v>71.13</v>
      </c>
      <c r="S132">
        <v>71.150000000000006</v>
      </c>
      <c r="T132">
        <v>68.69</v>
      </c>
      <c r="U132">
        <v>67.72</v>
      </c>
      <c r="V132">
        <v>70.69</v>
      </c>
      <c r="W132">
        <v>69.709999999999994</v>
      </c>
      <c r="Y132">
        <v>69.2</v>
      </c>
      <c r="Z132">
        <v>14</v>
      </c>
      <c r="AA132">
        <v>5</v>
      </c>
      <c r="AB132">
        <v>7</v>
      </c>
      <c r="AC132">
        <v>7</v>
      </c>
      <c r="AE132">
        <v>4</v>
      </c>
      <c r="AF132">
        <v>3</v>
      </c>
      <c r="AG132">
        <v>5</v>
      </c>
      <c r="AH132">
        <v>7</v>
      </c>
      <c r="AJ132">
        <v>7</v>
      </c>
    </row>
    <row r="133" spans="1:36" x14ac:dyDescent="0.25">
      <c r="A133" s="3" t="str">
        <f t="shared" si="2"/>
        <v>Hye-Jin Choi</v>
      </c>
      <c r="B133" s="4">
        <v>45718</v>
      </c>
      <c r="C133" t="s">
        <v>1050</v>
      </c>
      <c r="D133" t="s">
        <v>1051</v>
      </c>
      <c r="E133" t="s">
        <v>1052</v>
      </c>
      <c r="F133" t="s">
        <v>1053</v>
      </c>
      <c r="I133" t="s">
        <v>957</v>
      </c>
      <c r="J133" t="s">
        <v>1071</v>
      </c>
      <c r="K133">
        <v>11</v>
      </c>
      <c r="L133">
        <v>70</v>
      </c>
      <c r="M133">
        <v>71</v>
      </c>
      <c r="N133">
        <v>70</v>
      </c>
      <c r="O133">
        <v>72</v>
      </c>
      <c r="Q133">
        <v>283</v>
      </c>
      <c r="R133">
        <v>71.13</v>
      </c>
      <c r="S133">
        <v>71.150000000000006</v>
      </c>
      <c r="T133">
        <v>66.69</v>
      </c>
      <c r="U133">
        <v>70.72</v>
      </c>
      <c r="V133">
        <v>69.69</v>
      </c>
      <c r="W133">
        <v>70.709999999999994</v>
      </c>
      <c r="Y133">
        <v>69.45</v>
      </c>
      <c r="Z133">
        <v>3</v>
      </c>
      <c r="AA133">
        <v>10</v>
      </c>
      <c r="AB133">
        <v>7</v>
      </c>
      <c r="AC133">
        <v>11</v>
      </c>
      <c r="AE133">
        <v>2</v>
      </c>
      <c r="AF133">
        <v>4</v>
      </c>
      <c r="AG133">
        <v>5</v>
      </c>
      <c r="AH133">
        <v>8</v>
      </c>
      <c r="AJ133">
        <v>11</v>
      </c>
    </row>
    <row r="134" spans="1:36" x14ac:dyDescent="0.25">
      <c r="A134" s="3" t="str">
        <f t="shared" si="2"/>
        <v>Minjee Lee</v>
      </c>
      <c r="B134" s="4">
        <v>45718</v>
      </c>
      <c r="C134" t="s">
        <v>1050</v>
      </c>
      <c r="D134" t="s">
        <v>1051</v>
      </c>
      <c r="E134" t="s">
        <v>1052</v>
      </c>
      <c r="F134" t="s">
        <v>1053</v>
      </c>
      <c r="I134" t="s">
        <v>920</v>
      </c>
      <c r="J134" t="s">
        <v>1072</v>
      </c>
      <c r="K134">
        <v>11</v>
      </c>
      <c r="L134">
        <v>70</v>
      </c>
      <c r="M134">
        <v>72</v>
      </c>
      <c r="N134">
        <v>68</v>
      </c>
      <c r="O134">
        <v>73</v>
      </c>
      <c r="Q134">
        <v>283</v>
      </c>
      <c r="R134">
        <v>71.13</v>
      </c>
      <c r="S134">
        <v>71.150000000000006</v>
      </c>
      <c r="T134">
        <v>66.69</v>
      </c>
      <c r="U134">
        <v>71.72</v>
      </c>
      <c r="V134">
        <v>67.69</v>
      </c>
      <c r="W134">
        <v>71.709999999999994</v>
      </c>
      <c r="Y134">
        <v>69.45</v>
      </c>
      <c r="Z134">
        <v>3</v>
      </c>
      <c r="AA134">
        <v>12</v>
      </c>
      <c r="AB134">
        <v>4</v>
      </c>
      <c r="AC134">
        <v>11</v>
      </c>
      <c r="AE134">
        <v>2</v>
      </c>
      <c r="AF134">
        <v>5</v>
      </c>
      <c r="AG134">
        <v>4</v>
      </c>
      <c r="AH134">
        <v>8</v>
      </c>
      <c r="AJ134">
        <v>11</v>
      </c>
    </row>
    <row r="135" spans="1:36" x14ac:dyDescent="0.25">
      <c r="A135" s="3" t="str">
        <f t="shared" si="2"/>
        <v>Mao Saigo</v>
      </c>
      <c r="B135" s="4">
        <v>45718</v>
      </c>
      <c r="C135" t="s">
        <v>1050</v>
      </c>
      <c r="D135" t="s">
        <v>1051</v>
      </c>
      <c r="E135" t="s">
        <v>1052</v>
      </c>
      <c r="F135" t="s">
        <v>1053</v>
      </c>
      <c r="I135" t="s">
        <v>1073</v>
      </c>
      <c r="J135" t="s">
        <v>1074</v>
      </c>
      <c r="K135">
        <v>11</v>
      </c>
      <c r="L135">
        <v>75</v>
      </c>
      <c r="M135">
        <v>70</v>
      </c>
      <c r="N135">
        <v>68</v>
      </c>
      <c r="O135">
        <v>70</v>
      </c>
      <c r="Q135">
        <v>283</v>
      </c>
      <c r="R135">
        <v>71.13</v>
      </c>
      <c r="S135">
        <v>71.150000000000006</v>
      </c>
      <c r="T135">
        <v>71.69</v>
      </c>
      <c r="U135">
        <v>69.72</v>
      </c>
      <c r="V135">
        <v>67.69</v>
      </c>
      <c r="W135">
        <v>68.709999999999994</v>
      </c>
      <c r="Y135">
        <v>69.45</v>
      </c>
      <c r="Z135">
        <v>37</v>
      </c>
      <c r="AA135">
        <v>28</v>
      </c>
      <c r="AB135">
        <v>15</v>
      </c>
      <c r="AC135">
        <v>11</v>
      </c>
      <c r="AE135">
        <v>7</v>
      </c>
      <c r="AF135">
        <v>8</v>
      </c>
      <c r="AG135">
        <v>7</v>
      </c>
      <c r="AH135">
        <v>8</v>
      </c>
      <c r="AJ135">
        <v>11</v>
      </c>
    </row>
    <row r="136" spans="1:36" x14ac:dyDescent="0.25">
      <c r="A136" s="3" t="str">
        <f t="shared" si="2"/>
        <v>Pajaree Anannarukarn</v>
      </c>
      <c r="B136" s="4">
        <v>45718</v>
      </c>
      <c r="C136" t="s">
        <v>1050</v>
      </c>
      <c r="D136" t="s">
        <v>1051</v>
      </c>
      <c r="E136" t="s">
        <v>1052</v>
      </c>
      <c r="F136" t="s">
        <v>1053</v>
      </c>
      <c r="I136" t="s">
        <v>1075</v>
      </c>
      <c r="J136" t="s">
        <v>1076</v>
      </c>
      <c r="K136">
        <v>14</v>
      </c>
      <c r="L136">
        <v>74</v>
      </c>
      <c r="M136">
        <v>66</v>
      </c>
      <c r="N136">
        <v>70</v>
      </c>
      <c r="O136">
        <v>74</v>
      </c>
      <c r="Q136">
        <v>284</v>
      </c>
      <c r="R136">
        <v>71.13</v>
      </c>
      <c r="S136">
        <v>71.150000000000006</v>
      </c>
      <c r="T136">
        <v>70.69</v>
      </c>
      <c r="U136">
        <v>65.72</v>
      </c>
      <c r="V136">
        <v>69.69</v>
      </c>
      <c r="W136">
        <v>72.709999999999994</v>
      </c>
      <c r="Y136">
        <v>69.7</v>
      </c>
      <c r="Z136">
        <v>29</v>
      </c>
      <c r="AA136">
        <v>5</v>
      </c>
      <c r="AB136">
        <v>4</v>
      </c>
      <c r="AC136">
        <v>14</v>
      </c>
      <c r="AE136">
        <v>6</v>
      </c>
      <c r="AF136">
        <v>3</v>
      </c>
      <c r="AG136">
        <v>4</v>
      </c>
      <c r="AH136">
        <v>9</v>
      </c>
      <c r="AJ136">
        <v>14</v>
      </c>
    </row>
    <row r="137" spans="1:36" x14ac:dyDescent="0.25">
      <c r="A137" s="3" t="str">
        <f t="shared" si="2"/>
        <v>Carlota Ciganda</v>
      </c>
      <c r="B137" s="4">
        <v>45718</v>
      </c>
      <c r="C137" t="s">
        <v>1050</v>
      </c>
      <c r="D137" t="s">
        <v>1051</v>
      </c>
      <c r="E137" t="s">
        <v>1052</v>
      </c>
      <c r="F137" t="s">
        <v>1053</v>
      </c>
      <c r="I137" t="s">
        <v>1077</v>
      </c>
      <c r="J137" t="s">
        <v>1078</v>
      </c>
      <c r="K137">
        <v>14</v>
      </c>
      <c r="L137">
        <v>71</v>
      </c>
      <c r="M137">
        <v>71</v>
      </c>
      <c r="N137">
        <v>72</v>
      </c>
      <c r="O137">
        <v>70</v>
      </c>
      <c r="Q137">
        <v>284</v>
      </c>
      <c r="R137">
        <v>71.13</v>
      </c>
      <c r="S137">
        <v>71.150000000000006</v>
      </c>
      <c r="T137">
        <v>67.69</v>
      </c>
      <c r="U137">
        <v>70.72</v>
      </c>
      <c r="V137">
        <v>71.69</v>
      </c>
      <c r="W137">
        <v>68.709999999999994</v>
      </c>
      <c r="Y137">
        <v>69.7</v>
      </c>
      <c r="Z137">
        <v>7</v>
      </c>
      <c r="AA137">
        <v>12</v>
      </c>
      <c r="AB137">
        <v>17</v>
      </c>
      <c r="AC137">
        <v>14</v>
      </c>
      <c r="AE137">
        <v>3</v>
      </c>
      <c r="AF137">
        <v>5</v>
      </c>
      <c r="AG137">
        <v>8</v>
      </c>
      <c r="AH137">
        <v>9</v>
      </c>
      <c r="AJ137">
        <v>14</v>
      </c>
    </row>
    <row r="138" spans="1:36" x14ac:dyDescent="0.25">
      <c r="A138" s="3" t="str">
        <f t="shared" si="2"/>
        <v>Nasa Hataoka</v>
      </c>
      <c r="B138" s="4">
        <v>45718</v>
      </c>
      <c r="C138" t="s">
        <v>1050</v>
      </c>
      <c r="D138" t="s">
        <v>1051</v>
      </c>
      <c r="E138" t="s">
        <v>1052</v>
      </c>
      <c r="F138" t="s">
        <v>1053</v>
      </c>
      <c r="I138" t="s">
        <v>1079</v>
      </c>
      <c r="J138" t="s">
        <v>1080</v>
      </c>
      <c r="K138">
        <v>14</v>
      </c>
      <c r="L138">
        <v>75</v>
      </c>
      <c r="M138">
        <v>71</v>
      </c>
      <c r="N138">
        <v>68</v>
      </c>
      <c r="O138">
        <v>70</v>
      </c>
      <c r="Q138">
        <v>284</v>
      </c>
      <c r="R138">
        <v>71.13</v>
      </c>
      <c r="S138">
        <v>71.150000000000006</v>
      </c>
      <c r="T138">
        <v>71.69</v>
      </c>
      <c r="U138">
        <v>70.72</v>
      </c>
      <c r="V138">
        <v>67.69</v>
      </c>
      <c r="W138">
        <v>68.709999999999994</v>
      </c>
      <c r="Y138">
        <v>69.7</v>
      </c>
      <c r="Z138">
        <v>37</v>
      </c>
      <c r="AA138">
        <v>35</v>
      </c>
      <c r="AB138">
        <v>17</v>
      </c>
      <c r="AC138">
        <v>14</v>
      </c>
      <c r="AE138">
        <v>7</v>
      </c>
      <c r="AF138">
        <v>9</v>
      </c>
      <c r="AG138">
        <v>8</v>
      </c>
      <c r="AH138">
        <v>9</v>
      </c>
      <c r="AJ138">
        <v>14</v>
      </c>
    </row>
    <row r="139" spans="1:36" x14ac:dyDescent="0.25">
      <c r="A139" s="3" t="str">
        <f t="shared" si="2"/>
        <v>Nanna Koerstz Madsen</v>
      </c>
      <c r="B139" s="4">
        <v>45718</v>
      </c>
      <c r="C139" t="s">
        <v>1050</v>
      </c>
      <c r="D139" t="s">
        <v>1051</v>
      </c>
      <c r="E139" t="s">
        <v>1052</v>
      </c>
      <c r="F139" t="s">
        <v>1053</v>
      </c>
      <c r="I139" t="s">
        <v>1081</v>
      </c>
      <c r="J139" t="s">
        <v>1082</v>
      </c>
      <c r="K139">
        <v>14</v>
      </c>
      <c r="L139">
        <v>71</v>
      </c>
      <c r="M139">
        <v>73</v>
      </c>
      <c r="N139">
        <v>71</v>
      </c>
      <c r="O139">
        <v>69</v>
      </c>
      <c r="Q139">
        <v>284</v>
      </c>
      <c r="R139">
        <v>71.13</v>
      </c>
      <c r="S139">
        <v>71.150000000000006</v>
      </c>
      <c r="T139">
        <v>67.69</v>
      </c>
      <c r="U139">
        <v>72.72</v>
      </c>
      <c r="V139">
        <v>70.69</v>
      </c>
      <c r="W139">
        <v>67.709999999999994</v>
      </c>
      <c r="Y139">
        <v>69.7</v>
      </c>
      <c r="Z139">
        <v>7</v>
      </c>
      <c r="AA139">
        <v>23</v>
      </c>
      <c r="AB139">
        <v>27</v>
      </c>
      <c r="AC139">
        <v>14</v>
      </c>
      <c r="AE139">
        <v>3</v>
      </c>
      <c r="AF139">
        <v>7</v>
      </c>
      <c r="AG139">
        <v>9</v>
      </c>
      <c r="AH139">
        <v>9</v>
      </c>
      <c r="AJ139">
        <v>14</v>
      </c>
    </row>
    <row r="140" spans="1:36" x14ac:dyDescent="0.25">
      <c r="A140" s="3" t="str">
        <f t="shared" si="2"/>
        <v>Lauren Coughlin</v>
      </c>
      <c r="B140" s="4">
        <v>45718</v>
      </c>
      <c r="C140" t="s">
        <v>1050</v>
      </c>
      <c r="D140" t="s">
        <v>1051</v>
      </c>
      <c r="E140" t="s">
        <v>1052</v>
      </c>
      <c r="F140" t="s">
        <v>1053</v>
      </c>
      <c r="I140" t="s">
        <v>1083</v>
      </c>
      <c r="J140" t="s">
        <v>1084</v>
      </c>
      <c r="K140">
        <v>18</v>
      </c>
      <c r="L140">
        <v>74</v>
      </c>
      <c r="M140">
        <v>70</v>
      </c>
      <c r="N140">
        <v>70</v>
      </c>
      <c r="O140">
        <v>71</v>
      </c>
      <c r="Q140">
        <v>285</v>
      </c>
      <c r="R140">
        <v>71.13</v>
      </c>
      <c r="S140">
        <v>71.150000000000006</v>
      </c>
      <c r="T140">
        <v>70.69</v>
      </c>
      <c r="U140">
        <v>69.72</v>
      </c>
      <c r="V140">
        <v>69.69</v>
      </c>
      <c r="W140">
        <v>69.709999999999994</v>
      </c>
      <c r="Y140">
        <v>69.95</v>
      </c>
      <c r="Z140">
        <v>29</v>
      </c>
      <c r="AA140">
        <v>23</v>
      </c>
      <c r="AB140">
        <v>17</v>
      </c>
      <c r="AC140">
        <v>18</v>
      </c>
      <c r="AE140">
        <v>6</v>
      </c>
      <c r="AF140">
        <v>7</v>
      </c>
      <c r="AG140">
        <v>8</v>
      </c>
      <c r="AH140">
        <v>10</v>
      </c>
      <c r="AJ140">
        <v>18</v>
      </c>
    </row>
    <row r="141" spans="1:36" x14ac:dyDescent="0.25">
      <c r="A141" s="3" t="str">
        <f t="shared" si="2"/>
        <v>Jin Young Ko</v>
      </c>
      <c r="B141" s="4">
        <v>45718</v>
      </c>
      <c r="C141" t="s">
        <v>1050</v>
      </c>
      <c r="D141" t="s">
        <v>1051</v>
      </c>
      <c r="E141" t="s">
        <v>1052</v>
      </c>
      <c r="F141" t="s">
        <v>1053</v>
      </c>
      <c r="I141" t="s">
        <v>1054</v>
      </c>
      <c r="J141" t="s">
        <v>1085</v>
      </c>
      <c r="K141">
        <v>18</v>
      </c>
      <c r="L141">
        <v>73</v>
      </c>
      <c r="M141">
        <v>70</v>
      </c>
      <c r="N141">
        <v>72</v>
      </c>
      <c r="O141">
        <v>70</v>
      </c>
      <c r="Q141">
        <v>285</v>
      </c>
      <c r="R141">
        <v>71.13</v>
      </c>
      <c r="S141">
        <v>71.150000000000006</v>
      </c>
      <c r="T141">
        <v>69.69</v>
      </c>
      <c r="U141">
        <v>69.72</v>
      </c>
      <c r="V141">
        <v>71.69</v>
      </c>
      <c r="W141">
        <v>68.709999999999994</v>
      </c>
      <c r="Y141">
        <v>69.95</v>
      </c>
      <c r="Z141">
        <v>20</v>
      </c>
      <c r="AA141">
        <v>16</v>
      </c>
      <c r="AB141">
        <v>27</v>
      </c>
      <c r="AC141">
        <v>18</v>
      </c>
      <c r="AE141">
        <v>5</v>
      </c>
      <c r="AF141">
        <v>6</v>
      </c>
      <c r="AG141">
        <v>9</v>
      </c>
      <c r="AH141">
        <v>10</v>
      </c>
      <c r="AJ141">
        <v>18</v>
      </c>
    </row>
    <row r="142" spans="1:36" x14ac:dyDescent="0.25">
      <c r="A142" s="3" t="str">
        <f t="shared" si="2"/>
        <v>Haeran Ryu</v>
      </c>
      <c r="B142" s="4">
        <v>45718</v>
      </c>
      <c r="C142" t="s">
        <v>1050</v>
      </c>
      <c r="D142" t="s">
        <v>1051</v>
      </c>
      <c r="E142" t="s">
        <v>1052</v>
      </c>
      <c r="F142" t="s">
        <v>1053</v>
      </c>
      <c r="I142" t="s">
        <v>1086</v>
      </c>
      <c r="J142" t="s">
        <v>1087</v>
      </c>
      <c r="K142">
        <v>18</v>
      </c>
      <c r="L142">
        <v>73</v>
      </c>
      <c r="M142">
        <v>68</v>
      </c>
      <c r="N142">
        <v>73</v>
      </c>
      <c r="O142">
        <v>71</v>
      </c>
      <c r="Q142">
        <v>285</v>
      </c>
      <c r="R142">
        <v>71.13</v>
      </c>
      <c r="S142">
        <v>71.150000000000006</v>
      </c>
      <c r="T142">
        <v>69.69</v>
      </c>
      <c r="U142">
        <v>67.72</v>
      </c>
      <c r="V142">
        <v>72.69</v>
      </c>
      <c r="W142">
        <v>69.709999999999994</v>
      </c>
      <c r="Y142">
        <v>69.95</v>
      </c>
      <c r="Z142">
        <v>20</v>
      </c>
      <c r="AA142">
        <v>10</v>
      </c>
      <c r="AB142">
        <v>17</v>
      </c>
      <c r="AC142">
        <v>18</v>
      </c>
      <c r="AE142">
        <v>5</v>
      </c>
      <c r="AF142">
        <v>4</v>
      </c>
      <c r="AG142">
        <v>8</v>
      </c>
      <c r="AH142">
        <v>10</v>
      </c>
      <c r="AJ142">
        <v>18</v>
      </c>
    </row>
    <row r="143" spans="1:36" x14ac:dyDescent="0.25">
      <c r="A143" s="3" t="str">
        <f t="shared" si="2"/>
        <v>Allisen Corpuz</v>
      </c>
      <c r="B143" s="4">
        <v>45718</v>
      </c>
      <c r="C143" t="s">
        <v>1050</v>
      </c>
      <c r="D143" t="s">
        <v>1051</v>
      </c>
      <c r="E143" t="s">
        <v>1052</v>
      </c>
      <c r="F143" t="s">
        <v>1053</v>
      </c>
      <c r="I143" t="s">
        <v>1088</v>
      </c>
      <c r="J143" t="s">
        <v>1089</v>
      </c>
      <c r="K143">
        <v>21</v>
      </c>
      <c r="L143">
        <v>77</v>
      </c>
      <c r="M143">
        <v>68</v>
      </c>
      <c r="N143">
        <v>69</v>
      </c>
      <c r="O143">
        <v>72</v>
      </c>
      <c r="Q143">
        <v>286</v>
      </c>
      <c r="R143">
        <v>71.13</v>
      </c>
      <c r="S143">
        <v>71.150000000000006</v>
      </c>
      <c r="T143">
        <v>73.69</v>
      </c>
      <c r="U143">
        <v>67.72</v>
      </c>
      <c r="V143">
        <v>68.69</v>
      </c>
      <c r="W143">
        <v>70.709999999999994</v>
      </c>
      <c r="Y143">
        <v>70.2</v>
      </c>
      <c r="Z143">
        <v>49</v>
      </c>
      <c r="AA143">
        <v>28</v>
      </c>
      <c r="AB143">
        <v>17</v>
      </c>
      <c r="AC143">
        <v>21</v>
      </c>
      <c r="AE143">
        <v>9</v>
      </c>
      <c r="AF143">
        <v>8</v>
      </c>
      <c r="AG143">
        <v>8</v>
      </c>
      <c r="AH143">
        <v>11</v>
      </c>
      <c r="AJ143">
        <v>21</v>
      </c>
    </row>
    <row r="144" spans="1:36" x14ac:dyDescent="0.25">
      <c r="A144" s="3" t="str">
        <f t="shared" si="2"/>
        <v>Brooke M. Henderson</v>
      </c>
      <c r="B144" s="4">
        <v>45718</v>
      </c>
      <c r="C144" t="s">
        <v>1050</v>
      </c>
      <c r="D144" t="s">
        <v>1051</v>
      </c>
      <c r="E144" t="s">
        <v>1052</v>
      </c>
      <c r="F144" t="s">
        <v>1053</v>
      </c>
      <c r="I144" t="s">
        <v>1090</v>
      </c>
      <c r="J144" t="s">
        <v>1091</v>
      </c>
      <c r="K144">
        <v>21</v>
      </c>
      <c r="L144">
        <v>74</v>
      </c>
      <c r="M144">
        <v>71</v>
      </c>
      <c r="N144">
        <v>70</v>
      </c>
      <c r="O144">
        <v>71</v>
      </c>
      <c r="Q144">
        <v>286</v>
      </c>
      <c r="R144">
        <v>71.13</v>
      </c>
      <c r="S144">
        <v>71.150000000000006</v>
      </c>
      <c r="T144">
        <v>70.69</v>
      </c>
      <c r="U144">
        <v>70.72</v>
      </c>
      <c r="V144">
        <v>69.69</v>
      </c>
      <c r="W144">
        <v>69.709999999999994</v>
      </c>
      <c r="Y144">
        <v>70.2</v>
      </c>
      <c r="Z144">
        <v>29</v>
      </c>
      <c r="AA144">
        <v>28</v>
      </c>
      <c r="AB144">
        <v>27</v>
      </c>
      <c r="AC144">
        <v>21</v>
      </c>
      <c r="AE144">
        <v>6</v>
      </c>
      <c r="AF144">
        <v>8</v>
      </c>
      <c r="AG144">
        <v>9</v>
      </c>
      <c r="AH144">
        <v>11</v>
      </c>
      <c r="AJ144">
        <v>21</v>
      </c>
    </row>
    <row r="145" spans="1:36" x14ac:dyDescent="0.25">
      <c r="A145" s="3" t="str">
        <f t="shared" si="2"/>
        <v>Mi Hyang Lee</v>
      </c>
      <c r="B145" s="4">
        <v>45718</v>
      </c>
      <c r="C145" t="s">
        <v>1050</v>
      </c>
      <c r="D145" t="s">
        <v>1051</v>
      </c>
      <c r="E145" t="s">
        <v>1052</v>
      </c>
      <c r="F145" t="s">
        <v>1053</v>
      </c>
      <c r="I145" t="s">
        <v>920</v>
      </c>
      <c r="J145" t="s">
        <v>1092</v>
      </c>
      <c r="K145">
        <v>21</v>
      </c>
      <c r="L145">
        <v>75</v>
      </c>
      <c r="M145">
        <v>68</v>
      </c>
      <c r="N145">
        <v>73</v>
      </c>
      <c r="O145">
        <v>70</v>
      </c>
      <c r="Q145">
        <v>286</v>
      </c>
      <c r="R145">
        <v>71.13</v>
      </c>
      <c r="S145">
        <v>71.150000000000006</v>
      </c>
      <c r="T145">
        <v>71.69</v>
      </c>
      <c r="U145">
        <v>67.72</v>
      </c>
      <c r="V145">
        <v>72.69</v>
      </c>
      <c r="W145">
        <v>68.709999999999994</v>
      </c>
      <c r="Y145">
        <v>70.2</v>
      </c>
      <c r="Z145">
        <v>37</v>
      </c>
      <c r="AA145">
        <v>16</v>
      </c>
      <c r="AB145">
        <v>32</v>
      </c>
      <c r="AC145">
        <v>21</v>
      </c>
      <c r="AE145">
        <v>7</v>
      </c>
      <c r="AF145">
        <v>6</v>
      </c>
      <c r="AG145">
        <v>10</v>
      </c>
      <c r="AH145">
        <v>11</v>
      </c>
      <c r="AJ145">
        <v>21</v>
      </c>
    </row>
    <row r="146" spans="1:36" x14ac:dyDescent="0.25">
      <c r="A146" s="3" t="str">
        <f t="shared" si="2"/>
        <v>Leona Maguire</v>
      </c>
      <c r="B146" s="4">
        <v>45718</v>
      </c>
      <c r="C146" t="s">
        <v>1050</v>
      </c>
      <c r="D146" t="s">
        <v>1051</v>
      </c>
      <c r="E146" t="s">
        <v>1052</v>
      </c>
      <c r="F146" t="s">
        <v>1053</v>
      </c>
      <c r="I146" t="s">
        <v>1093</v>
      </c>
      <c r="J146" t="s">
        <v>1094</v>
      </c>
      <c r="K146">
        <v>21</v>
      </c>
      <c r="L146">
        <v>75</v>
      </c>
      <c r="M146">
        <v>73</v>
      </c>
      <c r="N146">
        <v>69</v>
      </c>
      <c r="O146">
        <v>69</v>
      </c>
      <c r="Q146">
        <v>286</v>
      </c>
      <c r="R146">
        <v>71.13</v>
      </c>
      <c r="S146">
        <v>71.150000000000006</v>
      </c>
      <c r="T146">
        <v>71.69</v>
      </c>
      <c r="U146">
        <v>72.72</v>
      </c>
      <c r="V146">
        <v>68.69</v>
      </c>
      <c r="W146">
        <v>67.709999999999994</v>
      </c>
      <c r="Y146">
        <v>70.2</v>
      </c>
      <c r="Z146">
        <v>37</v>
      </c>
      <c r="AA146">
        <v>45</v>
      </c>
      <c r="AB146">
        <v>35</v>
      </c>
      <c r="AC146">
        <v>21</v>
      </c>
      <c r="AE146">
        <v>7</v>
      </c>
      <c r="AF146">
        <v>11</v>
      </c>
      <c r="AG146">
        <v>11</v>
      </c>
      <c r="AH146">
        <v>11</v>
      </c>
      <c r="AJ146">
        <v>21</v>
      </c>
    </row>
    <row r="147" spans="1:36" x14ac:dyDescent="0.25">
      <c r="A147" s="3" t="str">
        <f t="shared" si="2"/>
        <v>Rio Takeda</v>
      </c>
      <c r="B147" s="4">
        <v>45718</v>
      </c>
      <c r="C147" t="s">
        <v>1050</v>
      </c>
      <c r="D147" t="s">
        <v>1051</v>
      </c>
      <c r="E147" t="s">
        <v>1052</v>
      </c>
      <c r="F147" t="s">
        <v>1053</v>
      </c>
      <c r="I147" t="s">
        <v>1095</v>
      </c>
      <c r="J147" t="s">
        <v>1096</v>
      </c>
      <c r="K147">
        <v>21</v>
      </c>
      <c r="L147">
        <v>75</v>
      </c>
      <c r="M147">
        <v>70</v>
      </c>
      <c r="N147">
        <v>68</v>
      </c>
      <c r="O147">
        <v>73</v>
      </c>
      <c r="Q147">
        <v>286</v>
      </c>
      <c r="R147">
        <v>71.13</v>
      </c>
      <c r="S147">
        <v>71.150000000000006</v>
      </c>
      <c r="T147">
        <v>71.69</v>
      </c>
      <c r="U147">
        <v>69.72</v>
      </c>
      <c r="V147">
        <v>67.69</v>
      </c>
      <c r="W147">
        <v>71.709999999999994</v>
      </c>
      <c r="Y147">
        <v>70.2</v>
      </c>
      <c r="Z147">
        <v>37</v>
      </c>
      <c r="AA147">
        <v>28</v>
      </c>
      <c r="AB147">
        <v>15</v>
      </c>
      <c r="AC147">
        <v>21</v>
      </c>
      <c r="AE147">
        <v>7</v>
      </c>
      <c r="AF147">
        <v>8</v>
      </c>
      <c r="AG147">
        <v>7</v>
      </c>
      <c r="AH147">
        <v>11</v>
      </c>
      <c r="AJ147">
        <v>21</v>
      </c>
    </row>
    <row r="148" spans="1:36" x14ac:dyDescent="0.25">
      <c r="A148" s="3" t="str">
        <f t="shared" si="2"/>
        <v>Miyu Yamashita</v>
      </c>
      <c r="B148" s="4">
        <v>45718</v>
      </c>
      <c r="C148" t="s">
        <v>1050</v>
      </c>
      <c r="D148" t="s">
        <v>1051</v>
      </c>
      <c r="E148" t="s">
        <v>1052</v>
      </c>
      <c r="F148" t="s">
        <v>1053</v>
      </c>
      <c r="I148" t="s">
        <v>1097</v>
      </c>
      <c r="J148" t="s">
        <v>1098</v>
      </c>
      <c r="K148">
        <v>21</v>
      </c>
      <c r="L148">
        <v>73</v>
      </c>
      <c r="M148">
        <v>70</v>
      </c>
      <c r="N148">
        <v>69</v>
      </c>
      <c r="O148">
        <v>74</v>
      </c>
      <c r="Q148">
        <v>286</v>
      </c>
      <c r="R148">
        <v>71.13</v>
      </c>
      <c r="S148">
        <v>71.150000000000006</v>
      </c>
      <c r="T148">
        <v>69.69</v>
      </c>
      <c r="U148">
        <v>69.72</v>
      </c>
      <c r="V148">
        <v>68.69</v>
      </c>
      <c r="W148">
        <v>72.709999999999994</v>
      </c>
      <c r="Y148">
        <v>70.2</v>
      </c>
      <c r="Z148">
        <v>20</v>
      </c>
      <c r="AA148">
        <v>16</v>
      </c>
      <c r="AB148">
        <v>12</v>
      </c>
      <c r="AC148">
        <v>21</v>
      </c>
      <c r="AE148">
        <v>5</v>
      </c>
      <c r="AF148">
        <v>6</v>
      </c>
      <c r="AG148">
        <v>6</v>
      </c>
      <c r="AH148">
        <v>11</v>
      </c>
      <c r="AJ148">
        <v>21</v>
      </c>
    </row>
    <row r="149" spans="1:36" x14ac:dyDescent="0.25">
      <c r="A149" s="3" t="str">
        <f t="shared" si="2"/>
        <v>Amy Yang</v>
      </c>
      <c r="B149" s="4">
        <v>45718</v>
      </c>
      <c r="C149" t="s">
        <v>1050</v>
      </c>
      <c r="D149" t="s">
        <v>1051</v>
      </c>
      <c r="E149" t="s">
        <v>1052</v>
      </c>
      <c r="F149" t="s">
        <v>1053</v>
      </c>
      <c r="I149" t="s">
        <v>1099</v>
      </c>
      <c r="J149" t="s">
        <v>921</v>
      </c>
      <c r="K149">
        <v>21</v>
      </c>
      <c r="L149">
        <v>71</v>
      </c>
      <c r="M149">
        <v>71</v>
      </c>
      <c r="N149">
        <v>70</v>
      </c>
      <c r="O149">
        <v>74</v>
      </c>
      <c r="Q149">
        <v>286</v>
      </c>
      <c r="R149">
        <v>71.13</v>
      </c>
      <c r="S149">
        <v>71.150000000000006</v>
      </c>
      <c r="T149">
        <v>67.69</v>
      </c>
      <c r="U149">
        <v>70.72</v>
      </c>
      <c r="V149">
        <v>69.69</v>
      </c>
      <c r="W149">
        <v>72.709999999999994</v>
      </c>
      <c r="Y149">
        <v>70.2</v>
      </c>
      <c r="Z149">
        <v>7</v>
      </c>
      <c r="AA149">
        <v>12</v>
      </c>
      <c r="AB149">
        <v>12</v>
      </c>
      <c r="AC149">
        <v>21</v>
      </c>
      <c r="AE149">
        <v>3</v>
      </c>
      <c r="AF149">
        <v>5</v>
      </c>
      <c r="AG149">
        <v>6</v>
      </c>
      <c r="AH149">
        <v>11</v>
      </c>
      <c r="AJ149">
        <v>21</v>
      </c>
    </row>
    <row r="150" spans="1:36" x14ac:dyDescent="0.25">
      <c r="A150" s="3" t="str">
        <f t="shared" si="2"/>
        <v>Ruoning Yin</v>
      </c>
      <c r="B150" s="4">
        <v>45718</v>
      </c>
      <c r="C150" t="s">
        <v>1050</v>
      </c>
      <c r="D150" t="s">
        <v>1051</v>
      </c>
      <c r="E150" t="s">
        <v>1052</v>
      </c>
      <c r="F150" t="s">
        <v>1053</v>
      </c>
      <c r="I150" t="s">
        <v>1100</v>
      </c>
      <c r="J150" t="s">
        <v>1101</v>
      </c>
      <c r="K150">
        <v>21</v>
      </c>
      <c r="L150">
        <v>70</v>
      </c>
      <c r="M150">
        <v>70</v>
      </c>
      <c r="N150">
        <v>72</v>
      </c>
      <c r="O150">
        <v>74</v>
      </c>
      <c r="Q150">
        <v>286</v>
      </c>
      <c r="R150">
        <v>71.13</v>
      </c>
      <c r="S150">
        <v>71.150000000000006</v>
      </c>
      <c r="T150">
        <v>66.69</v>
      </c>
      <c r="U150">
        <v>69.72</v>
      </c>
      <c r="V150">
        <v>71.69</v>
      </c>
      <c r="W150">
        <v>72.709999999999994</v>
      </c>
      <c r="Y150">
        <v>70.2</v>
      </c>
      <c r="Z150">
        <v>3</v>
      </c>
      <c r="AA150">
        <v>5</v>
      </c>
      <c r="AB150">
        <v>12</v>
      </c>
      <c r="AC150">
        <v>21</v>
      </c>
      <c r="AE150">
        <v>2</v>
      </c>
      <c r="AF150">
        <v>3</v>
      </c>
      <c r="AG150">
        <v>6</v>
      </c>
      <c r="AH150">
        <v>11</v>
      </c>
      <c r="AJ150">
        <v>21</v>
      </c>
    </row>
    <row r="151" spans="1:36" x14ac:dyDescent="0.25">
      <c r="A151" s="3" t="str">
        <f t="shared" si="2"/>
        <v>Celine Boutier</v>
      </c>
      <c r="B151" s="4">
        <v>45718</v>
      </c>
      <c r="C151" t="s">
        <v>1050</v>
      </c>
      <c r="D151" t="s">
        <v>1051</v>
      </c>
      <c r="E151" t="s">
        <v>1052</v>
      </c>
      <c r="F151" t="s">
        <v>1053</v>
      </c>
      <c r="I151" t="s">
        <v>1102</v>
      </c>
      <c r="J151" t="s">
        <v>1103</v>
      </c>
      <c r="K151">
        <v>29</v>
      </c>
      <c r="L151">
        <v>72</v>
      </c>
      <c r="M151">
        <v>70</v>
      </c>
      <c r="N151">
        <v>76</v>
      </c>
      <c r="O151">
        <v>69</v>
      </c>
      <c r="Q151">
        <v>287</v>
      </c>
      <c r="R151">
        <v>71.13</v>
      </c>
      <c r="S151">
        <v>71.150000000000006</v>
      </c>
      <c r="T151">
        <v>68.69</v>
      </c>
      <c r="U151">
        <v>69.72</v>
      </c>
      <c r="V151">
        <v>75.69</v>
      </c>
      <c r="W151">
        <v>67.709999999999994</v>
      </c>
      <c r="Y151">
        <v>70.45</v>
      </c>
      <c r="Z151">
        <v>14</v>
      </c>
      <c r="AA151">
        <v>12</v>
      </c>
      <c r="AB151">
        <v>38</v>
      </c>
      <c r="AC151">
        <v>29</v>
      </c>
      <c r="AE151">
        <v>4</v>
      </c>
      <c r="AF151">
        <v>5</v>
      </c>
      <c r="AG151">
        <v>12</v>
      </c>
      <c r="AH151">
        <v>12</v>
      </c>
      <c r="AJ151">
        <v>29</v>
      </c>
    </row>
    <row r="152" spans="1:36" x14ac:dyDescent="0.25">
      <c r="A152" s="3" t="str">
        <f t="shared" si="2"/>
        <v>Moriya Jutanugarn</v>
      </c>
      <c r="B152" s="4">
        <v>45718</v>
      </c>
      <c r="C152" t="s">
        <v>1050</v>
      </c>
      <c r="D152" t="s">
        <v>1051</v>
      </c>
      <c r="E152" t="s">
        <v>1052</v>
      </c>
      <c r="F152" t="s">
        <v>1053</v>
      </c>
      <c r="I152" t="s">
        <v>1104</v>
      </c>
      <c r="J152" t="s">
        <v>1105</v>
      </c>
      <c r="K152">
        <v>29</v>
      </c>
      <c r="L152">
        <v>72</v>
      </c>
      <c r="M152">
        <v>71</v>
      </c>
      <c r="N152">
        <v>72</v>
      </c>
      <c r="O152">
        <v>72</v>
      </c>
      <c r="Q152">
        <v>287</v>
      </c>
      <c r="R152">
        <v>71.13</v>
      </c>
      <c r="S152">
        <v>71.150000000000006</v>
      </c>
      <c r="T152">
        <v>68.69</v>
      </c>
      <c r="U152">
        <v>70.72</v>
      </c>
      <c r="V152">
        <v>71.69</v>
      </c>
      <c r="W152">
        <v>70.709999999999994</v>
      </c>
      <c r="Y152">
        <v>70.45</v>
      </c>
      <c r="Z152">
        <v>14</v>
      </c>
      <c r="AA152">
        <v>16</v>
      </c>
      <c r="AB152">
        <v>27</v>
      </c>
      <c r="AC152">
        <v>29</v>
      </c>
      <c r="AE152">
        <v>4</v>
      </c>
      <c r="AF152">
        <v>6</v>
      </c>
      <c r="AG152">
        <v>9</v>
      </c>
      <c r="AH152">
        <v>12</v>
      </c>
      <c r="AJ152">
        <v>29</v>
      </c>
    </row>
    <row r="153" spans="1:36" x14ac:dyDescent="0.25">
      <c r="A153" s="3" t="str">
        <f t="shared" si="2"/>
        <v>Jennifer Kupcho</v>
      </c>
      <c r="B153" s="4">
        <v>45718</v>
      </c>
      <c r="C153" t="s">
        <v>1050</v>
      </c>
      <c r="D153" t="s">
        <v>1051</v>
      </c>
      <c r="E153" t="s">
        <v>1052</v>
      </c>
      <c r="F153" t="s">
        <v>1053</v>
      </c>
      <c r="I153" t="s">
        <v>1106</v>
      </c>
      <c r="J153" t="s">
        <v>881</v>
      </c>
      <c r="K153">
        <v>29</v>
      </c>
      <c r="L153">
        <v>76</v>
      </c>
      <c r="M153">
        <v>70</v>
      </c>
      <c r="N153">
        <v>70</v>
      </c>
      <c r="O153">
        <v>71</v>
      </c>
      <c r="Q153">
        <v>287</v>
      </c>
      <c r="R153">
        <v>71.13</v>
      </c>
      <c r="S153">
        <v>71.150000000000006</v>
      </c>
      <c r="T153">
        <v>72.69</v>
      </c>
      <c r="U153">
        <v>69.72</v>
      </c>
      <c r="V153">
        <v>69.69</v>
      </c>
      <c r="W153">
        <v>69.709999999999994</v>
      </c>
      <c r="Y153">
        <v>70.45</v>
      </c>
      <c r="Z153">
        <v>46</v>
      </c>
      <c r="AA153">
        <v>35</v>
      </c>
      <c r="AB153">
        <v>32</v>
      </c>
      <c r="AC153">
        <v>29</v>
      </c>
      <c r="AE153">
        <v>8</v>
      </c>
      <c r="AF153">
        <v>9</v>
      </c>
      <c r="AG153">
        <v>10</v>
      </c>
      <c r="AH153">
        <v>12</v>
      </c>
      <c r="AJ153">
        <v>29</v>
      </c>
    </row>
    <row r="154" spans="1:36" x14ac:dyDescent="0.25">
      <c r="A154" s="3" t="str">
        <f t="shared" si="2"/>
        <v>Lilia Vu</v>
      </c>
      <c r="B154" s="4">
        <v>45718</v>
      </c>
      <c r="C154" t="s">
        <v>1050</v>
      </c>
      <c r="D154" t="s">
        <v>1051</v>
      </c>
      <c r="E154" t="s">
        <v>1052</v>
      </c>
      <c r="F154" t="s">
        <v>1053</v>
      </c>
      <c r="I154" t="s">
        <v>1107</v>
      </c>
      <c r="J154" t="s">
        <v>1108</v>
      </c>
      <c r="K154">
        <v>29</v>
      </c>
      <c r="L154">
        <v>77</v>
      </c>
      <c r="M154">
        <v>68</v>
      </c>
      <c r="N154">
        <v>70</v>
      </c>
      <c r="O154">
        <v>72</v>
      </c>
      <c r="Q154">
        <v>287</v>
      </c>
      <c r="R154">
        <v>71.13</v>
      </c>
      <c r="S154">
        <v>71.150000000000006</v>
      </c>
      <c r="T154">
        <v>73.69</v>
      </c>
      <c r="U154">
        <v>67.72</v>
      </c>
      <c r="V154">
        <v>69.69</v>
      </c>
      <c r="W154">
        <v>70.709999999999994</v>
      </c>
      <c r="Y154">
        <v>70.45</v>
      </c>
      <c r="Z154">
        <v>49</v>
      </c>
      <c r="AA154">
        <v>28</v>
      </c>
      <c r="AB154">
        <v>27</v>
      </c>
      <c r="AC154">
        <v>29</v>
      </c>
      <c r="AE154">
        <v>9</v>
      </c>
      <c r="AF154">
        <v>8</v>
      </c>
      <c r="AG154">
        <v>9</v>
      </c>
      <c r="AH154">
        <v>12</v>
      </c>
      <c r="AJ154">
        <v>29</v>
      </c>
    </row>
    <row r="155" spans="1:36" x14ac:dyDescent="0.25">
      <c r="A155" s="3" t="str">
        <f t="shared" si="2"/>
        <v>Miranda Wang</v>
      </c>
      <c r="B155" s="4">
        <v>45718</v>
      </c>
      <c r="C155" t="s">
        <v>1050</v>
      </c>
      <c r="D155" t="s">
        <v>1051</v>
      </c>
      <c r="E155" t="s">
        <v>1052</v>
      </c>
      <c r="F155" t="s">
        <v>1053</v>
      </c>
      <c r="I155" t="s">
        <v>916</v>
      </c>
      <c r="J155" t="s">
        <v>1109</v>
      </c>
      <c r="K155">
        <v>29</v>
      </c>
      <c r="L155">
        <v>72</v>
      </c>
      <c r="M155">
        <v>72</v>
      </c>
      <c r="N155">
        <v>70</v>
      </c>
      <c r="O155">
        <v>73</v>
      </c>
      <c r="Q155">
        <v>287</v>
      </c>
      <c r="R155">
        <v>71.13</v>
      </c>
      <c r="S155">
        <v>71.150000000000006</v>
      </c>
      <c r="T155">
        <v>68.69</v>
      </c>
      <c r="U155">
        <v>71.72</v>
      </c>
      <c r="V155">
        <v>69.69</v>
      </c>
      <c r="W155">
        <v>71.709999999999994</v>
      </c>
      <c r="Y155">
        <v>70.45</v>
      </c>
      <c r="Z155">
        <v>14</v>
      </c>
      <c r="AA155">
        <v>23</v>
      </c>
      <c r="AB155">
        <v>17</v>
      </c>
      <c r="AC155">
        <v>29</v>
      </c>
      <c r="AE155">
        <v>4</v>
      </c>
      <c r="AF155">
        <v>7</v>
      </c>
      <c r="AG155">
        <v>8</v>
      </c>
      <c r="AH155">
        <v>12</v>
      </c>
      <c r="AJ155">
        <v>29</v>
      </c>
    </row>
    <row r="156" spans="1:36" x14ac:dyDescent="0.25">
      <c r="A156" s="3" t="str">
        <f t="shared" si="2"/>
        <v>Andrea Lee</v>
      </c>
      <c r="B156" s="4">
        <v>45718</v>
      </c>
      <c r="C156" t="s">
        <v>1050</v>
      </c>
      <c r="D156" t="s">
        <v>1051</v>
      </c>
      <c r="E156" t="s">
        <v>1052</v>
      </c>
      <c r="F156" t="s">
        <v>1053</v>
      </c>
      <c r="I156" t="s">
        <v>920</v>
      </c>
      <c r="J156" t="s">
        <v>1110</v>
      </c>
      <c r="K156">
        <v>34</v>
      </c>
      <c r="L156">
        <v>74</v>
      </c>
      <c r="M156">
        <v>72</v>
      </c>
      <c r="N156">
        <v>70</v>
      </c>
      <c r="O156">
        <v>72</v>
      </c>
      <c r="Q156">
        <v>288</v>
      </c>
      <c r="R156">
        <v>71.13</v>
      </c>
      <c r="S156">
        <v>71.150000000000006</v>
      </c>
      <c r="T156">
        <v>70.69</v>
      </c>
      <c r="U156">
        <v>71.72</v>
      </c>
      <c r="V156">
        <v>69.69</v>
      </c>
      <c r="W156">
        <v>70.709999999999994</v>
      </c>
      <c r="Y156">
        <v>70.7</v>
      </c>
      <c r="Z156">
        <v>29</v>
      </c>
      <c r="AA156">
        <v>35</v>
      </c>
      <c r="AB156">
        <v>32</v>
      </c>
      <c r="AC156">
        <v>34</v>
      </c>
      <c r="AE156">
        <v>6</v>
      </c>
      <c r="AF156">
        <v>9</v>
      </c>
      <c r="AG156">
        <v>10</v>
      </c>
      <c r="AH156">
        <v>13</v>
      </c>
      <c r="AJ156">
        <v>34</v>
      </c>
    </row>
    <row r="157" spans="1:36" x14ac:dyDescent="0.25">
      <c r="A157" s="3" t="str">
        <f t="shared" si="2"/>
        <v>Sarah Schmelzel</v>
      </c>
      <c r="B157" s="4">
        <v>45718</v>
      </c>
      <c r="C157" t="s">
        <v>1050</v>
      </c>
      <c r="D157" t="s">
        <v>1051</v>
      </c>
      <c r="E157" t="s">
        <v>1052</v>
      </c>
      <c r="F157" t="s">
        <v>1053</v>
      </c>
      <c r="I157" t="s">
        <v>1111</v>
      </c>
      <c r="J157" t="s">
        <v>956</v>
      </c>
      <c r="K157">
        <v>34</v>
      </c>
      <c r="L157">
        <v>73</v>
      </c>
      <c r="M157">
        <v>67</v>
      </c>
      <c r="N157">
        <v>77</v>
      </c>
      <c r="O157">
        <v>71</v>
      </c>
      <c r="Q157">
        <v>288</v>
      </c>
      <c r="R157">
        <v>71.13</v>
      </c>
      <c r="S157">
        <v>71.150000000000006</v>
      </c>
      <c r="T157">
        <v>69.69</v>
      </c>
      <c r="U157">
        <v>66.72</v>
      </c>
      <c r="V157">
        <v>76.69</v>
      </c>
      <c r="W157">
        <v>69.709999999999994</v>
      </c>
      <c r="Y157">
        <v>70.7</v>
      </c>
      <c r="Z157">
        <v>20</v>
      </c>
      <c r="AA157">
        <v>5</v>
      </c>
      <c r="AB157">
        <v>35</v>
      </c>
      <c r="AC157">
        <v>34</v>
      </c>
      <c r="AE157">
        <v>5</v>
      </c>
      <c r="AF157">
        <v>3</v>
      </c>
      <c r="AG157">
        <v>11</v>
      </c>
      <c r="AH157">
        <v>13</v>
      </c>
      <c r="AJ157">
        <v>34</v>
      </c>
    </row>
    <row r="158" spans="1:36" x14ac:dyDescent="0.25">
      <c r="A158" s="3" t="str">
        <f t="shared" si="2"/>
        <v>Shannon Tan</v>
      </c>
      <c r="B158" s="4">
        <v>45718</v>
      </c>
      <c r="C158" t="s">
        <v>1050</v>
      </c>
      <c r="D158" t="s">
        <v>1051</v>
      </c>
      <c r="E158" t="s">
        <v>1052</v>
      </c>
      <c r="F158" t="s">
        <v>1053</v>
      </c>
      <c r="I158" t="s">
        <v>1034</v>
      </c>
      <c r="J158" t="s">
        <v>1112</v>
      </c>
      <c r="K158">
        <v>34</v>
      </c>
      <c r="L158">
        <v>73</v>
      </c>
      <c r="M158">
        <v>72</v>
      </c>
      <c r="N158">
        <v>69</v>
      </c>
      <c r="O158">
        <v>74</v>
      </c>
      <c r="Q158">
        <v>288</v>
      </c>
      <c r="R158">
        <v>71.13</v>
      </c>
      <c r="S158">
        <v>71.150000000000006</v>
      </c>
      <c r="T158">
        <v>69.69</v>
      </c>
      <c r="U158">
        <v>71.72</v>
      </c>
      <c r="V158">
        <v>68.69</v>
      </c>
      <c r="W158">
        <v>72.709999999999994</v>
      </c>
      <c r="Y158">
        <v>70.7</v>
      </c>
      <c r="Z158">
        <v>20</v>
      </c>
      <c r="AA158">
        <v>28</v>
      </c>
      <c r="AB158">
        <v>17</v>
      </c>
      <c r="AC158">
        <v>34</v>
      </c>
      <c r="AE158">
        <v>5</v>
      </c>
      <c r="AF158">
        <v>8</v>
      </c>
      <c r="AG158">
        <v>8</v>
      </c>
      <c r="AH158">
        <v>13</v>
      </c>
      <c r="AJ158">
        <v>34</v>
      </c>
    </row>
    <row r="159" spans="1:36" x14ac:dyDescent="0.25">
      <c r="A159" s="3" t="str">
        <f t="shared" si="2"/>
        <v>Bailey Tardy</v>
      </c>
      <c r="B159" s="4">
        <v>45718</v>
      </c>
      <c r="C159" t="s">
        <v>1050</v>
      </c>
      <c r="D159" t="s">
        <v>1051</v>
      </c>
      <c r="E159" t="s">
        <v>1052</v>
      </c>
      <c r="F159" t="s">
        <v>1053</v>
      </c>
      <c r="I159" t="s">
        <v>1113</v>
      </c>
      <c r="J159" t="s">
        <v>1114</v>
      </c>
      <c r="K159">
        <v>34</v>
      </c>
      <c r="L159">
        <v>75</v>
      </c>
      <c r="M159">
        <v>71</v>
      </c>
      <c r="N159">
        <v>68</v>
      </c>
      <c r="O159">
        <v>74</v>
      </c>
      <c r="Q159">
        <v>288</v>
      </c>
      <c r="R159">
        <v>71.13</v>
      </c>
      <c r="S159">
        <v>71.150000000000006</v>
      </c>
      <c r="T159">
        <v>71.69</v>
      </c>
      <c r="U159">
        <v>70.72</v>
      </c>
      <c r="V159">
        <v>67.69</v>
      </c>
      <c r="W159">
        <v>72.709999999999994</v>
      </c>
      <c r="Y159">
        <v>70.7</v>
      </c>
      <c r="Z159">
        <v>37</v>
      </c>
      <c r="AA159">
        <v>35</v>
      </c>
      <c r="AB159">
        <v>17</v>
      </c>
      <c r="AC159">
        <v>34</v>
      </c>
      <c r="AE159">
        <v>7</v>
      </c>
      <c r="AF159">
        <v>9</v>
      </c>
      <c r="AG159">
        <v>8</v>
      </c>
      <c r="AH159">
        <v>13</v>
      </c>
      <c r="AJ159">
        <v>34</v>
      </c>
    </row>
    <row r="160" spans="1:36" x14ac:dyDescent="0.25">
      <c r="A160" s="3" t="str">
        <f t="shared" si="2"/>
        <v>Ariya Jutanugarn</v>
      </c>
      <c r="B160" s="4">
        <v>45718</v>
      </c>
      <c r="C160" t="s">
        <v>1050</v>
      </c>
      <c r="D160" t="s">
        <v>1051</v>
      </c>
      <c r="E160" t="s">
        <v>1052</v>
      </c>
      <c r="F160" t="s">
        <v>1053</v>
      </c>
      <c r="I160" t="s">
        <v>1104</v>
      </c>
      <c r="J160" t="s">
        <v>1115</v>
      </c>
      <c r="K160">
        <v>38</v>
      </c>
      <c r="L160">
        <v>72</v>
      </c>
      <c r="M160">
        <v>76</v>
      </c>
      <c r="N160">
        <v>71</v>
      </c>
      <c r="O160">
        <v>70</v>
      </c>
      <c r="Q160">
        <v>289</v>
      </c>
      <c r="R160">
        <v>71.13</v>
      </c>
      <c r="S160">
        <v>71.150000000000006</v>
      </c>
      <c r="T160">
        <v>68.69</v>
      </c>
      <c r="U160">
        <v>75.72</v>
      </c>
      <c r="V160">
        <v>70.69</v>
      </c>
      <c r="W160">
        <v>68.709999999999994</v>
      </c>
      <c r="Y160">
        <v>70.95</v>
      </c>
      <c r="Z160">
        <v>14</v>
      </c>
      <c r="AA160">
        <v>45</v>
      </c>
      <c r="AB160">
        <v>41</v>
      </c>
      <c r="AC160">
        <v>38</v>
      </c>
      <c r="AE160">
        <v>4</v>
      </c>
      <c r="AF160">
        <v>11</v>
      </c>
      <c r="AG160">
        <v>13</v>
      </c>
      <c r="AH160">
        <v>14</v>
      </c>
      <c r="AJ160">
        <v>38</v>
      </c>
    </row>
    <row r="161" spans="1:36" x14ac:dyDescent="0.25">
      <c r="A161" s="3" t="str">
        <f t="shared" si="2"/>
        <v>Auston Kim</v>
      </c>
      <c r="B161" s="4">
        <v>45718</v>
      </c>
      <c r="C161" t="s">
        <v>1050</v>
      </c>
      <c r="D161" t="s">
        <v>1051</v>
      </c>
      <c r="E161" t="s">
        <v>1052</v>
      </c>
      <c r="F161" t="s">
        <v>1053</v>
      </c>
      <c r="I161" t="s">
        <v>897</v>
      </c>
      <c r="J161" t="s">
        <v>1116</v>
      </c>
      <c r="K161">
        <v>39</v>
      </c>
      <c r="L161">
        <v>78</v>
      </c>
      <c r="M161">
        <v>71</v>
      </c>
      <c r="N161">
        <v>71</v>
      </c>
      <c r="O161">
        <v>72</v>
      </c>
      <c r="Q161">
        <v>292</v>
      </c>
      <c r="R161">
        <v>71.13</v>
      </c>
      <c r="S161">
        <v>71.150000000000006</v>
      </c>
      <c r="T161">
        <v>74.69</v>
      </c>
      <c r="U161">
        <v>70.72</v>
      </c>
      <c r="V161">
        <v>70.69</v>
      </c>
      <c r="W161">
        <v>70.709999999999994</v>
      </c>
      <c r="Y161">
        <v>71.7</v>
      </c>
      <c r="Z161">
        <v>53</v>
      </c>
      <c r="AA161">
        <v>52</v>
      </c>
      <c r="AB161">
        <v>43</v>
      </c>
      <c r="AC161">
        <v>39</v>
      </c>
      <c r="AE161">
        <v>10</v>
      </c>
      <c r="AF161">
        <v>12</v>
      </c>
      <c r="AG161">
        <v>14</v>
      </c>
      <c r="AH161">
        <v>17</v>
      </c>
      <c r="AJ161">
        <v>39</v>
      </c>
    </row>
    <row r="162" spans="1:36" x14ac:dyDescent="0.25">
      <c r="A162" s="3" t="str">
        <f t="shared" si="2"/>
        <v>Lucy Li</v>
      </c>
      <c r="B162" s="4">
        <v>45718</v>
      </c>
      <c r="C162" t="s">
        <v>1050</v>
      </c>
      <c r="D162" t="s">
        <v>1051</v>
      </c>
      <c r="E162" t="s">
        <v>1052</v>
      </c>
      <c r="F162" t="s">
        <v>1053</v>
      </c>
      <c r="I162" t="s">
        <v>1117</v>
      </c>
      <c r="J162" t="s">
        <v>1118</v>
      </c>
      <c r="K162">
        <v>39</v>
      </c>
      <c r="L162">
        <v>74</v>
      </c>
      <c r="M162">
        <v>73</v>
      </c>
      <c r="N162">
        <v>73</v>
      </c>
      <c r="O162">
        <v>72</v>
      </c>
      <c r="Q162">
        <v>292</v>
      </c>
      <c r="R162">
        <v>71.13</v>
      </c>
      <c r="S162">
        <v>71.150000000000006</v>
      </c>
      <c r="T162">
        <v>70.69</v>
      </c>
      <c r="U162">
        <v>72.72</v>
      </c>
      <c r="V162">
        <v>72.69</v>
      </c>
      <c r="W162">
        <v>70.709999999999994</v>
      </c>
      <c r="Y162">
        <v>71.7</v>
      </c>
      <c r="Z162">
        <v>29</v>
      </c>
      <c r="AA162">
        <v>42</v>
      </c>
      <c r="AB162">
        <v>43</v>
      </c>
      <c r="AC162">
        <v>39</v>
      </c>
      <c r="AE162">
        <v>6</v>
      </c>
      <c r="AF162">
        <v>10</v>
      </c>
      <c r="AG162">
        <v>14</v>
      </c>
      <c r="AH162">
        <v>17</v>
      </c>
      <c r="AJ162">
        <v>39</v>
      </c>
    </row>
    <row r="163" spans="1:36" x14ac:dyDescent="0.25">
      <c r="A163" s="3" t="str">
        <f t="shared" si="2"/>
        <v>Linn Grant</v>
      </c>
      <c r="B163" s="4">
        <v>45718</v>
      </c>
      <c r="C163" t="s">
        <v>1050</v>
      </c>
      <c r="D163" t="s">
        <v>1051</v>
      </c>
      <c r="E163" t="s">
        <v>1052</v>
      </c>
      <c r="F163" t="s">
        <v>1053</v>
      </c>
      <c r="I163" t="s">
        <v>1119</v>
      </c>
      <c r="J163" t="s">
        <v>1120</v>
      </c>
      <c r="K163">
        <v>41</v>
      </c>
      <c r="L163">
        <v>73</v>
      </c>
      <c r="M163">
        <v>75</v>
      </c>
      <c r="N163">
        <v>72</v>
      </c>
      <c r="O163">
        <v>73</v>
      </c>
      <c r="Q163">
        <v>293</v>
      </c>
      <c r="R163">
        <v>71.13</v>
      </c>
      <c r="S163">
        <v>71.150000000000006</v>
      </c>
      <c r="T163">
        <v>69.69</v>
      </c>
      <c r="U163">
        <v>74.72</v>
      </c>
      <c r="V163">
        <v>71.69</v>
      </c>
      <c r="W163">
        <v>71.709999999999994</v>
      </c>
      <c r="Y163">
        <v>71.95</v>
      </c>
      <c r="Z163">
        <v>20</v>
      </c>
      <c r="AA163">
        <v>45</v>
      </c>
      <c r="AB163">
        <v>43</v>
      </c>
      <c r="AC163">
        <v>41</v>
      </c>
      <c r="AE163">
        <v>5</v>
      </c>
      <c r="AF163">
        <v>11</v>
      </c>
      <c r="AG163">
        <v>14</v>
      </c>
      <c r="AH163">
        <v>18</v>
      </c>
      <c r="AJ163">
        <v>41</v>
      </c>
    </row>
    <row r="164" spans="1:36" x14ac:dyDescent="0.25">
      <c r="A164" s="3" t="str">
        <f t="shared" si="2"/>
        <v>Ruixin Liu</v>
      </c>
      <c r="B164" s="4">
        <v>45718</v>
      </c>
      <c r="C164" t="s">
        <v>1050</v>
      </c>
      <c r="D164" t="s">
        <v>1051</v>
      </c>
      <c r="E164" t="s">
        <v>1052</v>
      </c>
      <c r="F164" t="s">
        <v>1053</v>
      </c>
      <c r="I164" t="s">
        <v>888</v>
      </c>
      <c r="J164" t="s">
        <v>1121</v>
      </c>
      <c r="K164">
        <v>41</v>
      </c>
      <c r="L164">
        <v>78</v>
      </c>
      <c r="M164">
        <v>70</v>
      </c>
      <c r="N164">
        <v>73</v>
      </c>
      <c r="O164">
        <v>72</v>
      </c>
      <c r="Q164">
        <v>293</v>
      </c>
      <c r="R164">
        <v>71.13</v>
      </c>
      <c r="S164">
        <v>71.150000000000006</v>
      </c>
      <c r="T164">
        <v>74.69</v>
      </c>
      <c r="U164">
        <v>69.72</v>
      </c>
      <c r="V164">
        <v>72.69</v>
      </c>
      <c r="W164">
        <v>70.709999999999994</v>
      </c>
      <c r="Y164">
        <v>71.95</v>
      </c>
      <c r="Z164">
        <v>53</v>
      </c>
      <c r="AA164">
        <v>45</v>
      </c>
      <c r="AB164">
        <v>46</v>
      </c>
      <c r="AC164">
        <v>41</v>
      </c>
      <c r="AE164">
        <v>10</v>
      </c>
      <c r="AF164">
        <v>11</v>
      </c>
      <c r="AG164">
        <v>15</v>
      </c>
      <c r="AH164">
        <v>18</v>
      </c>
      <c r="AJ164">
        <v>41</v>
      </c>
    </row>
    <row r="165" spans="1:36" x14ac:dyDescent="0.25">
      <c r="A165" s="3" t="str">
        <f t="shared" si="2"/>
        <v>Caroline Masson</v>
      </c>
      <c r="B165" s="4">
        <v>45718</v>
      </c>
      <c r="C165" t="s">
        <v>1050</v>
      </c>
      <c r="D165" t="s">
        <v>1051</v>
      </c>
      <c r="E165" t="s">
        <v>1052</v>
      </c>
      <c r="F165" t="s">
        <v>1053</v>
      </c>
      <c r="I165" t="s">
        <v>1122</v>
      </c>
      <c r="J165" t="s">
        <v>1041</v>
      </c>
      <c r="K165">
        <v>41</v>
      </c>
      <c r="L165">
        <v>74</v>
      </c>
      <c r="M165">
        <v>72</v>
      </c>
      <c r="N165">
        <v>71</v>
      </c>
      <c r="O165">
        <v>76</v>
      </c>
      <c r="Q165">
        <v>293</v>
      </c>
      <c r="R165">
        <v>71.13</v>
      </c>
      <c r="S165">
        <v>71.150000000000006</v>
      </c>
      <c r="T165">
        <v>70.69</v>
      </c>
      <c r="U165">
        <v>71.72</v>
      </c>
      <c r="V165">
        <v>70.69</v>
      </c>
      <c r="W165">
        <v>74.709999999999994</v>
      </c>
      <c r="Y165">
        <v>71.95</v>
      </c>
      <c r="Z165">
        <v>29</v>
      </c>
      <c r="AA165">
        <v>35</v>
      </c>
      <c r="AB165">
        <v>35</v>
      </c>
      <c r="AC165">
        <v>41</v>
      </c>
      <c r="AE165">
        <v>6</v>
      </c>
      <c r="AF165">
        <v>9</v>
      </c>
      <c r="AG165">
        <v>11</v>
      </c>
      <c r="AH165">
        <v>18</v>
      </c>
      <c r="AJ165">
        <v>41</v>
      </c>
    </row>
    <row r="166" spans="1:36" x14ac:dyDescent="0.25">
      <c r="A166" s="3" t="str">
        <f t="shared" si="2"/>
        <v>Albane Valenzuela</v>
      </c>
      <c r="B166" s="4">
        <v>45718</v>
      </c>
      <c r="C166" t="s">
        <v>1050</v>
      </c>
      <c r="D166" t="s">
        <v>1051</v>
      </c>
      <c r="E166" t="s">
        <v>1052</v>
      </c>
      <c r="F166" t="s">
        <v>1053</v>
      </c>
      <c r="I166" t="s">
        <v>1123</v>
      </c>
      <c r="J166" t="s">
        <v>1124</v>
      </c>
      <c r="K166">
        <v>41</v>
      </c>
      <c r="L166">
        <v>75</v>
      </c>
      <c r="M166">
        <v>72</v>
      </c>
      <c r="N166">
        <v>76</v>
      </c>
      <c r="O166">
        <v>70</v>
      </c>
      <c r="Q166">
        <v>293</v>
      </c>
      <c r="R166">
        <v>71.13</v>
      </c>
      <c r="S166">
        <v>71.150000000000006</v>
      </c>
      <c r="T166">
        <v>71.69</v>
      </c>
      <c r="U166">
        <v>71.72</v>
      </c>
      <c r="V166">
        <v>75.69</v>
      </c>
      <c r="W166">
        <v>68.709999999999994</v>
      </c>
      <c r="Y166">
        <v>71.95</v>
      </c>
      <c r="Z166">
        <v>37</v>
      </c>
      <c r="AA166">
        <v>42</v>
      </c>
      <c r="AB166">
        <v>51</v>
      </c>
      <c r="AC166">
        <v>41</v>
      </c>
      <c r="AE166">
        <v>7</v>
      </c>
      <c r="AF166">
        <v>10</v>
      </c>
      <c r="AG166">
        <v>17</v>
      </c>
      <c r="AH166">
        <v>18</v>
      </c>
      <c r="AJ166">
        <v>41</v>
      </c>
    </row>
    <row r="167" spans="1:36" x14ac:dyDescent="0.25">
      <c r="A167" s="3" t="str">
        <f t="shared" si="2"/>
        <v>Hinako Shibuno</v>
      </c>
      <c r="B167" s="4">
        <v>45718</v>
      </c>
      <c r="C167" t="s">
        <v>1050</v>
      </c>
      <c r="D167" t="s">
        <v>1051</v>
      </c>
      <c r="E167" t="s">
        <v>1052</v>
      </c>
      <c r="F167" t="s">
        <v>1053</v>
      </c>
      <c r="I167" t="s">
        <v>1125</v>
      </c>
      <c r="J167" t="s">
        <v>1126</v>
      </c>
      <c r="K167">
        <v>45</v>
      </c>
      <c r="L167">
        <v>71</v>
      </c>
      <c r="M167">
        <v>72</v>
      </c>
      <c r="N167">
        <v>76</v>
      </c>
      <c r="O167">
        <v>75</v>
      </c>
      <c r="Q167">
        <v>294</v>
      </c>
      <c r="R167">
        <v>71.13</v>
      </c>
      <c r="S167">
        <v>71.150000000000006</v>
      </c>
      <c r="T167">
        <v>67.69</v>
      </c>
      <c r="U167">
        <v>71.72</v>
      </c>
      <c r="V167">
        <v>75.69</v>
      </c>
      <c r="W167">
        <v>73.709999999999994</v>
      </c>
      <c r="Y167">
        <v>72.2</v>
      </c>
      <c r="Z167">
        <v>7</v>
      </c>
      <c r="AA167">
        <v>16</v>
      </c>
      <c r="AB167">
        <v>41</v>
      </c>
      <c r="AC167">
        <v>45</v>
      </c>
      <c r="AE167">
        <v>3</v>
      </c>
      <c r="AF167">
        <v>6</v>
      </c>
      <c r="AG167">
        <v>13</v>
      </c>
      <c r="AH167">
        <v>19</v>
      </c>
      <c r="AJ167">
        <v>45</v>
      </c>
    </row>
    <row r="168" spans="1:36" x14ac:dyDescent="0.25">
      <c r="A168" s="3" t="str">
        <f t="shared" si="2"/>
        <v>Linnea Strom</v>
      </c>
      <c r="B168" s="4">
        <v>45718</v>
      </c>
      <c r="C168" t="s">
        <v>1050</v>
      </c>
      <c r="D168" t="s">
        <v>1051</v>
      </c>
      <c r="E168" t="s">
        <v>1052</v>
      </c>
      <c r="F168" t="s">
        <v>1053</v>
      </c>
      <c r="I168" t="s">
        <v>1127</v>
      </c>
      <c r="J168" t="s">
        <v>1128</v>
      </c>
      <c r="K168">
        <v>45</v>
      </c>
      <c r="L168">
        <v>78</v>
      </c>
      <c r="M168">
        <v>72</v>
      </c>
      <c r="N168">
        <v>73</v>
      </c>
      <c r="O168">
        <v>71</v>
      </c>
      <c r="Q168">
        <v>294</v>
      </c>
      <c r="R168">
        <v>71.13</v>
      </c>
      <c r="S168">
        <v>71.150000000000006</v>
      </c>
      <c r="T168">
        <v>74.69</v>
      </c>
      <c r="U168">
        <v>71.72</v>
      </c>
      <c r="V168">
        <v>72.69</v>
      </c>
      <c r="W168">
        <v>69.709999999999994</v>
      </c>
      <c r="Y168">
        <v>72.2</v>
      </c>
      <c r="Z168">
        <v>53</v>
      </c>
      <c r="AA168">
        <v>54</v>
      </c>
      <c r="AB168">
        <v>51</v>
      </c>
      <c r="AC168">
        <v>45</v>
      </c>
      <c r="AE168">
        <v>10</v>
      </c>
      <c r="AF168">
        <v>13</v>
      </c>
      <c r="AG168">
        <v>17</v>
      </c>
      <c r="AH168">
        <v>19</v>
      </c>
      <c r="AJ168">
        <v>45</v>
      </c>
    </row>
    <row r="169" spans="1:36" x14ac:dyDescent="0.25">
      <c r="A169" s="3" t="str">
        <f t="shared" si="2"/>
        <v>Chanettee Wannasaen</v>
      </c>
      <c r="B169" s="4">
        <v>45718</v>
      </c>
      <c r="C169" t="s">
        <v>1050</v>
      </c>
      <c r="D169" t="s">
        <v>1051</v>
      </c>
      <c r="E169" t="s">
        <v>1052</v>
      </c>
      <c r="F169" t="s">
        <v>1053</v>
      </c>
      <c r="I169" t="s">
        <v>1129</v>
      </c>
      <c r="J169" t="s">
        <v>1130</v>
      </c>
      <c r="K169">
        <v>45</v>
      </c>
      <c r="L169">
        <v>77</v>
      </c>
      <c r="M169">
        <v>68</v>
      </c>
      <c r="N169">
        <v>73</v>
      </c>
      <c r="O169">
        <v>76</v>
      </c>
      <c r="Q169">
        <v>294</v>
      </c>
      <c r="R169">
        <v>71.13</v>
      </c>
      <c r="S169">
        <v>71.150000000000006</v>
      </c>
      <c r="T169">
        <v>73.69</v>
      </c>
      <c r="U169">
        <v>67.72</v>
      </c>
      <c r="V169">
        <v>72.69</v>
      </c>
      <c r="W169">
        <v>74.709999999999994</v>
      </c>
      <c r="Y169">
        <v>72.2</v>
      </c>
      <c r="Z169">
        <v>49</v>
      </c>
      <c r="AA169">
        <v>28</v>
      </c>
      <c r="AB169">
        <v>38</v>
      </c>
      <c r="AC169">
        <v>45</v>
      </c>
      <c r="AE169">
        <v>9</v>
      </c>
      <c r="AF169">
        <v>8</v>
      </c>
      <c r="AG169">
        <v>12</v>
      </c>
      <c r="AH169">
        <v>19</v>
      </c>
      <c r="AJ169">
        <v>45</v>
      </c>
    </row>
    <row r="170" spans="1:36" x14ac:dyDescent="0.25">
      <c r="A170" s="3" t="str">
        <f t="shared" si="2"/>
        <v>Brittany Altomare</v>
      </c>
      <c r="B170" s="4">
        <v>45718</v>
      </c>
      <c r="C170" t="s">
        <v>1050</v>
      </c>
      <c r="D170" t="s">
        <v>1051</v>
      </c>
      <c r="E170" t="s">
        <v>1052</v>
      </c>
      <c r="F170" t="s">
        <v>1053</v>
      </c>
      <c r="I170" t="s">
        <v>1131</v>
      </c>
      <c r="J170" t="s">
        <v>1132</v>
      </c>
      <c r="K170">
        <v>48</v>
      </c>
      <c r="L170">
        <v>81</v>
      </c>
      <c r="M170">
        <v>73</v>
      </c>
      <c r="N170">
        <v>70</v>
      </c>
      <c r="O170">
        <v>71</v>
      </c>
      <c r="Q170">
        <v>295</v>
      </c>
      <c r="R170">
        <v>71.13</v>
      </c>
      <c r="S170">
        <v>71.150000000000006</v>
      </c>
      <c r="T170">
        <v>77.69</v>
      </c>
      <c r="U170">
        <v>72.72</v>
      </c>
      <c r="V170">
        <v>69.69</v>
      </c>
      <c r="W170">
        <v>69.709999999999994</v>
      </c>
      <c r="Y170">
        <v>72.45</v>
      </c>
      <c r="Z170">
        <v>65</v>
      </c>
      <c r="AA170">
        <v>60</v>
      </c>
      <c r="AB170">
        <v>54</v>
      </c>
      <c r="AC170">
        <v>48</v>
      </c>
      <c r="AE170">
        <v>13</v>
      </c>
      <c r="AF170">
        <v>17</v>
      </c>
      <c r="AG170">
        <v>18</v>
      </c>
      <c r="AH170">
        <v>20</v>
      </c>
      <c r="AJ170">
        <v>48</v>
      </c>
    </row>
    <row r="171" spans="1:36" x14ac:dyDescent="0.25">
      <c r="A171" s="3" t="str">
        <f t="shared" si="2"/>
        <v>Stephanie Kyriacou</v>
      </c>
      <c r="B171" s="4">
        <v>45718</v>
      </c>
      <c r="C171" t="s">
        <v>1050</v>
      </c>
      <c r="D171" t="s">
        <v>1051</v>
      </c>
      <c r="E171" t="s">
        <v>1052</v>
      </c>
      <c r="F171" t="s">
        <v>1053</v>
      </c>
      <c r="I171" t="s">
        <v>1133</v>
      </c>
      <c r="J171" t="s">
        <v>1134</v>
      </c>
      <c r="K171">
        <v>48</v>
      </c>
      <c r="L171">
        <v>82</v>
      </c>
      <c r="M171">
        <v>71</v>
      </c>
      <c r="N171">
        <v>70</v>
      </c>
      <c r="O171">
        <v>72</v>
      </c>
      <c r="Q171">
        <v>295</v>
      </c>
      <c r="R171">
        <v>71.13</v>
      </c>
      <c r="S171">
        <v>71.150000000000006</v>
      </c>
      <c r="T171">
        <v>78.69</v>
      </c>
      <c r="U171">
        <v>70.72</v>
      </c>
      <c r="V171">
        <v>69.69</v>
      </c>
      <c r="W171">
        <v>70.709999999999994</v>
      </c>
      <c r="Y171">
        <v>72.45</v>
      </c>
      <c r="Z171">
        <v>66</v>
      </c>
      <c r="AA171">
        <v>59</v>
      </c>
      <c r="AB171">
        <v>51</v>
      </c>
      <c r="AC171">
        <v>48</v>
      </c>
      <c r="AE171">
        <v>14</v>
      </c>
      <c r="AF171">
        <v>16</v>
      </c>
      <c r="AG171">
        <v>17</v>
      </c>
      <c r="AH171">
        <v>20</v>
      </c>
      <c r="AJ171">
        <v>48</v>
      </c>
    </row>
    <row r="172" spans="1:36" x14ac:dyDescent="0.25">
      <c r="A172" s="3" t="str">
        <f t="shared" si="2"/>
        <v>Nataliya Guseva</v>
      </c>
      <c r="B172" s="4">
        <v>45718</v>
      </c>
      <c r="C172" t="s">
        <v>1050</v>
      </c>
      <c r="D172" t="s">
        <v>1051</v>
      </c>
      <c r="E172" t="s">
        <v>1052</v>
      </c>
      <c r="F172" t="s">
        <v>1053</v>
      </c>
      <c r="I172" t="s">
        <v>1135</v>
      </c>
      <c r="J172" t="s">
        <v>1136</v>
      </c>
      <c r="K172">
        <v>50</v>
      </c>
      <c r="L172">
        <v>73</v>
      </c>
      <c r="M172">
        <v>75</v>
      </c>
      <c r="N172">
        <v>74</v>
      </c>
      <c r="O172">
        <v>74</v>
      </c>
      <c r="Q172">
        <v>296</v>
      </c>
      <c r="R172">
        <v>71.13</v>
      </c>
      <c r="S172">
        <v>71.150000000000006</v>
      </c>
      <c r="T172">
        <v>69.69</v>
      </c>
      <c r="U172">
        <v>74.72</v>
      </c>
      <c r="V172">
        <v>73.69</v>
      </c>
      <c r="W172">
        <v>72.709999999999994</v>
      </c>
      <c r="Y172">
        <v>72.7</v>
      </c>
      <c r="Z172">
        <v>20</v>
      </c>
      <c r="AA172">
        <v>45</v>
      </c>
      <c r="AB172">
        <v>48</v>
      </c>
      <c r="AC172">
        <v>50</v>
      </c>
      <c r="AE172">
        <v>5</v>
      </c>
      <c r="AF172">
        <v>11</v>
      </c>
      <c r="AG172">
        <v>16</v>
      </c>
      <c r="AH172">
        <v>21</v>
      </c>
      <c r="AJ172">
        <v>50</v>
      </c>
    </row>
    <row r="173" spans="1:36" x14ac:dyDescent="0.25">
      <c r="A173" s="3" t="str">
        <f t="shared" si="2"/>
        <v>Muni He</v>
      </c>
      <c r="B173" s="4">
        <v>45718</v>
      </c>
      <c r="C173" t="s">
        <v>1050</v>
      </c>
      <c r="D173" t="s">
        <v>1051</v>
      </c>
      <c r="E173" t="s">
        <v>1052</v>
      </c>
      <c r="F173" t="s">
        <v>1053</v>
      </c>
      <c r="I173" t="s">
        <v>1137</v>
      </c>
      <c r="J173" t="s">
        <v>1138</v>
      </c>
      <c r="K173">
        <v>50</v>
      </c>
      <c r="L173">
        <v>73</v>
      </c>
      <c r="M173">
        <v>75</v>
      </c>
      <c r="N173">
        <v>70</v>
      </c>
      <c r="O173">
        <v>78</v>
      </c>
      <c r="Q173">
        <v>296</v>
      </c>
      <c r="R173">
        <v>71.13</v>
      </c>
      <c r="S173">
        <v>71.150000000000006</v>
      </c>
      <c r="T173">
        <v>69.69</v>
      </c>
      <c r="U173">
        <v>74.72</v>
      </c>
      <c r="V173">
        <v>69.69</v>
      </c>
      <c r="W173">
        <v>76.709999999999994</v>
      </c>
      <c r="Y173">
        <v>72.7</v>
      </c>
      <c r="Z173">
        <v>20</v>
      </c>
      <c r="AA173">
        <v>45</v>
      </c>
      <c r="AB173">
        <v>38</v>
      </c>
      <c r="AC173">
        <v>50</v>
      </c>
      <c r="AE173">
        <v>5</v>
      </c>
      <c r="AF173">
        <v>11</v>
      </c>
      <c r="AG173">
        <v>12</v>
      </c>
      <c r="AH173">
        <v>21</v>
      </c>
      <c r="AJ173">
        <v>50</v>
      </c>
    </row>
    <row r="174" spans="1:36" x14ac:dyDescent="0.25">
      <c r="A174" s="3" t="str">
        <f t="shared" si="2"/>
        <v>Esther Henseleit</v>
      </c>
      <c r="B174" s="4">
        <v>45718</v>
      </c>
      <c r="C174" t="s">
        <v>1050</v>
      </c>
      <c r="D174" t="s">
        <v>1051</v>
      </c>
      <c r="E174" t="s">
        <v>1052</v>
      </c>
      <c r="F174" t="s">
        <v>1053</v>
      </c>
      <c r="I174" t="s">
        <v>1139</v>
      </c>
      <c r="J174" t="s">
        <v>1140</v>
      </c>
      <c r="K174">
        <v>52</v>
      </c>
      <c r="L174">
        <v>77</v>
      </c>
      <c r="M174">
        <v>73</v>
      </c>
      <c r="N174">
        <v>72</v>
      </c>
      <c r="O174">
        <v>75</v>
      </c>
      <c r="Q174">
        <v>297</v>
      </c>
      <c r="R174">
        <v>71.13</v>
      </c>
      <c r="S174">
        <v>71.150000000000006</v>
      </c>
      <c r="T174">
        <v>73.69</v>
      </c>
      <c r="U174">
        <v>72.72</v>
      </c>
      <c r="V174">
        <v>71.69</v>
      </c>
      <c r="W174">
        <v>73.709999999999994</v>
      </c>
      <c r="Y174">
        <v>72.95</v>
      </c>
      <c r="Z174">
        <v>49</v>
      </c>
      <c r="AA174">
        <v>54</v>
      </c>
      <c r="AB174">
        <v>48</v>
      </c>
      <c r="AC174">
        <v>52</v>
      </c>
      <c r="AE174">
        <v>9</v>
      </c>
      <c r="AF174">
        <v>13</v>
      </c>
      <c r="AG174">
        <v>16</v>
      </c>
      <c r="AH174">
        <v>22</v>
      </c>
      <c r="AJ174">
        <v>52</v>
      </c>
    </row>
    <row r="175" spans="1:36" x14ac:dyDescent="0.25">
      <c r="A175" s="3" t="str">
        <f t="shared" si="2"/>
        <v>Sophia Popov</v>
      </c>
      <c r="B175" s="4">
        <v>45718</v>
      </c>
      <c r="C175" t="s">
        <v>1050</v>
      </c>
      <c r="D175" t="s">
        <v>1051</v>
      </c>
      <c r="E175" t="s">
        <v>1052</v>
      </c>
      <c r="F175" t="s">
        <v>1053</v>
      </c>
      <c r="I175" t="s">
        <v>1141</v>
      </c>
      <c r="J175" t="s">
        <v>867</v>
      </c>
      <c r="K175">
        <v>52</v>
      </c>
      <c r="L175">
        <v>78</v>
      </c>
      <c r="M175">
        <v>76</v>
      </c>
      <c r="N175">
        <v>73</v>
      </c>
      <c r="O175">
        <v>70</v>
      </c>
      <c r="Q175">
        <v>297</v>
      </c>
      <c r="R175">
        <v>71.13</v>
      </c>
      <c r="S175">
        <v>71.150000000000006</v>
      </c>
      <c r="T175">
        <v>74.69</v>
      </c>
      <c r="U175">
        <v>75.72</v>
      </c>
      <c r="V175">
        <v>72.69</v>
      </c>
      <c r="W175">
        <v>68.709999999999994</v>
      </c>
      <c r="Y175">
        <v>72.95</v>
      </c>
      <c r="Z175">
        <v>53</v>
      </c>
      <c r="AA175">
        <v>60</v>
      </c>
      <c r="AB175">
        <v>59</v>
      </c>
      <c r="AC175">
        <v>52</v>
      </c>
      <c r="AE175">
        <v>10</v>
      </c>
      <c r="AF175">
        <v>17</v>
      </c>
      <c r="AG175">
        <v>21</v>
      </c>
      <c r="AH175">
        <v>22</v>
      </c>
      <c r="AJ175">
        <v>52</v>
      </c>
    </row>
    <row r="176" spans="1:36" x14ac:dyDescent="0.25">
      <c r="A176" s="3" t="str">
        <f t="shared" si="2"/>
        <v>Arpichaya Yubol</v>
      </c>
      <c r="B176" s="4">
        <v>45718</v>
      </c>
      <c r="C176" t="s">
        <v>1050</v>
      </c>
      <c r="D176" t="s">
        <v>1051</v>
      </c>
      <c r="E176" t="s">
        <v>1052</v>
      </c>
      <c r="F176" t="s">
        <v>1053</v>
      </c>
      <c r="I176" t="s">
        <v>1142</v>
      </c>
      <c r="J176" t="s">
        <v>1143</v>
      </c>
      <c r="K176">
        <v>52</v>
      </c>
      <c r="L176">
        <v>74</v>
      </c>
      <c r="M176">
        <v>74</v>
      </c>
      <c r="N176">
        <v>73</v>
      </c>
      <c r="O176">
        <v>76</v>
      </c>
      <c r="Q176">
        <v>297</v>
      </c>
      <c r="R176">
        <v>71.13</v>
      </c>
      <c r="S176">
        <v>71.150000000000006</v>
      </c>
      <c r="T176">
        <v>70.69</v>
      </c>
      <c r="U176">
        <v>73.72</v>
      </c>
      <c r="V176">
        <v>72.69</v>
      </c>
      <c r="W176">
        <v>74.709999999999994</v>
      </c>
      <c r="Y176">
        <v>72.95</v>
      </c>
      <c r="Z176">
        <v>29</v>
      </c>
      <c r="AA176">
        <v>45</v>
      </c>
      <c r="AB176">
        <v>46</v>
      </c>
      <c r="AC176">
        <v>52</v>
      </c>
      <c r="AE176">
        <v>6</v>
      </c>
      <c r="AF176">
        <v>11</v>
      </c>
      <c r="AG176">
        <v>15</v>
      </c>
      <c r="AH176">
        <v>22</v>
      </c>
      <c r="AJ176">
        <v>52</v>
      </c>
    </row>
    <row r="177" spans="1:36" x14ac:dyDescent="0.25">
      <c r="A177" s="3" t="str">
        <f t="shared" si="2"/>
        <v>Narin An</v>
      </c>
      <c r="B177" s="4">
        <v>45718</v>
      </c>
      <c r="C177" t="s">
        <v>1050</v>
      </c>
      <c r="D177" t="s">
        <v>1051</v>
      </c>
      <c r="E177" t="s">
        <v>1052</v>
      </c>
      <c r="F177" t="s">
        <v>1053</v>
      </c>
      <c r="I177" t="s">
        <v>1144</v>
      </c>
      <c r="J177" t="s">
        <v>1145</v>
      </c>
      <c r="K177">
        <v>55</v>
      </c>
      <c r="L177">
        <v>78</v>
      </c>
      <c r="M177">
        <v>71</v>
      </c>
      <c r="N177">
        <v>75</v>
      </c>
      <c r="O177">
        <v>74</v>
      </c>
      <c r="Q177">
        <v>298</v>
      </c>
      <c r="R177">
        <v>71.13</v>
      </c>
      <c r="S177">
        <v>71.150000000000006</v>
      </c>
      <c r="T177">
        <v>74.69</v>
      </c>
      <c r="U177">
        <v>70.72</v>
      </c>
      <c r="V177">
        <v>74.69</v>
      </c>
      <c r="W177">
        <v>72.709999999999994</v>
      </c>
      <c r="Y177">
        <v>73.2</v>
      </c>
      <c r="Z177">
        <v>53</v>
      </c>
      <c r="AA177">
        <v>52</v>
      </c>
      <c r="AB177">
        <v>54</v>
      </c>
      <c r="AC177">
        <v>55</v>
      </c>
      <c r="AE177">
        <v>10</v>
      </c>
      <c r="AF177">
        <v>12</v>
      </c>
      <c r="AG177">
        <v>18</v>
      </c>
      <c r="AH177">
        <v>23</v>
      </c>
      <c r="AJ177">
        <v>55</v>
      </c>
    </row>
    <row r="178" spans="1:36" x14ac:dyDescent="0.25">
      <c r="A178" s="3" t="str">
        <f t="shared" si="2"/>
        <v>Ryann O'Toole</v>
      </c>
      <c r="B178" s="4">
        <v>45718</v>
      </c>
      <c r="C178" t="s">
        <v>1050</v>
      </c>
      <c r="D178" t="s">
        <v>1051</v>
      </c>
      <c r="E178" t="s">
        <v>1052</v>
      </c>
      <c r="F178" t="s">
        <v>1053</v>
      </c>
      <c r="I178" t="s">
        <v>1146</v>
      </c>
      <c r="J178" t="s">
        <v>1147</v>
      </c>
      <c r="K178">
        <v>55</v>
      </c>
      <c r="L178">
        <v>76</v>
      </c>
      <c r="M178">
        <v>74</v>
      </c>
      <c r="N178">
        <v>75</v>
      </c>
      <c r="O178">
        <v>73</v>
      </c>
      <c r="Q178">
        <v>298</v>
      </c>
      <c r="R178">
        <v>71.13</v>
      </c>
      <c r="S178">
        <v>71.150000000000006</v>
      </c>
      <c r="T178">
        <v>72.69</v>
      </c>
      <c r="U178">
        <v>73.72</v>
      </c>
      <c r="V178">
        <v>74.69</v>
      </c>
      <c r="W178">
        <v>71.709999999999994</v>
      </c>
      <c r="Y178">
        <v>73.2</v>
      </c>
      <c r="Z178">
        <v>46</v>
      </c>
      <c r="AA178">
        <v>54</v>
      </c>
      <c r="AB178">
        <v>57</v>
      </c>
      <c r="AC178">
        <v>55</v>
      </c>
      <c r="AE178">
        <v>8</v>
      </c>
      <c r="AF178">
        <v>13</v>
      </c>
      <c r="AG178">
        <v>19</v>
      </c>
      <c r="AH178">
        <v>23</v>
      </c>
      <c r="AJ178">
        <v>55</v>
      </c>
    </row>
    <row r="179" spans="1:36" x14ac:dyDescent="0.25">
      <c r="A179" s="3" t="str">
        <f t="shared" si="2"/>
        <v>Maja Stark</v>
      </c>
      <c r="B179" s="4">
        <v>45718</v>
      </c>
      <c r="C179" t="s">
        <v>1050</v>
      </c>
      <c r="D179" t="s">
        <v>1051</v>
      </c>
      <c r="E179" t="s">
        <v>1052</v>
      </c>
      <c r="F179" t="s">
        <v>1053</v>
      </c>
      <c r="I179" t="s">
        <v>1148</v>
      </c>
      <c r="J179" t="s">
        <v>1149</v>
      </c>
      <c r="K179">
        <v>55</v>
      </c>
      <c r="L179">
        <v>75</v>
      </c>
      <c r="M179">
        <v>72</v>
      </c>
      <c r="N179">
        <v>75</v>
      </c>
      <c r="O179">
        <v>76</v>
      </c>
      <c r="Q179">
        <v>298</v>
      </c>
      <c r="R179">
        <v>71.13</v>
      </c>
      <c r="S179">
        <v>71.150000000000006</v>
      </c>
      <c r="T179">
        <v>71.69</v>
      </c>
      <c r="U179">
        <v>71.72</v>
      </c>
      <c r="V179">
        <v>74.69</v>
      </c>
      <c r="W179">
        <v>74.709999999999994</v>
      </c>
      <c r="Y179">
        <v>73.2</v>
      </c>
      <c r="Z179">
        <v>37</v>
      </c>
      <c r="AA179">
        <v>42</v>
      </c>
      <c r="AB179">
        <v>48</v>
      </c>
      <c r="AC179">
        <v>55</v>
      </c>
      <c r="AE179">
        <v>7</v>
      </c>
      <c r="AF179">
        <v>10</v>
      </c>
      <c r="AG179">
        <v>16</v>
      </c>
      <c r="AH179">
        <v>23</v>
      </c>
      <c r="AJ179">
        <v>55</v>
      </c>
    </row>
    <row r="180" spans="1:36" x14ac:dyDescent="0.25">
      <c r="A180" s="3" t="str">
        <f t="shared" si="2"/>
        <v>Jasmine Suwannapura</v>
      </c>
      <c r="B180" s="4">
        <v>45718</v>
      </c>
      <c r="C180" t="s">
        <v>1050</v>
      </c>
      <c r="D180" t="s">
        <v>1051</v>
      </c>
      <c r="E180" t="s">
        <v>1052</v>
      </c>
      <c r="F180" t="s">
        <v>1053</v>
      </c>
      <c r="I180" t="s">
        <v>1150</v>
      </c>
      <c r="J180" t="s">
        <v>1151</v>
      </c>
      <c r="K180">
        <v>55</v>
      </c>
      <c r="L180">
        <v>79</v>
      </c>
      <c r="M180">
        <v>73</v>
      </c>
      <c r="N180">
        <v>74</v>
      </c>
      <c r="O180">
        <v>72</v>
      </c>
      <c r="Q180">
        <v>298</v>
      </c>
      <c r="R180">
        <v>71.13</v>
      </c>
      <c r="S180">
        <v>71.150000000000006</v>
      </c>
      <c r="T180">
        <v>75.69</v>
      </c>
      <c r="U180">
        <v>72.72</v>
      </c>
      <c r="V180">
        <v>73.69</v>
      </c>
      <c r="W180">
        <v>70.709999999999994</v>
      </c>
      <c r="Y180">
        <v>73.2</v>
      </c>
      <c r="Z180">
        <v>59</v>
      </c>
      <c r="AA180">
        <v>58</v>
      </c>
      <c r="AB180">
        <v>58</v>
      </c>
      <c r="AC180">
        <v>55</v>
      </c>
      <c r="AE180">
        <v>11</v>
      </c>
      <c r="AF180">
        <v>15</v>
      </c>
      <c r="AG180">
        <v>20</v>
      </c>
      <c r="AH180">
        <v>23</v>
      </c>
      <c r="AJ180">
        <v>55</v>
      </c>
    </row>
    <row r="181" spans="1:36" x14ac:dyDescent="0.25">
      <c r="A181" s="3" t="str">
        <f t="shared" si="2"/>
        <v>Gabriela Ruffels</v>
      </c>
      <c r="B181" s="4">
        <v>45718</v>
      </c>
      <c r="C181" t="s">
        <v>1050</v>
      </c>
      <c r="D181" t="s">
        <v>1051</v>
      </c>
      <c r="E181" t="s">
        <v>1052</v>
      </c>
      <c r="F181" t="s">
        <v>1053</v>
      </c>
      <c r="I181" t="s">
        <v>1152</v>
      </c>
      <c r="J181" t="s">
        <v>1153</v>
      </c>
      <c r="K181">
        <v>59</v>
      </c>
      <c r="L181">
        <v>80</v>
      </c>
      <c r="M181">
        <v>71</v>
      </c>
      <c r="N181">
        <v>76</v>
      </c>
      <c r="O181">
        <v>75</v>
      </c>
      <c r="Q181">
        <v>302</v>
      </c>
      <c r="R181">
        <v>71.13</v>
      </c>
      <c r="S181">
        <v>71.150000000000006</v>
      </c>
      <c r="T181">
        <v>76.69</v>
      </c>
      <c r="U181">
        <v>70.72</v>
      </c>
      <c r="V181">
        <v>75.69</v>
      </c>
      <c r="W181">
        <v>73.709999999999994</v>
      </c>
      <c r="Y181">
        <v>74.2</v>
      </c>
      <c r="Z181">
        <v>63</v>
      </c>
      <c r="AA181">
        <v>57</v>
      </c>
      <c r="AB181">
        <v>59</v>
      </c>
      <c r="AC181">
        <v>59</v>
      </c>
      <c r="AE181">
        <v>12</v>
      </c>
      <c r="AF181">
        <v>14</v>
      </c>
      <c r="AG181">
        <v>21</v>
      </c>
      <c r="AH181">
        <v>27</v>
      </c>
      <c r="AJ181">
        <v>59</v>
      </c>
    </row>
    <row r="182" spans="1:36" x14ac:dyDescent="0.25">
      <c r="A182" s="3" t="str">
        <f t="shared" si="2"/>
        <v>Grace Kim</v>
      </c>
      <c r="B182" s="4">
        <v>45718</v>
      </c>
      <c r="C182" t="s">
        <v>1050</v>
      </c>
      <c r="D182" t="s">
        <v>1051</v>
      </c>
      <c r="E182" t="s">
        <v>1052</v>
      </c>
      <c r="F182" t="s">
        <v>1053</v>
      </c>
      <c r="I182" t="s">
        <v>897</v>
      </c>
      <c r="J182" t="s">
        <v>1154</v>
      </c>
      <c r="K182">
        <v>60</v>
      </c>
      <c r="L182">
        <v>78</v>
      </c>
      <c r="M182">
        <v>77</v>
      </c>
      <c r="N182">
        <v>72</v>
      </c>
      <c r="O182">
        <v>76</v>
      </c>
      <c r="Q182">
        <v>303</v>
      </c>
      <c r="R182">
        <v>71.13</v>
      </c>
      <c r="S182">
        <v>71.150000000000006</v>
      </c>
      <c r="T182">
        <v>74.69</v>
      </c>
      <c r="U182">
        <v>76.72</v>
      </c>
      <c r="V182">
        <v>71.69</v>
      </c>
      <c r="W182">
        <v>74.709999999999994</v>
      </c>
      <c r="Y182">
        <v>74.45</v>
      </c>
      <c r="Z182">
        <v>53</v>
      </c>
      <c r="AA182">
        <v>63</v>
      </c>
      <c r="AB182">
        <v>59</v>
      </c>
      <c r="AC182">
        <v>60</v>
      </c>
      <c r="AE182">
        <v>10</v>
      </c>
      <c r="AF182">
        <v>18</v>
      </c>
      <c r="AG182">
        <v>21</v>
      </c>
      <c r="AH182">
        <v>28</v>
      </c>
      <c r="AJ182">
        <v>60</v>
      </c>
    </row>
    <row r="183" spans="1:36" x14ac:dyDescent="0.25">
      <c r="A183" s="3" t="str">
        <f t="shared" si="2"/>
        <v>Alexa Pano</v>
      </c>
      <c r="B183" s="4">
        <v>45718</v>
      </c>
      <c r="C183" t="s">
        <v>1050</v>
      </c>
      <c r="D183" t="s">
        <v>1051</v>
      </c>
      <c r="E183" t="s">
        <v>1052</v>
      </c>
      <c r="F183" t="s">
        <v>1053</v>
      </c>
      <c r="I183" t="s">
        <v>1155</v>
      </c>
      <c r="J183" t="s">
        <v>1156</v>
      </c>
      <c r="K183">
        <v>61</v>
      </c>
      <c r="L183">
        <v>79</v>
      </c>
      <c r="M183">
        <v>75</v>
      </c>
      <c r="N183">
        <v>70</v>
      </c>
      <c r="O183">
        <v>80</v>
      </c>
      <c r="Q183">
        <v>304</v>
      </c>
      <c r="R183">
        <v>71.13</v>
      </c>
      <c r="S183">
        <v>71.150000000000006</v>
      </c>
      <c r="T183">
        <v>75.69</v>
      </c>
      <c r="U183">
        <v>74.72</v>
      </c>
      <c r="V183">
        <v>69.69</v>
      </c>
      <c r="W183">
        <v>78.709999999999994</v>
      </c>
      <c r="Y183">
        <v>74.7</v>
      </c>
      <c r="Z183">
        <v>59</v>
      </c>
      <c r="AA183">
        <v>60</v>
      </c>
      <c r="AB183">
        <v>54</v>
      </c>
      <c r="AC183">
        <v>61</v>
      </c>
      <c r="AE183">
        <v>11</v>
      </c>
      <c r="AF183">
        <v>17</v>
      </c>
      <c r="AG183">
        <v>18</v>
      </c>
      <c r="AH183">
        <v>29</v>
      </c>
      <c r="AJ183">
        <v>61</v>
      </c>
    </row>
    <row r="184" spans="1:36" x14ac:dyDescent="0.25">
      <c r="A184" s="3" t="str">
        <f t="shared" si="2"/>
        <v>Danielle Kang</v>
      </c>
      <c r="B184" s="4">
        <v>45718</v>
      </c>
      <c r="C184" t="s">
        <v>1050</v>
      </c>
      <c r="D184" t="s">
        <v>1051</v>
      </c>
      <c r="E184" t="s">
        <v>1052</v>
      </c>
      <c r="F184" t="s">
        <v>1053</v>
      </c>
      <c r="I184" t="s">
        <v>918</v>
      </c>
      <c r="J184" t="s">
        <v>1157</v>
      </c>
      <c r="K184">
        <v>62</v>
      </c>
      <c r="L184">
        <v>79</v>
      </c>
      <c r="M184">
        <v>76</v>
      </c>
      <c r="N184">
        <v>76</v>
      </c>
      <c r="O184">
        <v>76</v>
      </c>
      <c r="Q184">
        <v>307</v>
      </c>
      <c r="R184">
        <v>71.13</v>
      </c>
      <c r="S184">
        <v>71.150000000000006</v>
      </c>
      <c r="T184">
        <v>75.69</v>
      </c>
      <c r="U184">
        <v>75.72</v>
      </c>
      <c r="V184">
        <v>75.69</v>
      </c>
      <c r="W184">
        <v>74.709999999999994</v>
      </c>
      <c r="Y184">
        <v>75.45</v>
      </c>
      <c r="Z184">
        <v>59</v>
      </c>
      <c r="AA184">
        <v>63</v>
      </c>
      <c r="AB184">
        <v>63</v>
      </c>
      <c r="AC184">
        <v>62</v>
      </c>
      <c r="AE184">
        <v>11</v>
      </c>
      <c r="AF184">
        <v>18</v>
      </c>
      <c r="AG184">
        <v>25</v>
      </c>
      <c r="AH184">
        <v>32</v>
      </c>
      <c r="AJ184">
        <v>62</v>
      </c>
    </row>
    <row r="185" spans="1:36" x14ac:dyDescent="0.25">
      <c r="A185" s="3" t="str">
        <f t="shared" si="2"/>
        <v>Yuna Nishimura</v>
      </c>
      <c r="B185" s="4">
        <v>45718</v>
      </c>
      <c r="C185" t="s">
        <v>1050</v>
      </c>
      <c r="D185" t="s">
        <v>1051</v>
      </c>
      <c r="E185" t="s">
        <v>1052</v>
      </c>
      <c r="F185" t="s">
        <v>1053</v>
      </c>
      <c r="I185" t="s">
        <v>1158</v>
      </c>
      <c r="J185" t="s">
        <v>1159</v>
      </c>
      <c r="K185">
        <v>62</v>
      </c>
      <c r="L185">
        <v>80</v>
      </c>
      <c r="M185">
        <v>75</v>
      </c>
      <c r="N185">
        <v>76</v>
      </c>
      <c r="O185">
        <v>76</v>
      </c>
      <c r="Q185">
        <v>307</v>
      </c>
      <c r="R185">
        <v>71.13</v>
      </c>
      <c r="S185">
        <v>71.150000000000006</v>
      </c>
      <c r="T185">
        <v>76.69</v>
      </c>
      <c r="U185">
        <v>74.72</v>
      </c>
      <c r="V185">
        <v>75.69</v>
      </c>
      <c r="W185">
        <v>74.709999999999994</v>
      </c>
      <c r="Y185">
        <v>75.45</v>
      </c>
      <c r="Z185">
        <v>63</v>
      </c>
      <c r="AA185">
        <v>63</v>
      </c>
      <c r="AB185">
        <v>63</v>
      </c>
      <c r="AC185">
        <v>62</v>
      </c>
      <c r="AE185">
        <v>12</v>
      </c>
      <c r="AF185">
        <v>18</v>
      </c>
      <c r="AG185">
        <v>25</v>
      </c>
      <c r="AH185">
        <v>32</v>
      </c>
      <c r="AJ185">
        <v>62</v>
      </c>
    </row>
    <row r="186" spans="1:36" x14ac:dyDescent="0.25">
      <c r="A186" s="3" t="str">
        <f t="shared" si="2"/>
        <v>Xingtong Chen</v>
      </c>
      <c r="B186" s="4">
        <v>45718</v>
      </c>
      <c r="C186" t="s">
        <v>1050</v>
      </c>
      <c r="D186" t="s">
        <v>1051</v>
      </c>
      <c r="E186" t="s">
        <v>1052</v>
      </c>
      <c r="F186" t="s">
        <v>1053</v>
      </c>
      <c r="I186" t="s">
        <v>860</v>
      </c>
      <c r="J186" t="s">
        <v>1160</v>
      </c>
      <c r="K186">
        <v>64</v>
      </c>
      <c r="L186">
        <v>79</v>
      </c>
      <c r="M186">
        <v>78</v>
      </c>
      <c r="N186">
        <v>73</v>
      </c>
      <c r="O186">
        <v>79</v>
      </c>
      <c r="Q186">
        <v>309</v>
      </c>
      <c r="R186">
        <v>71.13</v>
      </c>
      <c r="S186">
        <v>71.150000000000006</v>
      </c>
      <c r="T186">
        <v>75.69</v>
      </c>
      <c r="U186">
        <v>77.72</v>
      </c>
      <c r="V186">
        <v>72.69</v>
      </c>
      <c r="W186">
        <v>77.709999999999994</v>
      </c>
      <c r="Y186">
        <v>75.95</v>
      </c>
      <c r="Z186">
        <v>59</v>
      </c>
      <c r="AA186">
        <v>66</v>
      </c>
      <c r="AB186">
        <v>62</v>
      </c>
      <c r="AC186">
        <v>64</v>
      </c>
      <c r="AE186">
        <v>11</v>
      </c>
      <c r="AF186">
        <v>20</v>
      </c>
      <c r="AG186">
        <v>24</v>
      </c>
      <c r="AH186">
        <v>34</v>
      </c>
      <c r="AJ186">
        <v>64</v>
      </c>
    </row>
    <row r="187" spans="1:36" x14ac:dyDescent="0.25">
      <c r="A187" s="3" t="str">
        <f t="shared" si="2"/>
        <v>Jenny Shin</v>
      </c>
      <c r="B187" s="4">
        <v>45718</v>
      </c>
      <c r="C187" t="s">
        <v>1050</v>
      </c>
      <c r="D187" t="s">
        <v>1051</v>
      </c>
      <c r="E187" t="s">
        <v>1052</v>
      </c>
      <c r="F187" t="s">
        <v>1053</v>
      </c>
      <c r="I187" t="s">
        <v>948</v>
      </c>
      <c r="J187" t="s">
        <v>1161</v>
      </c>
      <c r="K187" t="s">
        <v>1</v>
      </c>
      <c r="L187">
        <v>74</v>
      </c>
      <c r="M187">
        <v>72</v>
      </c>
      <c r="Q187">
        <v>146</v>
      </c>
      <c r="R187">
        <v>71.13</v>
      </c>
      <c r="S187">
        <v>71.150000000000006</v>
      </c>
      <c r="T187">
        <v>70.69</v>
      </c>
      <c r="U187">
        <v>71.72</v>
      </c>
      <c r="Y187">
        <v>71.209999999999994</v>
      </c>
      <c r="Z187">
        <v>29</v>
      </c>
      <c r="AA187">
        <v>35</v>
      </c>
      <c r="AE187">
        <v>6</v>
      </c>
      <c r="AF187">
        <v>9</v>
      </c>
      <c r="AJ187">
        <v>65</v>
      </c>
    </row>
    <row r="188" spans="1:36" x14ac:dyDescent="0.25">
      <c r="A188" s="3" t="str">
        <f t="shared" si="2"/>
        <v>Angel Yin</v>
      </c>
      <c r="B188" s="4">
        <v>45718</v>
      </c>
      <c r="C188" t="s">
        <v>1050</v>
      </c>
      <c r="D188" t="s">
        <v>1051</v>
      </c>
      <c r="E188" t="s">
        <v>1052</v>
      </c>
      <c r="F188" t="s">
        <v>1053</v>
      </c>
      <c r="I188" t="s">
        <v>1100</v>
      </c>
      <c r="J188" t="s">
        <v>1162</v>
      </c>
      <c r="K188" t="s">
        <v>1</v>
      </c>
      <c r="L188">
        <v>76</v>
      </c>
      <c r="M188">
        <v>68</v>
      </c>
      <c r="Q188">
        <v>144</v>
      </c>
      <c r="R188">
        <v>71.13</v>
      </c>
      <c r="S188">
        <v>71.150000000000006</v>
      </c>
      <c r="T188">
        <v>72.69</v>
      </c>
      <c r="U188">
        <v>67.72</v>
      </c>
      <c r="Y188">
        <v>70.209999999999994</v>
      </c>
      <c r="Z188">
        <v>46</v>
      </c>
      <c r="AA188">
        <v>23</v>
      </c>
      <c r="AE188">
        <v>8</v>
      </c>
      <c r="AF188">
        <v>7</v>
      </c>
      <c r="AJ188">
        <v>65</v>
      </c>
    </row>
    <row r="189" spans="1:36" x14ac:dyDescent="0.25">
      <c r="A189" s="3" t="str">
        <f t="shared" si="2"/>
        <v/>
      </c>
      <c r="B189" s="4"/>
    </row>
    <row r="190" spans="1:36" x14ac:dyDescent="0.25">
      <c r="A190" s="3" t="str">
        <f t="shared" si="2"/>
        <v/>
      </c>
      <c r="B190" s="4"/>
    </row>
    <row r="191" spans="1:36" x14ac:dyDescent="0.25">
      <c r="A191" s="3" t="str">
        <f t="shared" si="2"/>
        <v/>
      </c>
      <c r="B191" s="4"/>
    </row>
    <row r="192" spans="1:36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2" x14ac:dyDescent="0.25">
      <c r="A225" s="3" t="str">
        <f t="shared" si="3"/>
        <v/>
      </c>
      <c r="B225" s="4"/>
    </row>
    <row r="226" spans="1:2" x14ac:dyDescent="0.25">
      <c r="A226" s="3" t="str">
        <f t="shared" si="3"/>
        <v/>
      </c>
      <c r="B226" s="4"/>
    </row>
    <row r="227" spans="1:2" x14ac:dyDescent="0.25">
      <c r="A227" s="3" t="str">
        <f t="shared" si="3"/>
        <v/>
      </c>
      <c r="B227" s="4"/>
    </row>
    <row r="228" spans="1:2" x14ac:dyDescent="0.25">
      <c r="A228" s="3" t="str">
        <f t="shared" si="3"/>
        <v/>
      </c>
      <c r="B228" s="4"/>
    </row>
    <row r="229" spans="1:2" x14ac:dyDescent="0.25">
      <c r="A229" s="3" t="str">
        <f t="shared" si="3"/>
        <v/>
      </c>
      <c r="B229" s="4"/>
    </row>
    <row r="230" spans="1:2" x14ac:dyDescent="0.25">
      <c r="A230" s="3" t="str">
        <f t="shared" si="3"/>
        <v/>
      </c>
      <c r="B230" s="4"/>
    </row>
    <row r="231" spans="1:2" x14ac:dyDescent="0.25">
      <c r="A231" s="3" t="str">
        <f t="shared" si="3"/>
        <v/>
      </c>
      <c r="B231" s="4"/>
    </row>
    <row r="232" spans="1:2" x14ac:dyDescent="0.25">
      <c r="A232" s="3" t="str">
        <f t="shared" si="3"/>
        <v/>
      </c>
      <c r="B232" s="4"/>
    </row>
    <row r="233" spans="1:2" x14ac:dyDescent="0.25">
      <c r="A233" s="3" t="str">
        <f t="shared" si="3"/>
        <v/>
      </c>
      <c r="B233" s="4"/>
    </row>
    <row r="234" spans="1:2" x14ac:dyDescent="0.25">
      <c r="A234" s="3" t="str">
        <f t="shared" si="3"/>
        <v/>
      </c>
      <c r="B234" s="4"/>
    </row>
    <row r="235" spans="1:2" x14ac:dyDescent="0.25">
      <c r="A235" s="3" t="str">
        <f t="shared" si="3"/>
        <v/>
      </c>
      <c r="B235" s="4"/>
    </row>
    <row r="236" spans="1:2" x14ac:dyDescent="0.25">
      <c r="A236" s="3" t="str">
        <f t="shared" si="3"/>
        <v/>
      </c>
      <c r="B236" s="4"/>
    </row>
    <row r="237" spans="1:2" x14ac:dyDescent="0.25">
      <c r="A237" s="3" t="str">
        <f t="shared" si="3"/>
        <v/>
      </c>
      <c r="B237" s="4"/>
    </row>
    <row r="238" spans="1:2" x14ac:dyDescent="0.25">
      <c r="A238" s="3" t="str">
        <f t="shared" si="3"/>
        <v/>
      </c>
      <c r="B238" s="4"/>
    </row>
    <row r="239" spans="1:2" x14ac:dyDescent="0.25">
      <c r="A239" s="3" t="str">
        <f t="shared" si="3"/>
        <v/>
      </c>
      <c r="B239" s="4"/>
    </row>
    <row r="240" spans="1:2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Pajaree Anannarukarn</v>
      </c>
      <c r="Q2">
        <f ca="1">IFERROR(OFFSET(Picks!I$1,MATCH($O2,Picks!$F:$F,0)-1,0),"")</f>
        <v>-2</v>
      </c>
      <c r="R2" t="str">
        <f ca="1">IFERROR(OFFSET(Picks!J$1,MATCH($O2,Picks!$F:$F,0)-1,0),"")</f>
        <v>Skybet: 100/1, 5pl, 1/4</v>
      </c>
      <c r="V2">
        <v>1</v>
      </c>
      <c r="W2" t="str">
        <f ca="1">IFERROR(OFFSET(Picks!M$1,MATCH($O2,Picks!$R:$R,0)-1,0),"")</f>
        <v>Linn Grant</v>
      </c>
      <c r="X2">
        <f ca="1">IFERROR(OFFSET(Picks!U$1,MATCH($O2,Picks!$R:$R,0)-1,0),"")</f>
        <v>-2</v>
      </c>
      <c r="Y2" t="str">
        <f ca="1">IFERROR(OFFSET(Picks!V$1,MATCH($O2,Picks!$R:$R,0)-1,0),"")</f>
        <v>Paddy Power: 33/1,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2.9000000000000004</v>
      </c>
      <c r="B3" s="11">
        <f ca="1">IF(AND(A3="",SUM(Win!G:G)=0),"",SUM(Win!G:G))</f>
        <v>-2.9000000000000004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Carlota Ciganda</v>
      </c>
      <c r="Q3">
        <f ca="1">IFERROR(OFFSET(Picks!I$1,MATCH($O3,Picks!$F:$F,0)-1,0),"")</f>
        <v>-2</v>
      </c>
      <c r="R3" t="str">
        <f ca="1">IFERROR(OFFSET(Picks!J$1,MATCH($O3,Picks!$F:$F,0)-1,0),"")</f>
        <v>Spreadex: 125/1, 6pl, 1/5</v>
      </c>
      <c r="V3">
        <v>2</v>
      </c>
      <c r="W3" t="str">
        <f ca="1">IFERROR(OFFSET(Picks!M$1,MATCH($O3,Picks!$R:$R,0)-1,0),"")</f>
        <v>Celine Boutier</v>
      </c>
      <c r="X3">
        <f ca="1">IFERROR(OFFSET(Picks!U$1,MATCH($O3,Picks!$R:$R,0)-1,0),"")</f>
        <v>-2</v>
      </c>
      <c r="Y3" t="str">
        <f ca="1">IFERROR(OFFSET(Picks!V$1,MATCH($O3,Picks!$R:$R,0)-1,0),"")</f>
        <v>Unibet: 33/1, 5pl, 1/4</v>
      </c>
    </row>
    <row r="4" spans="1:25" x14ac:dyDescent="0.25">
      <c r="O4">
        <v>3</v>
      </c>
      <c r="P4" t="str">
        <f ca="1">IFERROR(OFFSET(Picks!A$1,MATCH($O4,Picks!$F:$F,0)-1,0),"")</f>
        <v>Linn Grant</v>
      </c>
      <c r="Q4">
        <f ca="1">IFERROR(OFFSET(Picks!I$1,MATCH($O4,Picks!$F:$F,0)-1,0),"")</f>
        <v>-2</v>
      </c>
      <c r="R4" t="str">
        <f ca="1">IFERROR(OFFSET(Picks!J$1,MATCH($O4,Picks!$F:$F,0)-1,0),"")</f>
        <v>BetVictor: 28/1, 5pl, 1/4</v>
      </c>
      <c r="V4">
        <v>3</v>
      </c>
      <c r="W4" t="str">
        <f ca="1">IFERROR(OFFSET(Picks!M$1,MATCH($O4,Picks!$R:$R,0)-1,0),"")</f>
        <v>Pajaree Anannarukarn</v>
      </c>
      <c r="X4">
        <f ca="1">IFERROR(OFFSET(Picks!U$1,MATCH($O4,Picks!$R:$R,0)-1,0),"")</f>
        <v>-2</v>
      </c>
      <c r="Y4" t="str">
        <f ca="1">IFERROR(OFFSET(Picks!V$1,MATCH($O4,Picks!$R:$R,0)-1,0),"")</f>
        <v>Skybet: 60/1, 5pl, 1/4</v>
      </c>
    </row>
    <row r="5" spans="1:25" x14ac:dyDescent="0.25">
      <c r="O5">
        <v>4</v>
      </c>
      <c r="P5" t="str">
        <f ca="1">IFERROR(OFFSET(Picks!A$1,MATCH($O5,Picks!$F:$F,0)-1,0),"")</f>
        <v>Lauren Coughlin</v>
      </c>
      <c r="Q5">
        <f ca="1">IFERROR(OFFSET(Picks!I$1,MATCH($O5,Picks!$F:$F,0)-1,0),"")</f>
        <v>-2</v>
      </c>
      <c r="R5" t="str">
        <f ca="1">IFERROR(OFFSET(Picks!J$1,MATCH($O5,Picks!$F:$F,0)-1,0),"")</f>
        <v>Spreadex: 60/1, 6pl, 1/5</v>
      </c>
      <c r="V5">
        <v>4</v>
      </c>
      <c r="W5" t="str">
        <f ca="1">IFERROR(OFFSET(Picks!M$1,MATCH($O5,Picks!$R:$R,0)-1,0),"")</f>
        <v>Sarah Schmelzel</v>
      </c>
      <c r="X5">
        <f ca="1">IFERROR(OFFSET(Picks!U$1,MATCH($O5,Picks!$R:$R,0)-1,0),"")</f>
        <v>-2</v>
      </c>
      <c r="Y5" t="str">
        <f ca="1">IFERROR(OFFSET(Picks!V$1,MATCH($O5,Picks!$R:$R,0)-1,0),"")</f>
        <v>Ladbrokes: 100/1, 5pl, 1/4</v>
      </c>
    </row>
    <row r="6" spans="1:25" x14ac:dyDescent="0.25">
      <c r="O6">
        <v>5</v>
      </c>
      <c r="P6" t="str">
        <f ca="1">IFERROR(OFFSET(Picks!A$1,MATCH($O6,Picks!$F:$F,0)-1,0),"")</f>
        <v>Albane Valenzuela</v>
      </c>
      <c r="Q6">
        <f ca="1">IFERROR(OFFSET(Picks!I$1,MATCH($O6,Picks!$F:$F,0)-1,0),"")</f>
        <v>-2</v>
      </c>
      <c r="R6" t="str">
        <f ca="1">IFERROR(OFFSET(Picks!J$1,MATCH($O6,Picks!$F:$F,0)-1,0),"")</f>
        <v>Spreadex: 160/1, 6pl, 1/5</v>
      </c>
      <c r="V6">
        <v>5</v>
      </c>
      <c r="W6" t="str">
        <f ca="1">IFERROR(OFFSET(Picks!M$1,MATCH($O6,Picks!$R:$R,0)-1,0),"")</f>
        <v>Ryann O'Toole</v>
      </c>
      <c r="X6">
        <f ca="1">IFERROR(OFFSET(Picks!U$1,MATCH($O6,Picks!$R:$R,0)-1,0),"")</f>
        <v>-2</v>
      </c>
      <c r="Y6" t="str">
        <f ca="1">IFERROR(OFFSET(Picks!V$1,MATCH($O6,Picks!$R:$R,0)-1,0),"")</f>
        <v>Spreadex: 125/1, 5pl, 1/4</v>
      </c>
    </row>
    <row r="7" spans="1:25" x14ac:dyDescent="0.25">
      <c r="O7">
        <v>6</v>
      </c>
      <c r="P7" t="str">
        <f ca="1">IFERROR(OFFSET(Picks!A$1,MATCH($O7,Picks!$F:$F,0)-1,0),"")</f>
        <v>Jenny Shin</v>
      </c>
      <c r="Q7">
        <f ca="1">IFERROR(OFFSET(Picks!I$1,MATCH($O7,Picks!$F:$F,0)-1,0),"")</f>
        <v>-2</v>
      </c>
      <c r="R7" t="str">
        <f ca="1">IFERROR(OFFSET(Picks!J$1,MATCH($O7,Picks!$F:$F,0)-1,0),"")</f>
        <v>Spreadex: 200/1, 6pl, 1/5</v>
      </c>
      <c r="V7">
        <v>6</v>
      </c>
      <c r="W7" t="str">
        <f ca="1">IFERROR(OFFSET(Picks!M$1,MATCH($O7,Picks!$R:$R,0)-1,0),"")</f>
        <v>Caroline Masson</v>
      </c>
      <c r="X7">
        <f ca="1">IFERROR(OFFSET(Picks!U$1,MATCH($O7,Picks!$R:$R,0)-1,0),"")</f>
        <v>-2</v>
      </c>
      <c r="Y7" t="str">
        <f ca="1">IFERROR(OFFSET(Picks!V$1,MATCH($O7,Picks!$R:$R,0)-1,0),"")</f>
        <v>Skybet: 200/1, 5pl, 1/4</v>
      </c>
    </row>
    <row r="8" spans="1:25" x14ac:dyDescent="0.25">
      <c r="O8">
        <v>7</v>
      </c>
      <c r="P8" t="str">
        <f ca="1">IFERROR(OFFSET(Picks!A$1,MATCH($O8,Picks!$F:$F,0)-1,0),"")</f>
        <v>Sarah Schmelzel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Gabriela Ruffels</v>
      </c>
      <c r="Q9">
        <f ca="1">IFERROR(OFFSET(Picks!I$1,MATCH($O9,Picks!$F:$F,0)-1,0),"")</f>
        <v>-2</v>
      </c>
      <c r="R9" t="str">
        <f ca="1">IFERROR(OFFSET(Picks!J$1,MATCH($O9,Picks!$F:$F,0)-1,0),"")</f>
        <v>Spreadex: 250/1,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Jennifer Kupcho</v>
      </c>
      <c r="Q10">
        <f ca="1">IFERROR(OFFSET(Picks!I$1,MATCH($O10,Picks!$F:$F,0)-1,0),"")</f>
        <v>-2</v>
      </c>
      <c r="R10" t="str">
        <f ca="1">IFERROR(OFFSET(Picks!J$1,MATCH($O10,Picks!$F:$F,0)-1,0),"")</f>
        <v>Bet365: 60/1,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Narin An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Andrea Lee</v>
      </c>
      <c r="Q12">
        <f ca="1">IFERROR(OFFSET(Picks!I$1,MATCH($O12,Picks!$F:$F,0)-1,0),"")</f>
        <v>-2</v>
      </c>
      <c r="R12" t="str">
        <f ca="1">IFERROR(OFFSET(Picks!J$1,MATCH($O12,Picks!$F:$F,0)-1,0),"")</f>
        <v>Spreadex: 230/1,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Mi Hyang Lee</v>
      </c>
      <c r="Q13">
        <f ca="1">IFERROR(OFFSET(Picks!I$1,MATCH($O13,Picks!$F:$F,0)-1,0),"")</f>
        <v>-2</v>
      </c>
      <c r="R13" t="str">
        <f ca="1">IFERROR(OFFSET(Picks!J$1,MATCH($O13,Picks!$F:$F,0)-1,0),"")</f>
        <v>Spreadex: 250/1,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</v>
      </c>
      <c r="X28" s="6">
        <f ca="1">SUM(X2:X11)*3/10</f>
        <v>-3.6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36</v>
      </c>
      <c r="D2" s="16">
        <v>34</v>
      </c>
      <c r="E2" s="17" t="s">
        <v>226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246</v>
      </c>
      <c r="B3" s="15" t="s">
        <v>247</v>
      </c>
      <c r="C3" s="16">
        <v>118</v>
      </c>
      <c r="D3" s="16">
        <v>161</v>
      </c>
      <c r="E3" s="17" t="s">
        <v>739</v>
      </c>
      <c r="F3">
        <f ca="1">IFERROR(IF(A3="","",OFFSET(Results!$AJ$1,MATCH(A3,Results!$A:$A,0)-1,0)),"")</f>
        <v>41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IF(E3="","",OFFSET([1]LPGA!$AL$1,MATCH(A3,[1]LPGA!$E$1:$E$500,0)-1,0))</f>
        <v>Spreadex: 160/1, 6pl, 1/5</v>
      </c>
    </row>
    <row r="4" spans="1:8" x14ac:dyDescent="0.25">
      <c r="A4" t="s">
        <v>248</v>
      </c>
      <c r="B4" s="15" t="s">
        <v>249</v>
      </c>
      <c r="C4" s="16">
        <v>833</v>
      </c>
      <c r="D4" s="16">
        <v>501</v>
      </c>
      <c r="E4" s="17" t="s">
        <v>226</v>
      </c>
      <c r="F4">
        <f ca="1">IFERROR(IF(A4="","",OFFSET(Results!$AJ$1,MATCH(A4,Results!$A:$A,0)-1,0)),"")</f>
        <v>61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250</v>
      </c>
      <c r="B5" s="15" t="s">
        <v>251</v>
      </c>
      <c r="C5" s="16">
        <v>50</v>
      </c>
      <c r="D5" s="16">
        <v>31</v>
      </c>
      <c r="E5" s="17" t="s">
        <v>226</v>
      </c>
      <c r="F5">
        <f ca="1">IFERROR(IF(A5="","",OFFSET(Results!$AJ$1,MATCH(A5,Results!$A:$A,0)-1,0)),"")</f>
        <v>21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252</v>
      </c>
      <c r="B6" s="15" t="s">
        <v>253</v>
      </c>
      <c r="C6" s="16">
        <v>71</v>
      </c>
      <c r="D6" s="16">
        <v>46</v>
      </c>
      <c r="E6" s="17" t="s">
        <v>226</v>
      </c>
      <c r="F6">
        <f ca="1">IFERROR(IF(A6="","",OFFSET(Results!$AJ$1,MATCH(A6,Results!$A:$A,0)-1,0)),"")</f>
        <v>21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254</v>
      </c>
      <c r="B7" s="15" t="s">
        <v>255</v>
      </c>
      <c r="C7" s="16">
        <v>196</v>
      </c>
      <c r="D7" s="16">
        <v>231</v>
      </c>
      <c r="E7" s="17" t="s">
        <v>267</v>
      </c>
      <c r="F7">
        <f ca="1">IFERROR(IF(A7="","",OFFSET(Results!$AJ$1,MATCH(A7,Results!$A:$A,0)-1,0)),"")</f>
        <v>34</v>
      </c>
      <c r="G7" s="6">
        <f t="shared" ca="1" si="0"/>
        <v>-0.1</v>
      </c>
      <c r="H7" t="str">
        <f ca="1">IF(E7="","",OFFSET([1]LPGA!$AL$1,MATCH(A7,[1]LPGA!$E$1:$E$500,0)-1,0))</f>
        <v>Spreadex: 230/1, 6pl, 1/5</v>
      </c>
    </row>
    <row r="8" spans="1:8" x14ac:dyDescent="0.25">
      <c r="A8" t="s">
        <v>256</v>
      </c>
      <c r="B8" s="15" t="s">
        <v>257</v>
      </c>
      <c r="C8" s="16">
        <v>29</v>
      </c>
      <c r="D8" s="16">
        <v>19</v>
      </c>
      <c r="E8" s="17" t="s">
        <v>226</v>
      </c>
      <c r="F8">
        <f ca="1">IFERROR(IF(A8="","",OFFSET(Results!$AJ$1,MATCH(A8,Results!$A:$A,0)-1,0)),"")</f>
        <v>65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258</v>
      </c>
      <c r="B9" s="15" t="s">
        <v>259</v>
      </c>
      <c r="C9" s="16">
        <v>63</v>
      </c>
      <c r="D9" s="16">
        <v>51</v>
      </c>
      <c r="E9" s="17" t="s">
        <v>226</v>
      </c>
      <c r="F9">
        <f ca="1">IFERROR(IF(A9="","",OFFSET(Results!$AJ$1,MATCH(A9,Results!$A:$A,0)-1,0)),"")</f>
        <v>38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260</v>
      </c>
      <c r="B10" s="15" t="s">
        <v>261</v>
      </c>
      <c r="C10" s="16">
        <v>435</v>
      </c>
      <c r="D10" s="16">
        <v>276</v>
      </c>
      <c r="E10" s="17" t="s">
        <v>226</v>
      </c>
      <c r="F10">
        <f ca="1">IFERROR(IF(A10="","",OFFSET(Results!$AJ$1,MATCH(A10,Results!$A:$A,0)-1,0)),"")</f>
        <v>52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262</v>
      </c>
      <c r="B11" s="15" t="s">
        <v>263</v>
      </c>
      <c r="C11" s="16">
        <v>222</v>
      </c>
      <c r="D11" s="16">
        <v>151</v>
      </c>
      <c r="E11" s="17" t="s">
        <v>226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264</v>
      </c>
      <c r="B12" s="15" t="s">
        <v>265</v>
      </c>
      <c r="C12" s="16">
        <v>29</v>
      </c>
      <c r="D12" s="16">
        <v>23</v>
      </c>
      <c r="E12" s="17" t="s">
        <v>226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266</v>
      </c>
      <c r="B13" s="15" t="s">
        <v>267</v>
      </c>
      <c r="C13" s="16">
        <v>1000</v>
      </c>
      <c r="D13" s="16">
        <v>601</v>
      </c>
      <c r="E13" s="17" t="s">
        <v>226</v>
      </c>
      <c r="F13">
        <f ca="1">IFERROR(IF(A13="","",OFFSET(Results!$AJ$1,MATCH(A13,Results!$A:$A,0)-1,0)),"")</f>
        <v>34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268</v>
      </c>
      <c r="B14" s="15" t="s">
        <v>269</v>
      </c>
      <c r="C14" s="16">
        <v>5000</v>
      </c>
      <c r="D14" s="16">
        <v>2001</v>
      </c>
      <c r="E14" s="17" t="s">
        <v>226</v>
      </c>
      <c r="F14">
        <f ca="1">IFERROR(IF(A14="","",OFFSET(Results!$AJ$1,MATCH(A14,Results!$A:$A,0)-1,0)),"")</f>
        <v>48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270</v>
      </c>
      <c r="B15" s="15" t="s">
        <v>271</v>
      </c>
      <c r="C15" s="16">
        <v>49</v>
      </c>
      <c r="D15" s="16">
        <v>46</v>
      </c>
      <c r="E15" s="17" t="s">
        <v>226</v>
      </c>
      <c r="F15">
        <f ca="1">IFERROR(IF(A15="","",OFFSET(Results!$AJ$1,MATCH(A15,Results!$A:$A,0)-1,0)),"")</f>
        <v>21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272</v>
      </c>
      <c r="B16" s="15" t="s">
        <v>273</v>
      </c>
      <c r="C16" s="16">
        <v>75</v>
      </c>
      <c r="D16" s="16">
        <v>126</v>
      </c>
      <c r="E16" s="17" t="s">
        <v>740</v>
      </c>
      <c r="F16">
        <f ca="1">IFERROR(IF(A16="","",OFFSET(Results!$AJ$1,MATCH(A16,Results!$A:$A,0)-1,0)),"")</f>
        <v>14</v>
      </c>
      <c r="G16" s="6">
        <f t="shared" ca="1" si="0"/>
        <v>-0.5</v>
      </c>
      <c r="H16" t="str">
        <f ca="1">IF(E16="","",OFFSET([1]LPGA!$AL$1,MATCH(A16,[1]LPGA!$E$1:$E$500,0)-1,0))</f>
        <v>Spreadex: 125/1, 6pl, 1/5</v>
      </c>
    </row>
    <row r="17" spans="1:8" x14ac:dyDescent="0.25">
      <c r="A17" t="s">
        <v>274</v>
      </c>
      <c r="B17" s="15" t="s">
        <v>275</v>
      </c>
      <c r="C17" s="16">
        <v>526</v>
      </c>
      <c r="D17" s="16">
        <v>601</v>
      </c>
      <c r="E17" s="17" t="s">
        <v>226</v>
      </c>
      <c r="F17">
        <f ca="1">IFERROR(IF(A17="","",OFFSET(Results!$AJ$1,MATCH(A17,Results!$A:$A,0)-1,0)),"")</f>
        <v>41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276</v>
      </c>
      <c r="B18" s="15" t="s">
        <v>277</v>
      </c>
      <c r="C18" s="16">
        <v>28</v>
      </c>
      <c r="D18" s="16">
        <v>23</v>
      </c>
      <c r="E18" s="17" t="s">
        <v>226</v>
      </c>
      <c r="F18">
        <f ca="1">IFERROR(IF(A18="","",OFFSET(Results!$AJ$1,MATCH(A18,Results!$A:$A,0)-1,0)),"")</f>
        <v>29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278</v>
      </c>
      <c r="B19" s="15" t="s">
        <v>279</v>
      </c>
      <c r="C19" s="16">
        <v>250</v>
      </c>
      <c r="D19" s="16">
        <v>226</v>
      </c>
      <c r="E19" s="17" t="s">
        <v>226</v>
      </c>
      <c r="F19">
        <f ca="1">IFERROR(IF(A19="","",OFFSET(Results!$AJ$1,MATCH(A19,Results!$A:$A,0)-1,0)),"")</f>
        <v>45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280</v>
      </c>
      <c r="B20" s="15" t="s">
        <v>281</v>
      </c>
      <c r="C20" s="16">
        <v>33</v>
      </c>
      <c r="D20" s="16">
        <v>23</v>
      </c>
      <c r="E20" s="17" t="s">
        <v>226</v>
      </c>
      <c r="F20">
        <f ca="1">IFERROR(IF(A20="","",OFFSET(Results!$AJ$1,MATCH(A20,Results!$A:$A,0)-1,0)),"")</f>
        <v>4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282</v>
      </c>
      <c r="B21" s="15" t="s">
        <v>283</v>
      </c>
      <c r="C21" s="16">
        <v>1667</v>
      </c>
      <c r="D21" s="16">
        <v>801</v>
      </c>
      <c r="E21" s="17" t="s">
        <v>226</v>
      </c>
      <c r="F21">
        <f ca="1">IFERROR(IF(A21="","",OFFSET(Results!$AJ$1,MATCH(A21,Results!$A:$A,0)-1,0)),"")</f>
        <v>62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284</v>
      </c>
      <c r="B22" s="15" t="s">
        <v>285</v>
      </c>
      <c r="C22" s="16">
        <v>172</v>
      </c>
      <c r="D22" s="16">
        <v>111</v>
      </c>
      <c r="E22" s="17" t="s">
        <v>226</v>
      </c>
      <c r="F22">
        <f ca="1">IFERROR(IF(A22="","",OFFSET(Results!$AJ$1,MATCH(A22,Results!$A:$A,0)-1,0)),"")</f>
        <v>52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286</v>
      </c>
      <c r="B23" s="15" t="s">
        <v>287</v>
      </c>
      <c r="C23" s="16">
        <v>175</v>
      </c>
      <c r="D23" s="16">
        <v>251</v>
      </c>
      <c r="E23" s="17" t="s">
        <v>739</v>
      </c>
      <c r="F23">
        <f ca="1">IFERROR(IF(A23="","",OFFSET(Results!$AJ$1,MATCH(A23,Results!$A:$A,0)-1,0)),"")</f>
        <v>59</v>
      </c>
      <c r="G23" s="6">
        <f t="shared" ca="1" si="0"/>
        <v>-0.2</v>
      </c>
      <c r="H23" t="str">
        <f ca="1">IF(E23="","",OFFSET([1]LPGA!$AL$1,MATCH(A23,[1]LPGA!$E$1:$E$500,0)-1,0))</f>
        <v>Spreadex: 250/1, 6pl, 1/5</v>
      </c>
    </row>
    <row r="24" spans="1:8" x14ac:dyDescent="0.25">
      <c r="A24" t="s">
        <v>288</v>
      </c>
      <c r="B24" s="15" t="s">
        <v>289</v>
      </c>
      <c r="C24" s="16">
        <v>130</v>
      </c>
      <c r="D24" s="16">
        <v>126</v>
      </c>
      <c r="E24" s="17" t="s">
        <v>226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290</v>
      </c>
      <c r="B25" s="15" t="s">
        <v>291</v>
      </c>
      <c r="C25" s="16">
        <v>244</v>
      </c>
      <c r="D25" s="16">
        <v>226</v>
      </c>
      <c r="E25" s="17" t="s">
        <v>226</v>
      </c>
      <c r="F25">
        <f ca="1">IFERROR(IF(A25="","",OFFSET(Results!$AJ$1,MATCH(A25,Results!$A:$A,0)-1,0)),"")</f>
        <v>60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292</v>
      </c>
      <c r="B26" s="15" t="s">
        <v>293</v>
      </c>
      <c r="C26" s="16">
        <v>25</v>
      </c>
      <c r="D26" s="16">
        <v>15</v>
      </c>
      <c r="E26" s="17" t="s">
        <v>226</v>
      </c>
      <c r="F26">
        <f ca="1">IFERROR(IF(A26="","",OFFSET(Results!$AJ$1,MATCH(A26,Results!$A:$A,0)-1,0)),"")</f>
        <v>18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294</v>
      </c>
      <c r="B27" s="15" t="s">
        <v>295</v>
      </c>
      <c r="C27" s="16">
        <v>28</v>
      </c>
      <c r="D27" s="16">
        <v>21</v>
      </c>
      <c r="E27" s="17" t="s">
        <v>226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296</v>
      </c>
      <c r="B28" s="15" t="s">
        <v>267</v>
      </c>
      <c r="C28" s="16">
        <v>1000</v>
      </c>
      <c r="D28" s="16">
        <v>601</v>
      </c>
      <c r="E28" s="17" t="s">
        <v>226</v>
      </c>
      <c r="F28">
        <f ca="1">IFERROR(IF(A28="","",OFFSET(Results!$AJ$1,MATCH(A28,Results!$A:$A,0)-1,0)),"")</f>
        <v>45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297</v>
      </c>
      <c r="B29" s="15" t="s">
        <v>298</v>
      </c>
      <c r="C29" s="16">
        <v>52</v>
      </c>
      <c r="D29" s="16">
        <v>41</v>
      </c>
      <c r="E29" s="17" t="s">
        <v>226</v>
      </c>
      <c r="F29">
        <f ca="1">IFERROR(IF(A29="","",OFFSET(Results!$AJ$1,MATCH(A29,Results!$A:$A,0)-1,0)),"")</f>
        <v>11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299</v>
      </c>
      <c r="B30" s="15" t="s">
        <v>300</v>
      </c>
      <c r="C30" s="16">
        <v>62</v>
      </c>
      <c r="D30" s="16">
        <v>51</v>
      </c>
      <c r="E30" s="17" t="s">
        <v>226</v>
      </c>
      <c r="F30">
        <f ca="1">IFERROR(IF(A30="","",OFFSET(Results!$AJ$1,MATCH(A30,Results!$A:$A,0)-1,0)),"")</f>
        <v>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301</v>
      </c>
      <c r="B31" s="15" t="s">
        <v>302</v>
      </c>
      <c r="C31" s="16">
        <v>417</v>
      </c>
      <c r="D31" s="16">
        <v>351</v>
      </c>
      <c r="E31" s="17" t="s">
        <v>226</v>
      </c>
      <c r="F31">
        <f ca="1">IFERROR(IF(A31="","",OFFSET(Results!$AJ$1,MATCH(A31,Results!$A:$A,0)-1,0)),"")</f>
        <v>55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303</v>
      </c>
      <c r="B32" s="15" t="s">
        <v>304</v>
      </c>
      <c r="C32" s="16">
        <v>8.3000000000000007</v>
      </c>
      <c r="D32" s="16">
        <v>6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305</v>
      </c>
      <c r="B33" s="15" t="s">
        <v>306</v>
      </c>
      <c r="C33" s="16">
        <v>58</v>
      </c>
      <c r="D33" s="16">
        <v>61</v>
      </c>
      <c r="E33" s="17" t="s">
        <v>267</v>
      </c>
      <c r="F33">
        <f ca="1">IFERROR(IF(A33="","",OFFSET(Results!$AJ$1,MATCH(A33,Results!$A:$A,0)-1,0)),"")</f>
        <v>29</v>
      </c>
      <c r="G33" s="6">
        <f t="shared" ca="1" si="0"/>
        <v>-0.1</v>
      </c>
      <c r="H33" t="str">
        <f ca="1">IF(E33="","",OFFSET([1]LPGA!$AL$1,MATCH(A33,[1]LPGA!$E$1:$E$500,0)-1,0))</f>
        <v>Bet365: 60/1, 5pl, 1/4</v>
      </c>
    </row>
    <row r="34" spans="1:8" x14ac:dyDescent="0.25">
      <c r="A34" t="s">
        <v>307</v>
      </c>
      <c r="B34" s="15" t="s">
        <v>308</v>
      </c>
      <c r="C34" s="16">
        <v>145</v>
      </c>
      <c r="D34" s="16">
        <v>201</v>
      </c>
      <c r="E34" s="17" t="s">
        <v>739</v>
      </c>
      <c r="F34">
        <f ca="1">IFERROR(IF(A34="","",OFFSET(Results!$AJ$1,MATCH(A34,Results!$A:$A,0)-1,0)),"")</f>
        <v>65</v>
      </c>
      <c r="G34" s="6">
        <f t="shared" ca="1" si="0"/>
        <v>-0.2</v>
      </c>
      <c r="H34" t="str">
        <f ca="1">IF(E34="","",OFFSET([1]LPGA!$AL$1,MATCH(A34,[1]LPGA!$E$1:$E$500,0)-1,0))</f>
        <v>Spreadex: 200/1, 6pl, 1/5</v>
      </c>
    </row>
    <row r="35" spans="1:8" x14ac:dyDescent="0.25">
      <c r="A35" t="s">
        <v>309</v>
      </c>
      <c r="B35" s="15" t="s">
        <v>310</v>
      </c>
      <c r="C35" s="16">
        <v>40</v>
      </c>
      <c r="D35" s="16">
        <v>36</v>
      </c>
      <c r="E35" s="17" t="s">
        <v>226</v>
      </c>
      <c r="F35">
        <f ca="1">IFERROR(IF(A35="","",OFFSET(Results!$AJ$1,MATCH(A35,Results!$A:$A,0)-1,0)),"")</f>
        <v>4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311</v>
      </c>
      <c r="B36" s="15" t="s">
        <v>312</v>
      </c>
      <c r="C36" s="16">
        <v>24</v>
      </c>
      <c r="D36" s="16">
        <v>13</v>
      </c>
      <c r="E36" s="17" t="s">
        <v>226</v>
      </c>
      <c r="F36">
        <f ca="1">IFERROR(IF(A36="","",OFFSET(Results!$AJ$1,MATCH(A36,Results!$A:$A,0)-1,0)),"")</f>
        <v>18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313</v>
      </c>
      <c r="B37" s="15" t="s">
        <v>314</v>
      </c>
      <c r="C37" s="16">
        <v>55</v>
      </c>
      <c r="D37" s="16">
        <v>61</v>
      </c>
      <c r="E37" s="17" t="s">
        <v>739</v>
      </c>
      <c r="F37">
        <f ca="1">IFERROR(IF(A37="","",OFFSET(Results!$AJ$1,MATCH(A37,Results!$A:$A,0)-1,0)),"")</f>
        <v>18</v>
      </c>
      <c r="G37" s="6">
        <f t="shared" ca="1" si="0"/>
        <v>-0.2</v>
      </c>
      <c r="H37" t="str">
        <f ca="1">IF(E37="","",OFFSET([1]LPGA!$AL$1,MATCH(A37,[1]LPGA!$E$1:$E$500,0)-1,0))</f>
        <v>Spreadex: 60/1, 6pl, 1/5</v>
      </c>
    </row>
    <row r="38" spans="1:8" x14ac:dyDescent="0.25">
      <c r="A38" t="s">
        <v>315</v>
      </c>
      <c r="B38" s="15" t="s">
        <v>316</v>
      </c>
      <c r="C38" s="16">
        <v>116</v>
      </c>
      <c r="D38" s="16">
        <v>91</v>
      </c>
      <c r="E38" s="17" t="s">
        <v>226</v>
      </c>
      <c r="F38">
        <f ca="1">IFERROR(IF(A38="","",OFFSET(Results!$AJ$1,MATCH(A38,Results!$A:$A,0)-1,0)),"")</f>
        <v>21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317</v>
      </c>
      <c r="B39" s="15" t="s">
        <v>285</v>
      </c>
      <c r="C39" s="16">
        <v>172</v>
      </c>
      <c r="D39" s="16">
        <v>67</v>
      </c>
      <c r="E39" s="17" t="s">
        <v>226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318</v>
      </c>
      <c r="B40" s="15" t="s">
        <v>319</v>
      </c>
      <c r="C40" s="16">
        <v>26</v>
      </c>
      <c r="D40" s="16">
        <v>29</v>
      </c>
      <c r="E40" s="17" t="s">
        <v>279</v>
      </c>
      <c r="F40">
        <f ca="1">IFERROR(IF(A40="","",OFFSET(Results!$AJ$1,MATCH(A40,Results!$A:$A,0)-1,0)),"")</f>
        <v>41</v>
      </c>
      <c r="G40" s="6">
        <f t="shared" ca="1" si="0"/>
        <v>-0.4</v>
      </c>
      <c r="H40" t="str">
        <f ca="1">IF(E40="","",OFFSET([1]LPGA!$AL$1,MATCH(A40,[1]LPGA!$E$1:$E$500,0)-1,0))</f>
        <v>BetVictor: 28/1, 5pl, 1/4</v>
      </c>
    </row>
    <row r="41" spans="1:8" x14ac:dyDescent="0.25">
      <c r="A41" t="s">
        <v>320</v>
      </c>
      <c r="B41" s="15" t="s">
        <v>321</v>
      </c>
      <c r="C41" s="16">
        <v>1111</v>
      </c>
      <c r="D41" s="16">
        <v>801</v>
      </c>
      <c r="E41" s="17" t="s">
        <v>226</v>
      </c>
      <c r="F41">
        <f ca="1">IFERROR(IF(A41="","",OFFSET(Results!$AJ$1,MATCH(A41,Results!$A:$A,0)-1,0)),"")</f>
        <v>45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322</v>
      </c>
      <c r="B42" s="15" t="s">
        <v>323</v>
      </c>
      <c r="C42" s="16">
        <v>213</v>
      </c>
      <c r="D42" s="16">
        <v>226</v>
      </c>
      <c r="E42" s="17" t="s">
        <v>226</v>
      </c>
      <c r="F42">
        <f ca="1">IFERROR(IF(A42="","",OFFSET(Results!$AJ$1,MATCH(A42,Results!$A:$A,0)-1,0)),"")</f>
        <v>39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324</v>
      </c>
      <c r="B43" s="15" t="s">
        <v>325</v>
      </c>
      <c r="C43" s="16">
        <v>32</v>
      </c>
      <c r="D43" s="16">
        <v>15</v>
      </c>
      <c r="E43" s="17" t="s">
        <v>226</v>
      </c>
      <c r="F43">
        <f ca="1">IFERROR(IF(A43="","",OFFSET(Results!$AJ$1,MATCH(A43,Results!$A:$A,0)-1,0)),"")</f>
        <v>1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326</v>
      </c>
      <c r="B44" s="15" t="s">
        <v>263</v>
      </c>
      <c r="C44" s="16">
        <v>222</v>
      </c>
      <c r="D44" s="16">
        <v>176</v>
      </c>
      <c r="E44" s="17" t="s">
        <v>226</v>
      </c>
      <c r="F44">
        <f ca="1">IFERROR(IF(A44="","",OFFSET(Results!$AJ$1,MATCH(A44,Results!$A:$A,0)-1,0)),"")</f>
        <v>55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327</v>
      </c>
      <c r="B45" s="15" t="s">
        <v>328</v>
      </c>
      <c r="C45" s="16">
        <v>74</v>
      </c>
      <c r="D45" s="16">
        <v>76</v>
      </c>
      <c r="E45" s="17" t="s">
        <v>226</v>
      </c>
      <c r="F45">
        <f ca="1">IFERROR(IF(A45="","",OFFSET(Results!$AJ$1,MATCH(A45,Results!$A:$A,0)-1,0)),"")</f>
        <v>11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329</v>
      </c>
      <c r="B46" s="15" t="s">
        <v>263</v>
      </c>
      <c r="C46" s="16">
        <v>222</v>
      </c>
      <c r="D46" s="16">
        <v>251</v>
      </c>
      <c r="E46" s="17" t="s">
        <v>267</v>
      </c>
      <c r="F46">
        <f ca="1">IFERROR(IF(A46="","",OFFSET(Results!$AJ$1,MATCH(A46,Results!$A:$A,0)-1,0)),"")</f>
        <v>21</v>
      </c>
      <c r="G46" s="6">
        <f t="shared" ca="1" si="0"/>
        <v>-0.1</v>
      </c>
      <c r="H46" t="str">
        <f ca="1">IF(E46="","",OFFSET([1]LPGA!$AL$1,MATCH(A46,[1]LPGA!$E$1:$E$500,0)-1,0))</f>
        <v>Spreadex: 250/1, 6pl, 1/5</v>
      </c>
    </row>
    <row r="47" spans="1:8" x14ac:dyDescent="0.25">
      <c r="A47" t="s">
        <v>330</v>
      </c>
      <c r="B47" s="15" t="s">
        <v>253</v>
      </c>
      <c r="C47" s="16">
        <v>71</v>
      </c>
      <c r="D47" s="16">
        <v>34</v>
      </c>
      <c r="E47" s="17" t="s">
        <v>226</v>
      </c>
      <c r="F47">
        <f ca="1">IFERROR(IF(A47="","",OFFSET(Results!$AJ$1,MATCH(A47,Results!$A:$A,0)-1,0)),"")</f>
        <v>11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331</v>
      </c>
      <c r="B48" s="15" t="s">
        <v>332</v>
      </c>
      <c r="C48" s="16">
        <v>3333</v>
      </c>
      <c r="D48" s="16">
        <v>601</v>
      </c>
      <c r="E48" s="17" t="s">
        <v>226</v>
      </c>
      <c r="F48">
        <f ca="1">IFERROR(IF(A48="","",OFFSET(Results!$AJ$1,MATCH(A48,Results!$A:$A,0)-1,0)),"")</f>
        <v>29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333</v>
      </c>
      <c r="B49" s="15" t="s">
        <v>334</v>
      </c>
      <c r="C49" s="16">
        <v>26</v>
      </c>
      <c r="D49" s="16">
        <v>17</v>
      </c>
      <c r="E49" s="17" t="s">
        <v>226</v>
      </c>
      <c r="F49">
        <f ca="1">IFERROR(IF(A49="","",OFFSET(Results!$AJ$1,MATCH(A49,Results!$A:$A,0)-1,0)),"")</f>
        <v>21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335</v>
      </c>
      <c r="B50" s="15" t="s">
        <v>336</v>
      </c>
      <c r="C50" s="16">
        <v>294</v>
      </c>
      <c r="D50" s="16">
        <v>161</v>
      </c>
      <c r="E50" s="17" t="s">
        <v>226</v>
      </c>
      <c r="F50">
        <f ca="1">IFERROR(IF(A50="","",OFFSET(Results!$AJ$1,MATCH(A50,Results!$A:$A,0)-1,0)),"")</f>
        <v>29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337</v>
      </c>
      <c r="B51" s="15" t="s">
        <v>302</v>
      </c>
      <c r="C51" s="16">
        <v>417</v>
      </c>
      <c r="D51" s="16">
        <v>501</v>
      </c>
      <c r="E51" s="17" t="s">
        <v>226</v>
      </c>
      <c r="F51">
        <f ca="1">IFERROR(IF(A51="","",OFFSET(Results!$AJ$1,MATCH(A51,Results!$A:$A,0)-1,0)),"")</f>
        <v>50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338</v>
      </c>
      <c r="B52" s="15" t="s">
        <v>339</v>
      </c>
      <c r="C52" s="16">
        <v>54</v>
      </c>
      <c r="D52" s="16">
        <v>46</v>
      </c>
      <c r="E52" s="17" t="s">
        <v>226</v>
      </c>
      <c r="F52">
        <f ca="1">IFERROR(IF(A52="","",OFFSET(Results!$AJ$1,MATCH(A52,Results!$A:$A,0)-1,0)),"")</f>
        <v>14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340</v>
      </c>
      <c r="B53" s="15" t="s">
        <v>341</v>
      </c>
      <c r="C53" s="16">
        <v>125</v>
      </c>
      <c r="D53" s="16">
        <v>141</v>
      </c>
      <c r="E53" s="17" t="s">
        <v>267</v>
      </c>
      <c r="F53">
        <f ca="1">IFERROR(IF(A53="","",OFFSET(Results!$AJ$1,MATCH(A53,Results!$A:$A,0)-1,0)),"")</f>
        <v>55</v>
      </c>
      <c r="G53" s="6">
        <f t="shared" ca="1" si="0"/>
        <v>-0.1</v>
      </c>
      <c r="H53" t="str">
        <f ca="1">IF(E53="","",OFFSET([1]LPGA!$AL$1,MATCH(A53,[1]LPGA!$E$1:$E$500,0)-1,0))</f>
        <v>Spreadex: 140/1, 6pl, 1/5</v>
      </c>
    </row>
    <row r="54" spans="1:8" x14ac:dyDescent="0.25">
      <c r="A54" t="s">
        <v>342</v>
      </c>
      <c r="B54" s="15" t="s">
        <v>343</v>
      </c>
      <c r="C54" s="16">
        <v>43</v>
      </c>
      <c r="D54" s="16">
        <v>29</v>
      </c>
      <c r="E54" s="17" t="s">
        <v>226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344</v>
      </c>
      <c r="B55" s="15" t="s">
        <v>345</v>
      </c>
      <c r="C55" s="16">
        <v>208</v>
      </c>
      <c r="D55" s="16">
        <v>126</v>
      </c>
      <c r="E55" s="17" t="s">
        <v>226</v>
      </c>
      <c r="F55">
        <f ca="1">IFERROR(IF(A55="","",OFFSET(Results!$AJ$1,MATCH(A55,Results!$A:$A,0)-1,0)),"")</f>
        <v>50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346</v>
      </c>
      <c r="B56" s="15" t="s">
        <v>347</v>
      </c>
      <c r="C56" s="16">
        <v>69</v>
      </c>
      <c r="D56" s="16">
        <v>101</v>
      </c>
      <c r="E56" s="17" t="s">
        <v>740</v>
      </c>
      <c r="F56">
        <f ca="1">IFERROR(IF(A56="","",OFFSET(Results!$AJ$1,MATCH(A56,Results!$A:$A,0)-1,0)),"")</f>
        <v>14</v>
      </c>
      <c r="G56" s="6">
        <f t="shared" ca="1" si="0"/>
        <v>-0.5</v>
      </c>
      <c r="H56" t="str">
        <f ca="1">IF(E56="","",OFFSET([1]LPGA!$AL$1,MATCH(A56,[1]LPGA!$E$1:$E$500,0)-1,0))</f>
        <v>Skybet: 100/1, 5pl, 1/4</v>
      </c>
    </row>
    <row r="57" spans="1:8" x14ac:dyDescent="0.25">
      <c r="A57" t="s">
        <v>348</v>
      </c>
      <c r="B57" s="15" t="s">
        <v>349</v>
      </c>
      <c r="C57" s="16">
        <v>37</v>
      </c>
      <c r="D57" s="16">
        <v>26</v>
      </c>
      <c r="E57" s="17" t="s">
        <v>226</v>
      </c>
      <c r="F57">
        <f ca="1">IFERROR(IF(A57="","",OFFSET(Results!$AJ$1,MATCH(A57,Results!$A:$A,0)-1,0)),"")</f>
        <v>21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350</v>
      </c>
      <c r="B58" s="15" t="s">
        <v>351</v>
      </c>
      <c r="C58" s="16">
        <v>189</v>
      </c>
      <c r="D58" s="16">
        <v>201</v>
      </c>
      <c r="E58" s="17" t="s">
        <v>226</v>
      </c>
      <c r="F58">
        <f ca="1">IFERROR(IF(A58="","",OFFSET(Results!$AJ$1,MATCH(A58,Results!$A:$A,0)-1,0)),"")</f>
        <v>41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352</v>
      </c>
      <c r="B59" s="15" t="s">
        <v>353</v>
      </c>
      <c r="C59" s="16">
        <v>33</v>
      </c>
      <c r="D59" s="16">
        <v>19</v>
      </c>
      <c r="E59" s="17" t="s">
        <v>226</v>
      </c>
      <c r="F59">
        <f ca="1">IFERROR(IF(A59="","",OFFSET(Results!$AJ$1,MATCH(A59,Results!$A:$A,0)-1,0)),"")</f>
        <v>21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354</v>
      </c>
      <c r="B60" s="15" t="s">
        <v>355</v>
      </c>
      <c r="C60" s="16">
        <v>227</v>
      </c>
      <c r="D60" s="16">
        <v>301</v>
      </c>
      <c r="E60" s="17" t="s">
        <v>267</v>
      </c>
      <c r="F60">
        <f ca="1">IFERROR(IF(A60="","",OFFSET(Results!$AJ$1,MATCH(A60,Results!$A:$A,0)-1,0)),"")</f>
        <v>55</v>
      </c>
      <c r="G60" s="6">
        <f t="shared" ca="1" si="0"/>
        <v>-0.1</v>
      </c>
      <c r="H60" t="str">
        <f ca="1">IF(E60="","",OFFSET([1]LPGA!$AL$1,MATCH(A60,[1]LPGA!$E$1:$E$500,0)-1,0))</f>
        <v>Spreadex: 300/1, 6pl, 1/5</v>
      </c>
    </row>
    <row r="61" spans="1:8" x14ac:dyDescent="0.25">
      <c r="A61" t="s">
        <v>356</v>
      </c>
      <c r="B61" s="15" t="s">
        <v>357</v>
      </c>
      <c r="C61" s="16">
        <v>152</v>
      </c>
      <c r="D61" s="16">
        <v>226</v>
      </c>
      <c r="E61" s="17" t="s">
        <v>739</v>
      </c>
      <c r="F61">
        <f ca="1">IFERROR(IF(A61="","",OFFSET(Results!$AJ$1,MATCH(A61,Results!$A:$A,0)-1,0)),"")</f>
        <v>34</v>
      </c>
      <c r="G61" s="6">
        <f t="shared" ca="1" si="0"/>
        <v>-0.2</v>
      </c>
      <c r="H61" t="str">
        <f ca="1">IF(E61="","",OFFSET([1]LPGA!$AL$1,MATCH(A61,[1]LPGA!$E$1:$E$500,0)-1,0))</f>
        <v>Bet365: 225/1, 5pl, 1/4</v>
      </c>
    </row>
    <row r="62" spans="1:8" x14ac:dyDescent="0.25">
      <c r="A62" t="s">
        <v>358</v>
      </c>
      <c r="B62" s="15" t="s">
        <v>359</v>
      </c>
      <c r="C62" s="16">
        <v>556</v>
      </c>
      <c r="D62" s="16">
        <v>276</v>
      </c>
      <c r="E62" s="17" t="s">
        <v>226</v>
      </c>
      <c r="F62">
        <f ca="1">IFERROR(IF(A62="","",OFFSET(Results!$AJ$1,MATCH(A62,Results!$A:$A,0)-1,0)),"")</f>
        <v>34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360</v>
      </c>
      <c r="B63" s="15" t="s">
        <v>332</v>
      </c>
      <c r="C63" s="16">
        <v>3333</v>
      </c>
      <c r="D63" s="16">
        <v>1001</v>
      </c>
      <c r="E63" s="17" t="s">
        <v>226</v>
      </c>
      <c r="F63">
        <f ca="1">IFERROR(IF(A63="","",OFFSET(Results!$AJ$1,MATCH(A63,Results!$A:$A,0)-1,0)),"")</f>
        <v>52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361</v>
      </c>
      <c r="B64" s="15" t="s">
        <v>362</v>
      </c>
      <c r="C64" s="16">
        <v>345</v>
      </c>
      <c r="D64" s="16">
        <v>201</v>
      </c>
      <c r="E64" s="17" t="s">
        <v>226</v>
      </c>
      <c r="F64">
        <f ca="1">IFERROR(IF(A64="","",OFFSET(Results!$AJ$1,MATCH(A64,Results!$A:$A,0)-1,0)),"")</f>
        <v>48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363</v>
      </c>
      <c r="B65" s="15" t="s">
        <v>364</v>
      </c>
      <c r="C65" s="16">
        <v>10000</v>
      </c>
      <c r="D65" s="16">
        <v>1501</v>
      </c>
      <c r="E65" s="17" t="s">
        <v>226</v>
      </c>
      <c r="F65">
        <f ca="1">IFERROR(IF(A65="","",OFFSET(Results!$AJ$1,MATCH(A65,Results!$A:$A,0)-1,0)),"")</f>
        <v>64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365</v>
      </c>
      <c r="B66" s="15" t="s">
        <v>366</v>
      </c>
      <c r="C66" s="16">
        <v>30</v>
      </c>
      <c r="D66" s="16">
        <v>29</v>
      </c>
      <c r="E66" s="17" t="s">
        <v>226</v>
      </c>
      <c r="F66">
        <f ca="1">IFERROR(IF(A66="","",OFFSET(Results!$AJ$1,MATCH(A66,Results!$A:$A,0)-1,0)),"")</f>
        <v>7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367</v>
      </c>
      <c r="B67" s="15" t="s">
        <v>351</v>
      </c>
      <c r="C67" s="16">
        <v>189</v>
      </c>
      <c r="D67" s="16">
        <v>101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368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369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370</v>
      </c>
      <c r="C4" s="16">
        <v>185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371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372</v>
      </c>
      <c r="C6" s="16">
        <v>21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373</v>
      </c>
      <c r="C7" s="16">
        <v>51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374</v>
      </c>
      <c r="C8" s="16">
        <v>9.9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375</v>
      </c>
      <c r="C9" s="16">
        <v>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376</v>
      </c>
      <c r="C10" s="16">
        <v>100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377</v>
      </c>
      <c r="C11" s="16">
        <v>56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378</v>
      </c>
      <c r="C12" s="16">
        <v>10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355</v>
      </c>
      <c r="C13" s="16">
        <v>227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379</v>
      </c>
      <c r="C14" s="16">
        <v>909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380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381</v>
      </c>
      <c r="C16" s="16">
        <v>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382</v>
      </c>
      <c r="C17" s="16">
        <v>119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383</v>
      </c>
      <c r="C18" s="16">
        <v>9.9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384</v>
      </c>
      <c r="C19" s="16">
        <v>67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385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386</v>
      </c>
      <c r="C21" s="16">
        <v>370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387</v>
      </c>
      <c r="C22" s="16">
        <v>44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388</v>
      </c>
      <c r="C23" s="16">
        <v>46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389</v>
      </c>
      <c r="C24" s="16">
        <v>34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390</v>
      </c>
      <c r="C25" s="16">
        <v>66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391</v>
      </c>
      <c r="C26" s="16">
        <v>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392</v>
      </c>
      <c r="C27" s="16">
        <v>10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255</v>
      </c>
      <c r="C28" s="16">
        <v>196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393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394</v>
      </c>
      <c r="C30" s="16">
        <v>19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376</v>
      </c>
      <c r="C31" s="16">
        <v>100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395</v>
      </c>
      <c r="C32" s="16">
        <v>3.8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396</v>
      </c>
      <c r="C33" s="16">
        <v>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397</v>
      </c>
      <c r="C34" s="16">
        <v>40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398</v>
      </c>
      <c r="C35" s="16">
        <v>13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399</v>
      </c>
      <c r="C36" s="16">
        <v>8.6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400</v>
      </c>
      <c r="C37" s="16">
        <v>18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401</v>
      </c>
      <c r="C38" s="16">
        <v>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402</v>
      </c>
      <c r="C39" s="16">
        <v>44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403</v>
      </c>
      <c r="C40" s="16">
        <v>9.4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279</v>
      </c>
      <c r="C41" s="16">
        <v>250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404</v>
      </c>
      <c r="C42" s="16">
        <v>59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405</v>
      </c>
      <c r="C43" s="16">
        <v>11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406</v>
      </c>
      <c r="C44" s="16">
        <v>59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381</v>
      </c>
      <c r="C45" s="16">
        <v>23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339</v>
      </c>
      <c r="C46" s="16">
        <v>54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407</v>
      </c>
      <c r="C47" s="16">
        <v>21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408</v>
      </c>
      <c r="C48" s="16">
        <v>588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409</v>
      </c>
      <c r="C49" s="16">
        <v>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410</v>
      </c>
      <c r="C50" s="16">
        <v>81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411</v>
      </c>
      <c r="C51" s="16">
        <v>106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412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413</v>
      </c>
      <c r="C53" s="16">
        <v>37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414</v>
      </c>
      <c r="C54" s="16">
        <v>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415</v>
      </c>
      <c r="C55" s="16">
        <v>55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416</v>
      </c>
      <c r="C56" s="16">
        <v>21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417</v>
      </c>
      <c r="C57" s="16">
        <v>12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271</v>
      </c>
      <c r="C58" s="16">
        <v>49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418</v>
      </c>
      <c r="C59" s="16">
        <v>12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406</v>
      </c>
      <c r="C60" s="16">
        <v>59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419</v>
      </c>
      <c r="C61" s="16">
        <v>41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420</v>
      </c>
      <c r="C62" s="16">
        <v>139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421</v>
      </c>
      <c r="C63" s="16">
        <v>455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422</v>
      </c>
      <c r="C64" s="16">
        <v>87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423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424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425</v>
      </c>
      <c r="C67" s="16">
        <v>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426</v>
      </c>
      <c r="C2" s="16">
        <v>7.5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427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428</v>
      </c>
      <c r="C4" s="16">
        <v>84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429</v>
      </c>
      <c r="C5" s="16">
        <v>9.3000000000000007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430</v>
      </c>
      <c r="C6" s="16">
        <v>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319</v>
      </c>
      <c r="C7" s="16">
        <v>26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431</v>
      </c>
      <c r="C8" s="16">
        <v>6.3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432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425</v>
      </c>
      <c r="C10" s="16">
        <v>50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433</v>
      </c>
      <c r="C11" s="16">
        <v>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434</v>
      </c>
      <c r="C12" s="16">
        <v>6.5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435</v>
      </c>
      <c r="C13" s="16">
        <v>103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386</v>
      </c>
      <c r="C14" s="16">
        <v>370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436</v>
      </c>
      <c r="C15" s="16">
        <v>9.4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437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438</v>
      </c>
      <c r="C17" s="16">
        <v>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439</v>
      </c>
      <c r="C18" s="16">
        <v>6.3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281</v>
      </c>
      <c r="C19" s="16">
        <v>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440</v>
      </c>
      <c r="C20" s="16">
        <v>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287</v>
      </c>
      <c r="C21" s="16">
        <v>175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441</v>
      </c>
      <c r="C22" s="16">
        <v>24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442</v>
      </c>
      <c r="C23" s="16">
        <v>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443</v>
      </c>
      <c r="C24" s="16">
        <v>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444</v>
      </c>
      <c r="C25" s="16">
        <v>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445</v>
      </c>
      <c r="C26" s="16">
        <v>5.7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446</v>
      </c>
      <c r="C27" s="16">
        <v>6.2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447</v>
      </c>
      <c r="C28" s="16">
        <v>95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448</v>
      </c>
      <c r="C29" s="16">
        <v>9.6999999999999993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449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450</v>
      </c>
      <c r="C31" s="16">
        <v>49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451</v>
      </c>
      <c r="C32" s="16">
        <v>2.8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452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453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454</v>
      </c>
      <c r="C35" s="16">
        <v>7.8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455</v>
      </c>
      <c r="C36" s="16">
        <v>5.5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456</v>
      </c>
      <c r="C37" s="16">
        <v>10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457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458</v>
      </c>
      <c r="C39" s="16">
        <v>23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459</v>
      </c>
      <c r="C40" s="16">
        <v>5.9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460</v>
      </c>
      <c r="C41" s="16">
        <v>112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461</v>
      </c>
      <c r="C42" s="16">
        <v>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462</v>
      </c>
      <c r="C43" s="16">
        <v>6.8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463</v>
      </c>
      <c r="C44" s="16">
        <v>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437</v>
      </c>
      <c r="C45" s="16">
        <v>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464</v>
      </c>
      <c r="C46" s="16">
        <v>28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465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466</v>
      </c>
      <c r="C48" s="16">
        <v>233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467</v>
      </c>
      <c r="C49" s="16">
        <v>5.7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310</v>
      </c>
      <c r="C50" s="16">
        <v>40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468</v>
      </c>
      <c r="C51" s="16">
        <v>52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469</v>
      </c>
      <c r="C52" s="16">
        <v>9.9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470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471</v>
      </c>
      <c r="C54" s="16">
        <v>8.1999999999999993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472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368</v>
      </c>
      <c r="C56" s="16">
        <v>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473</v>
      </c>
      <c r="C57" s="16">
        <v>7.6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474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475</v>
      </c>
      <c r="C59" s="16">
        <v>7.1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476</v>
      </c>
      <c r="C60" s="16">
        <v>30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477</v>
      </c>
      <c r="C61" s="16">
        <v>22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478</v>
      </c>
      <c r="C62" s="16">
        <v>68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479</v>
      </c>
      <c r="C63" s="16">
        <v>192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480</v>
      </c>
      <c r="C64" s="16">
        <v>43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481</v>
      </c>
      <c r="C65" s="16">
        <v>2500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482</v>
      </c>
      <c r="C66" s="16">
        <v>6.5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483</v>
      </c>
      <c r="C67" s="16">
        <v>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484</v>
      </c>
      <c r="C2" s="16">
        <v>3.9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485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486</v>
      </c>
      <c r="C4" s="16">
        <v>29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487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488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489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490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491</v>
      </c>
      <c r="C9" s="16">
        <v>5.5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492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493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494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495</v>
      </c>
      <c r="C13" s="16">
        <v>33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447</v>
      </c>
      <c r="C14" s="16">
        <v>95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496</v>
      </c>
      <c r="C15" s="16">
        <v>4.7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497</v>
      </c>
      <c r="C16" s="16">
        <v>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498</v>
      </c>
      <c r="C17" s="16">
        <v>20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499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500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501</v>
      </c>
      <c r="C20" s="16">
        <v>3.7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502</v>
      </c>
      <c r="C21" s="16">
        <v>53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392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503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504</v>
      </c>
      <c r="C24" s="16">
        <v>8.1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500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505</v>
      </c>
      <c r="C26" s="16">
        <v>3.2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506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507</v>
      </c>
      <c r="C28" s="16">
        <v>31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508</v>
      </c>
      <c r="C29" s="16">
        <v>4.8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509</v>
      </c>
      <c r="C30" s="16">
        <v>5.3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510</v>
      </c>
      <c r="C31" s="16">
        <v>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511</v>
      </c>
      <c r="C32" s="16">
        <v>1.87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512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513</v>
      </c>
      <c r="C34" s="16">
        <v>9.1999999999999993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514</v>
      </c>
      <c r="C35" s="16">
        <v>4.0999999999999996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515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516</v>
      </c>
      <c r="C37" s="16">
        <v>5.0999999999999996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517</v>
      </c>
      <c r="C38" s="16">
        <v>7.7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518</v>
      </c>
      <c r="C39" s="16">
        <v>9.8000000000000007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519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520</v>
      </c>
      <c r="C41" s="16">
        <v>38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521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522</v>
      </c>
      <c r="C43" s="16">
        <v>3.7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523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524</v>
      </c>
      <c r="C45" s="16">
        <v>6.1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525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526</v>
      </c>
      <c r="C47" s="16">
        <v>5.8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527</v>
      </c>
      <c r="C48" s="16">
        <v>73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528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529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530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531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532</v>
      </c>
      <c r="C53" s="16">
        <v>8.4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533</v>
      </c>
      <c r="C54" s="16">
        <v>4.2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534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535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536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537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538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539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513</v>
      </c>
      <c r="C61" s="16">
        <v>9.1999999999999993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312</v>
      </c>
      <c r="C62" s="16">
        <v>24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540</v>
      </c>
      <c r="C63" s="16">
        <v>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541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359</v>
      </c>
      <c r="C65" s="16">
        <v>556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542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543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544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545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546</v>
      </c>
      <c r="C4" s="16">
        <v>9.3000000000000007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547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548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549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550</v>
      </c>
      <c r="C8" s="16">
        <v>1.97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551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552</v>
      </c>
      <c r="C10" s="16">
        <v>6.6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553</v>
      </c>
      <c r="C11" s="16">
        <v>4.8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554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555</v>
      </c>
      <c r="C13" s="16">
        <v>10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556</v>
      </c>
      <c r="C14" s="16">
        <v>23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557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558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559</v>
      </c>
      <c r="C17" s="16">
        <v>7.1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560</v>
      </c>
      <c r="C18" s="16">
        <v>1.95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561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562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563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564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565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566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567</v>
      </c>
      <c r="C25" s="16">
        <v>5.0999999999999996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568</v>
      </c>
      <c r="C26" s="16">
        <v>1.87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569</v>
      </c>
      <c r="C27" s="16">
        <v>1.96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570</v>
      </c>
      <c r="C28" s="16">
        <v>9.6999999999999993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571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572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573</v>
      </c>
      <c r="C31" s="16">
        <v>6.5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574</v>
      </c>
      <c r="C32" s="16">
        <v>1.35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575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576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577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578</v>
      </c>
      <c r="C36" s="16">
        <v>1.84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579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580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581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582</v>
      </c>
      <c r="C40" s="16">
        <v>1.9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583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584</v>
      </c>
      <c r="C42" s="16">
        <v>4.7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585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586</v>
      </c>
      <c r="C44" s="16">
        <v>4.8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587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588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589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590</v>
      </c>
      <c r="C48" s="16">
        <v>19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591</v>
      </c>
      <c r="C49" s="16">
        <v>1.88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592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593</v>
      </c>
      <c r="C51" s="16">
        <v>6.8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594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595</v>
      </c>
      <c r="C53" s="16">
        <v>3.7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596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597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598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599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600</v>
      </c>
      <c r="C58" s="16">
        <v>4.3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601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602</v>
      </c>
      <c r="C60" s="16">
        <v>4.8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603</v>
      </c>
      <c r="C61" s="16">
        <v>3.9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604</v>
      </c>
      <c r="C62" s="16">
        <v>8.1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605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606</v>
      </c>
      <c r="C64" s="16">
        <v>5.9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607</v>
      </c>
      <c r="C65" s="16">
        <v>101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608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609</v>
      </c>
      <c r="C67" s="16">
        <v>4.3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610</v>
      </c>
      <c r="C2" s="16">
        <v>1.57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611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612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613</v>
      </c>
      <c r="C5" s="16">
        <v>1.69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614</v>
      </c>
      <c r="C6" s="16">
        <v>1.87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615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616</v>
      </c>
      <c r="C8" s="16">
        <v>1.48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617</v>
      </c>
      <c r="C9" s="16">
        <v>1.83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618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619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620</v>
      </c>
      <c r="C12" s="16">
        <v>1.49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621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570</v>
      </c>
      <c r="C14" s="16">
        <v>9.6999999999999993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622</v>
      </c>
      <c r="C15" s="16">
        <v>1.7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623</v>
      </c>
      <c r="C16" s="16">
        <v>1.92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624</v>
      </c>
      <c r="C17" s="16">
        <v>3.7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625</v>
      </c>
      <c r="C18" s="16">
        <v>1.47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626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627</v>
      </c>
      <c r="C20" s="16">
        <v>1.53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628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629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630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631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632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633</v>
      </c>
      <c r="C26" s="16">
        <v>1.43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634</v>
      </c>
      <c r="C27" s="16">
        <v>1.47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635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636</v>
      </c>
      <c r="C29" s="16">
        <v>1.72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637</v>
      </c>
      <c r="C30" s="16">
        <v>1.79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638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639</v>
      </c>
      <c r="C32" s="16">
        <v>1.1599999999999999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640</v>
      </c>
      <c r="C33" s="16">
        <v>1.78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641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642</v>
      </c>
      <c r="C35" s="16">
        <v>1.59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643</v>
      </c>
      <c r="C36" s="16">
        <v>1.41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644</v>
      </c>
      <c r="C37" s="16">
        <v>1.75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645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646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647</v>
      </c>
      <c r="C40" s="16">
        <v>1.44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648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649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650</v>
      </c>
      <c r="C43" s="16">
        <v>1.51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651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652</v>
      </c>
      <c r="C45" s="16">
        <v>1.92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653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654</v>
      </c>
      <c r="C47" s="16">
        <v>1.85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655</v>
      </c>
      <c r="C48" s="16">
        <v>8.1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656</v>
      </c>
      <c r="C49" s="16">
        <v>1.43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657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658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659</v>
      </c>
      <c r="C52" s="16">
        <v>1.74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660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661</v>
      </c>
      <c r="C54" s="16">
        <v>1.62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662</v>
      </c>
      <c r="C55" s="16">
        <v>2.7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663</v>
      </c>
      <c r="C56" s="16">
        <v>1.88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664</v>
      </c>
      <c r="C57" s="16">
        <v>1.57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665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666</v>
      </c>
      <c r="C59" s="16">
        <v>1.53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667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668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669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670</v>
      </c>
      <c r="C63" s="16">
        <v>6.9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671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672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673</v>
      </c>
      <c r="C66" s="16">
        <v>1.49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674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675</v>
      </c>
      <c r="C2" s="16">
        <v>1.28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676</v>
      </c>
      <c r="C3" s="16">
        <v>1.6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677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678</v>
      </c>
      <c r="C5" s="16">
        <v>1.34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679</v>
      </c>
      <c r="C6" s="16">
        <v>1.43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680</v>
      </c>
      <c r="C7" s="16">
        <v>1.81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681</v>
      </c>
      <c r="C8" s="16">
        <v>1.23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682</v>
      </c>
      <c r="C9" s="16">
        <v>1.41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683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684</v>
      </c>
      <c r="C11" s="16">
        <v>1.87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685</v>
      </c>
      <c r="C12" s="16">
        <v>1.24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686</v>
      </c>
      <c r="C13" s="16">
        <v>2.8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621</v>
      </c>
      <c r="C14" s="16">
        <v>4.9000000000000004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687</v>
      </c>
      <c r="C15" s="16">
        <v>1.34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688</v>
      </c>
      <c r="C16" s="16">
        <v>1.45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689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690</v>
      </c>
      <c r="C18" s="16">
        <v>1.23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691</v>
      </c>
      <c r="C19" s="16">
        <v>1.95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692</v>
      </c>
      <c r="C20" s="16">
        <v>1.26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693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694</v>
      </c>
      <c r="C22" s="16">
        <v>1.75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695</v>
      </c>
      <c r="C23" s="16">
        <v>1.77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696</v>
      </c>
      <c r="C24" s="16">
        <v>1.62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697</v>
      </c>
      <c r="C25" s="16">
        <v>1.95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698</v>
      </c>
      <c r="C26" s="16">
        <v>1.21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699</v>
      </c>
      <c r="C27" s="16">
        <v>1.23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700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701</v>
      </c>
      <c r="C29" s="16">
        <v>1.35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702</v>
      </c>
      <c r="C30" s="16">
        <v>1.4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703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704</v>
      </c>
      <c r="C32" s="16">
        <v>1.07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705</v>
      </c>
      <c r="C33" s="16">
        <v>1.39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706</v>
      </c>
      <c r="C34" s="16">
        <v>1.69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707</v>
      </c>
      <c r="C35" s="16">
        <v>1.29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708</v>
      </c>
      <c r="C36" s="16">
        <v>1.2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709</v>
      </c>
      <c r="C37" s="16">
        <v>1.38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710</v>
      </c>
      <c r="C38" s="16">
        <v>1.59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711</v>
      </c>
      <c r="C39" s="16">
        <v>1.73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712</v>
      </c>
      <c r="C40" s="16">
        <v>1.21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713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714</v>
      </c>
      <c r="C42" s="16">
        <v>1.85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715</v>
      </c>
      <c r="C43" s="16">
        <v>1.25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716</v>
      </c>
      <c r="C44" s="16">
        <v>1.89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717</v>
      </c>
      <c r="C45" s="16">
        <v>1.46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718</v>
      </c>
      <c r="C46" s="16">
        <v>1.85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719</v>
      </c>
      <c r="C47" s="16">
        <v>1.42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720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721</v>
      </c>
      <c r="C49" s="16">
        <v>1.21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722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723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724</v>
      </c>
      <c r="C52" s="16">
        <v>1.36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725</v>
      </c>
      <c r="C53" s="16">
        <v>1.64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726</v>
      </c>
      <c r="C54" s="16">
        <v>1.3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727</v>
      </c>
      <c r="C55" s="16">
        <v>1.83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728</v>
      </c>
      <c r="C56" s="16">
        <v>1.44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729</v>
      </c>
      <c r="C57" s="16">
        <v>1.28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730</v>
      </c>
      <c r="C58" s="16">
        <v>1.77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731</v>
      </c>
      <c r="C59" s="16">
        <v>1.26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732</v>
      </c>
      <c r="C60" s="16">
        <v>1.88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733</v>
      </c>
      <c r="C61" s="16">
        <v>1.69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734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735</v>
      </c>
      <c r="C63" s="16">
        <v>3.7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736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398</v>
      </c>
      <c r="C65" s="16">
        <v>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737</v>
      </c>
      <c r="C66" s="16">
        <v>1.24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738</v>
      </c>
      <c r="C67" s="16">
        <v>1.79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364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364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364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364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364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364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364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364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364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364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364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364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364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364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364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364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364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364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364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364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364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364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364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364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364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294</v>
      </c>
      <c r="B27" s="15" t="s">
        <v>364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296</v>
      </c>
      <c r="B28" s="15" t="s">
        <v>364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364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364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364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364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364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364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364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364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313</v>
      </c>
      <c r="B37" s="15" t="s">
        <v>364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315</v>
      </c>
      <c r="B38" s="15" t="s">
        <v>364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317</v>
      </c>
      <c r="B39" s="15" t="s">
        <v>364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318</v>
      </c>
      <c r="B40" s="15" t="s">
        <v>364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320</v>
      </c>
      <c r="B41" s="15" t="s">
        <v>364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322</v>
      </c>
      <c r="B42" s="15" t="s">
        <v>364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324</v>
      </c>
      <c r="B43" s="15" t="s">
        <v>364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364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364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364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364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364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364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364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364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364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364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364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364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346</v>
      </c>
      <c r="B56" s="15" t="s">
        <v>364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348</v>
      </c>
      <c r="B57" s="15" t="s">
        <v>364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350</v>
      </c>
      <c r="B58" s="15" t="s">
        <v>364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364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354</v>
      </c>
      <c r="B60" s="15" t="s">
        <v>364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356</v>
      </c>
      <c r="B61" s="15" t="s">
        <v>364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358</v>
      </c>
      <c r="B62" s="15" t="s">
        <v>364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364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361</v>
      </c>
      <c r="B64" s="15" t="s">
        <v>364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364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364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364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2.75E-2</v>
      </c>
      <c r="C2">
        <f>IF(Win!C2="","",Win!C2)</f>
        <v>36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2.45%</v>
      </c>
      <c r="O2">
        <f>IF(FRL!C2="","",FRL!C2)</f>
        <v>41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Albane Valenzuela</v>
      </c>
      <c r="B3">
        <f>IF(Win!B3="","",VALUE(Win!B3))</f>
        <v>8.5000000000000006E-3</v>
      </c>
      <c r="C3">
        <f>IF(Win!C3="","",Win!C3)</f>
        <v>118</v>
      </c>
      <c r="D3">
        <f>IF(Win!D3="","",Win!D3)</f>
        <v>161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41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160/1, 6pl, 1/5</v>
      </c>
      <c r="M3" t="str">
        <f>IF(FRL!A3="","",FRL!A3)</f>
        <v>Albane Valenzuela</v>
      </c>
      <c r="N3" t="str">
        <f>IF(FRL!B3="","",FRL!B3)</f>
        <v>1.24%</v>
      </c>
      <c r="O3">
        <f>IF(FRL!C3="","",FRL!C3)</f>
        <v>81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 Pano</v>
      </c>
      <c r="B4">
        <f>IF(Win!B4="","",VALUE(Win!B4))</f>
        <v>1.1999999999999999E-3</v>
      </c>
      <c r="C4">
        <f>IF(Win!C4="","",Win!C4)</f>
        <v>833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 Pano</v>
      </c>
      <c r="N4" t="str">
        <f>IF(FRL!B4="","",FRL!B4)</f>
        <v>0.41%</v>
      </c>
      <c r="O4">
        <f>IF(FRL!C4="","",FRL!C4)</f>
        <v>244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Allisen Corpuz</v>
      </c>
      <c r="B5">
        <f>IF(Win!B5="","",VALUE(Win!B5))</f>
        <v>2.01E-2</v>
      </c>
      <c r="C5">
        <f>IF(Win!C5="","",Win!C5)</f>
        <v>50</v>
      </c>
      <c r="D5">
        <f>IF(Win!D5="","",Win!D5)</f>
        <v>31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Allisen Corpuz</v>
      </c>
      <c r="N5" t="str">
        <f>IF(FRL!B5="","",FRL!B5)</f>
        <v>2.08%</v>
      </c>
      <c r="O5">
        <f>IF(FRL!C5="","",FRL!C5)</f>
        <v>48</v>
      </c>
      <c r="P5">
        <f>IF(FRL!D5="","",FRL!D5)</f>
        <v>36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Amy Yang</v>
      </c>
      <c r="B6">
        <f>IF(Win!B6="","",VALUE(Win!B6))</f>
        <v>1.4E-2</v>
      </c>
      <c r="C6">
        <f>IF(Win!C6="","",Win!C6)</f>
        <v>71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Amy Yang</v>
      </c>
      <c r="N6" t="str">
        <f>IF(FRL!B6="","",FRL!B6)</f>
        <v>1.66%</v>
      </c>
      <c r="O6">
        <f>IF(FRL!C6="","",FRL!C6)</f>
        <v>60</v>
      </c>
      <c r="P6">
        <f>IF(FRL!D6="","",FRL!D6)</f>
        <v>46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Andrea Lee</v>
      </c>
      <c r="B7">
        <f>IF(Win!B7="","",VALUE(Win!B7))</f>
        <v>5.1000000000000004E-3</v>
      </c>
      <c r="C7">
        <f>IF(Win!C7="","",Win!C7)</f>
        <v>196</v>
      </c>
      <c r="D7">
        <f>IF(Win!D7="","",Win!D7)</f>
        <v>231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11</v>
      </c>
      <c r="G7">
        <f ca="1">IF(Win!F7="","",Win!F7)</f>
        <v>34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230/1, 6pl, 1/5</v>
      </c>
      <c r="M7" t="str">
        <f>IF(FRL!A7="","",FRL!A7)</f>
        <v>Andrea Lee</v>
      </c>
      <c r="N7" t="str">
        <f>IF(FRL!B7="","",FRL!B7)</f>
        <v>0.96%</v>
      </c>
      <c r="O7">
        <f>IF(FRL!C7="","",FRL!C7)</f>
        <v>104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Angel Yin</v>
      </c>
      <c r="B8">
        <f>IF(Win!B8="","",VALUE(Win!B8))</f>
        <v>3.4700000000000002E-2</v>
      </c>
      <c r="C8">
        <f>IF(Win!C8="","",Win!C8)</f>
        <v>29</v>
      </c>
      <c r="D8">
        <f>IF(Win!D8="","",Win!D8)</f>
        <v>19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Angel Yin</v>
      </c>
      <c r="N8" t="str">
        <f>IF(FRL!B8="","",FRL!B8)</f>
        <v>2.83%</v>
      </c>
      <c r="O8">
        <f>IF(FRL!C8="","",FRL!C8)</f>
        <v>35</v>
      </c>
      <c r="P8">
        <f>IF(FRL!D8="","",FRL!D8)</f>
        <v>29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Ariya Jutanugarn</v>
      </c>
      <c r="B9">
        <f>IF(Win!B9="","",VALUE(Win!B9))</f>
        <v>1.5800000000000002E-2</v>
      </c>
      <c r="C9">
        <f>IF(Win!C9="","",Win!C9)</f>
        <v>63</v>
      </c>
      <c r="D9">
        <f>IF(Win!D9="","",Win!D9)</f>
        <v>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Ariya Jutanugarn</v>
      </c>
      <c r="N9" t="str">
        <f>IF(FRL!B9="","",FRL!B9)</f>
        <v>1.70%</v>
      </c>
      <c r="O9">
        <f>IF(FRL!C9="","",FRL!C9)</f>
        <v>59</v>
      </c>
      <c r="P9">
        <f>IF(FRL!D9="","",FRL!D9)</f>
        <v>46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Arpichaya Yubol</v>
      </c>
      <c r="B10">
        <f>IF(Win!B10="","",VALUE(Win!B10))</f>
        <v>2.3E-3</v>
      </c>
      <c r="C10">
        <f>IF(Win!C10="","",Win!C10)</f>
        <v>435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Arpichaya Yubol</v>
      </c>
      <c r="N10" t="str">
        <f>IF(FRL!B10="","",FRL!B10)</f>
        <v>0.59%</v>
      </c>
      <c r="O10">
        <f>IF(FRL!C10="","",FRL!C10)</f>
        <v>169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Auston Kim</v>
      </c>
      <c r="B11">
        <f>IF(Win!B11="","",VALUE(Win!B11))</f>
        <v>4.4999999999999997E-3</v>
      </c>
      <c r="C11">
        <f>IF(Win!C11="","",Win!C11)</f>
        <v>222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Auston Kim</v>
      </c>
      <c r="N11" t="str">
        <f>IF(FRL!B11="","",FRL!B11)</f>
        <v>0.87%</v>
      </c>
      <c r="O11">
        <f>IF(FRL!C11="","",FRL!C11)</f>
        <v>115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Ayaka Furue</v>
      </c>
      <c r="B12">
        <f>IF(Win!B12="","",VALUE(Win!B12))</f>
        <v>3.4500000000000003E-2</v>
      </c>
      <c r="C12">
        <f>IF(Win!C12="","",Win!C12)</f>
        <v>29</v>
      </c>
      <c r="D12">
        <f>IF(Win!D12="","",Win!D12)</f>
        <v>23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Ayaka Furue</v>
      </c>
      <c r="N12" t="str">
        <f>IF(FRL!B12="","",FRL!B12)</f>
        <v>2.79%</v>
      </c>
      <c r="O12">
        <f>IF(FRL!C12="","",FRL!C12)</f>
        <v>36</v>
      </c>
      <c r="P12">
        <f>IF(FRL!D12="","",FRL!D12)</f>
        <v>31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Bailey Tardy</v>
      </c>
      <c r="B13">
        <f>IF(Win!B13="","",VALUE(Win!B13))</f>
        <v>1E-3</v>
      </c>
      <c r="C13">
        <f>IF(Win!C13="","",Win!C13)</f>
        <v>1000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Bailey Tardy</v>
      </c>
      <c r="N13" t="str">
        <f>IF(FRL!B13="","",FRL!B13)</f>
        <v>0.39%</v>
      </c>
      <c r="O13">
        <f>IF(FRL!C13="","",FRL!C13)</f>
        <v>256</v>
      </c>
      <c r="P13">
        <f>IF(FRL!D13="","",FRL!D13)</f>
        <v>176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Brittany Altomare</v>
      </c>
      <c r="B14">
        <f>IF(Win!B14="","",VALUE(Win!B14))</f>
        <v>2.0000000000000001E-4</v>
      </c>
      <c r="C14">
        <f>IF(Win!C14="","",Win!C14)</f>
        <v>5000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Brittany Altomare</v>
      </c>
      <c r="N14" t="str">
        <f>IF(FRL!B14="","",FRL!B14)</f>
        <v>0.16%</v>
      </c>
      <c r="O14">
        <f>IF(FRL!C14="","",FRL!C14)</f>
        <v>625</v>
      </c>
      <c r="P14">
        <f>IF(FRL!D14="","",FRL!D14)</f>
        <v>401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Brooke M. Henderson</v>
      </c>
      <c r="B15">
        <f>IF(Win!B15="","",VALUE(Win!B15))</f>
        <v>2.0299999999999999E-2</v>
      </c>
      <c r="C15">
        <f>IF(Win!C15="","",Win!C15)</f>
        <v>49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Brooke M. Henderson</v>
      </c>
      <c r="N15" t="str">
        <f>IF(FRL!B15="","",FRL!B15)</f>
        <v>2.01%</v>
      </c>
      <c r="O15">
        <f>IF(FRL!C15="","",FRL!C15)</f>
        <v>50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Carlota Ciganda</v>
      </c>
      <c r="B16">
        <f>IF(Win!B16="","",VALUE(Win!B16))</f>
        <v>1.3299999999999999E-2</v>
      </c>
      <c r="C16">
        <f>IF(Win!C16="","",Win!C16)</f>
        <v>75</v>
      </c>
      <c r="D16">
        <f>IF(Win!D16="","",Win!D16)</f>
        <v>126</v>
      </c>
      <c r="E16" s="18">
        <f t="shared" si="0"/>
        <v>5.0000000000000001E-3</v>
      </c>
      <c r="F16">
        <f t="array" ref="F16">IF(E16="","",RANK(E16, $E$2:$E$241) + COUNTIFS($E$2:$E$241, E16, $D$2:$D$241, "&lt;"&amp;D16) + COUNTIFS($E$2:$E$241, E16, $D$2:$D$241, D16, $A$2:$A$241, "&lt;"&amp;A16))</f>
        <v>2</v>
      </c>
      <c r="G16">
        <f ca="1">IF(Win!F16="","",Win!F16)</f>
        <v>14</v>
      </c>
      <c r="H16" s="6">
        <f t="shared" ca="1" si="1"/>
        <v>-2</v>
      </c>
      <c r="I16" s="6">
        <f t="shared" ca="1" si="2"/>
        <v>-2</v>
      </c>
      <c r="J16" t="str">
        <f ca="1">IF(F16="","",Win!H16)</f>
        <v>Spreadex: 125/1, 6pl, 1/5</v>
      </c>
      <c r="M16" t="str">
        <f>IF(FRL!A16="","",FRL!A16)</f>
        <v>Carlota Ciganda</v>
      </c>
      <c r="N16" t="str">
        <f>IF(FRL!B16="","",FRL!B16)</f>
        <v>1.66%</v>
      </c>
      <c r="O16">
        <f>IF(FRL!C16="","",FRL!C16)</f>
        <v>60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Caroline Masson</v>
      </c>
      <c r="B17">
        <f>IF(Win!B17="","",VALUE(Win!B17))</f>
        <v>1.9E-3</v>
      </c>
      <c r="C17">
        <f>IF(Win!C17="","",Win!C17)</f>
        <v>526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Caroline Masson</v>
      </c>
      <c r="N17" t="str">
        <f>IF(FRL!B17="","",FRL!B17)</f>
        <v>0.55%</v>
      </c>
      <c r="O17">
        <f>IF(FRL!C17="","",FRL!C17)</f>
        <v>182</v>
      </c>
      <c r="P17">
        <f>IF(FRL!D17="","",FRL!D17)</f>
        <v>201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6</v>
      </c>
      <c r="S17">
        <f ca="1">IF(FRL!F17="","",FRL!F17)</f>
        <v>29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Skybet: 200/1, 5pl, 1/4</v>
      </c>
    </row>
    <row r="18" spans="1:22" x14ac:dyDescent="0.25">
      <c r="A18" t="str">
        <f>IF(Win!A18="","",Win!A18)</f>
        <v>Celine Boutier</v>
      </c>
      <c r="B18">
        <f>IF(Win!B18="","",VALUE(Win!B18))</f>
        <v>3.5999999999999997E-2</v>
      </c>
      <c r="C18">
        <f>IF(Win!C18="","",Win!C18)</f>
        <v>28</v>
      </c>
      <c r="D18">
        <f>IF(Win!D18="","",Win!D18)</f>
        <v>23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Celine Boutier</v>
      </c>
      <c r="N18" t="str">
        <f>IF(FRL!B18="","",FRL!B18)</f>
        <v>2.99%</v>
      </c>
      <c r="O18">
        <f>IF(FRL!C18="","",FRL!C18)</f>
        <v>33</v>
      </c>
      <c r="P18">
        <f>IF(FRL!D18="","",FRL!D18)</f>
        <v>34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2</v>
      </c>
      <c r="S18">
        <f ca="1">IF(FRL!F18="","",FRL!F18)</f>
        <v>14</v>
      </c>
      <c r="T18" s="6">
        <f t="shared" ca="1" si="4"/>
        <v>-2</v>
      </c>
      <c r="U18" s="6">
        <f t="shared" ca="1" si="5"/>
        <v>-2</v>
      </c>
      <c r="V18" t="str">
        <f ca="1">IF(R18="","",FRL!H18)</f>
        <v>Unibet: 33/1, 5pl, 1/4</v>
      </c>
    </row>
    <row r="19" spans="1:22" x14ac:dyDescent="0.25">
      <c r="A19" t="str">
        <f>IF(Win!A19="","",Win!A19)</f>
        <v>Chanettee Wannasaen</v>
      </c>
      <c r="B19">
        <f>IF(Win!B19="","",VALUE(Win!B19))</f>
        <v>4.0000000000000001E-3</v>
      </c>
      <c r="C19">
        <f>IF(Win!C19="","",Win!C19)</f>
        <v>250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Chanettee Wannasaen</v>
      </c>
      <c r="N19" t="str">
        <f>IF(FRL!B19="","",FRL!B19)</f>
        <v>0.80%</v>
      </c>
      <c r="O19">
        <f>IF(FRL!C19="","",FRL!C19)</f>
        <v>125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Charley Hull</v>
      </c>
      <c r="B20">
        <f>IF(Win!B20="","",VALUE(Win!B20))</f>
        <v>3.0099999999999998E-2</v>
      </c>
      <c r="C20">
        <f>IF(Win!C20="","",Win!C20)</f>
        <v>33</v>
      </c>
      <c r="D20">
        <f>IF(Win!D20="","",Win!D20)</f>
        <v>23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Charley Hull</v>
      </c>
      <c r="N20" t="str">
        <f>IF(FRL!B20="","",FRL!B20)</f>
        <v>2.58%</v>
      </c>
      <c r="O20">
        <f>IF(FRL!C20="","",FRL!C20)</f>
        <v>39</v>
      </c>
      <c r="P20">
        <f>IF(FRL!D20="","",FRL!D20)</f>
        <v>31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Danielle Kang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801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Danielle Kang</v>
      </c>
      <c r="N21" t="str">
        <f>IF(FRL!B21="","",FRL!B21)</f>
        <v>0.26%</v>
      </c>
      <c r="O21">
        <f>IF(FRL!C21="","",FRL!C21)</f>
        <v>385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Esther Henseleit</v>
      </c>
      <c r="B22">
        <f>IF(Win!B22="","",VALUE(Win!B22))</f>
        <v>5.7999999999999996E-3</v>
      </c>
      <c r="C22">
        <f>IF(Win!C22="","",Win!C22)</f>
        <v>172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Esther Henseleit</v>
      </c>
      <c r="N22" t="str">
        <f>IF(FRL!B22="","",FRL!B22)</f>
        <v>0.97%</v>
      </c>
      <c r="O22">
        <f>IF(FRL!C22="","",FRL!C22)</f>
        <v>103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Gabriela Ruffels</v>
      </c>
      <c r="B23">
        <f>IF(Win!B23="","",VALUE(Win!B23))</f>
        <v>5.7000000000000002E-3</v>
      </c>
      <c r="C23">
        <f>IF(Win!C23="","",Win!C23)</f>
        <v>175</v>
      </c>
      <c r="D23">
        <f>IF(Win!D23="","",Win!D23)</f>
        <v>251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8</v>
      </c>
      <c r="G23">
        <f ca="1">IF(Win!F23="","",Win!F23)</f>
        <v>59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250/1, 6pl, 1/5</v>
      </c>
      <c r="M23" t="str">
        <f>IF(FRL!A23="","",FRL!A23)</f>
        <v>Gabriela Ruffels</v>
      </c>
      <c r="N23" t="str">
        <f>IF(FRL!B23="","",FRL!B23)</f>
        <v>0.97%</v>
      </c>
      <c r="O23">
        <f>IF(FRL!C23="","",FRL!C23)</f>
        <v>103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Gaby Lopez</v>
      </c>
      <c r="B24">
        <f>IF(Win!B24="","",VALUE(Win!B24))</f>
        <v>7.7000000000000002E-3</v>
      </c>
      <c r="C24">
        <f>IF(Win!C24="","",Win!C24)</f>
        <v>130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Gaby Lopez</v>
      </c>
      <c r="N24" t="str">
        <f>IF(FRL!B24="","",FRL!B24)</f>
        <v>1.23%</v>
      </c>
      <c r="O24">
        <f>IF(FRL!C24="","",FRL!C24)</f>
        <v>81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Grace Kim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Grace Kim</v>
      </c>
      <c r="N25" t="str">
        <f>IF(FRL!B25="","",FRL!B25)</f>
        <v>0.81%</v>
      </c>
      <c r="O25">
        <f>IF(FRL!C25="","",FRL!C25)</f>
        <v>123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Haeran Ryu</v>
      </c>
      <c r="B26">
        <f>IF(Win!B26="","",VALUE(Win!B26))</f>
        <v>4.02E-2</v>
      </c>
      <c r="C26">
        <f>IF(Win!C26="","",Win!C26)</f>
        <v>25</v>
      </c>
      <c r="D26">
        <f>IF(Win!D26="","",Win!D26)</f>
        <v>15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Haeran Ryu</v>
      </c>
      <c r="N26" t="str">
        <f>IF(FRL!B26="","",FRL!B26)</f>
        <v>3.06%</v>
      </c>
      <c r="O26">
        <f>IF(FRL!C26="","",FRL!C26)</f>
        <v>33</v>
      </c>
      <c r="P26">
        <f>IF(FRL!D26="","",FRL!D26)</f>
        <v>23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Hannah Green</v>
      </c>
      <c r="B27">
        <f>IF(Win!B27="","",VALUE(Win!B27))</f>
        <v>3.5499999999999997E-2</v>
      </c>
      <c r="C27">
        <f>IF(Win!C27="","",Win!C27)</f>
        <v>28</v>
      </c>
      <c r="D27">
        <f>IF(Win!D27="","",Win!D27)</f>
        <v>21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Hannah Green</v>
      </c>
      <c r="N27" t="str">
        <f>IF(FRL!B27="","",FRL!B27)</f>
        <v>2.86%</v>
      </c>
      <c r="O27">
        <f>IF(FRL!C27="","",FRL!C27)</f>
        <v>35</v>
      </c>
      <c r="P27">
        <f>IF(FRL!D27="","",FRL!D27)</f>
        <v>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Hinako Shibuno</v>
      </c>
      <c r="B28">
        <f>IF(Win!B28="","",VALUE(Win!B28))</f>
        <v>1E-3</v>
      </c>
      <c r="C28">
        <f>IF(Win!C28="","",Win!C28)</f>
        <v>1000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Hinako Shibuno</v>
      </c>
      <c r="N28" t="str">
        <f>IF(FRL!B28="","",FRL!B28)</f>
        <v>0.41%</v>
      </c>
      <c r="O28">
        <f>IF(FRL!C28="","",FRL!C28)</f>
        <v>244</v>
      </c>
      <c r="P28">
        <f>IF(FRL!D28="","",FRL!D28)</f>
        <v>176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Hye-Jin Choi</v>
      </c>
      <c r="B29">
        <f>IF(Win!B29="","",VALUE(Win!B29))</f>
        <v>1.9099999999999999E-2</v>
      </c>
      <c r="C29">
        <f>IF(Win!C29="","",Win!C29)</f>
        <v>52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Hye-Jin Choi</v>
      </c>
      <c r="N29" t="str">
        <f>IF(FRL!B29="","",FRL!B29)</f>
        <v>1.99%</v>
      </c>
      <c r="O29">
        <f>IF(FRL!C29="","",FRL!C29)</f>
        <v>50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Hyo Joo Kim</v>
      </c>
      <c r="B30">
        <f>IF(Win!B30="","",VALUE(Win!B30))</f>
        <v>1.61E-2</v>
      </c>
      <c r="C30">
        <f>IF(Win!C30="","",Win!C30)</f>
        <v>62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Hyo Joo Kim</v>
      </c>
      <c r="N30" t="str">
        <f>IF(FRL!B30="","",FRL!B30)</f>
        <v>1.81%</v>
      </c>
      <c r="O30">
        <f>IF(FRL!C30="","",FRL!C30)</f>
        <v>55</v>
      </c>
      <c r="P30">
        <f>IF(FRL!D30="","",FRL!D30)</f>
        <v>46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Jasmine Suwannapura</v>
      </c>
      <c r="B31">
        <f>IF(Win!B31="","",VALUE(Win!B31))</f>
        <v>2.3999999999999998E-3</v>
      </c>
      <c r="C31">
        <f>IF(Win!C31="","",Win!C31)</f>
        <v>417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Jasmine Suwannapura</v>
      </c>
      <c r="N31" t="str">
        <f>IF(FRL!B31="","",FRL!B31)</f>
        <v>0.64%</v>
      </c>
      <c r="O31">
        <f>IF(FRL!C31="","",FRL!C31)</f>
        <v>156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Jeeno Thitikul</v>
      </c>
      <c r="B32">
        <f>IF(Win!B32="","",VALUE(Win!B32))</f>
        <v>0.1212</v>
      </c>
      <c r="C32">
        <f>IF(Win!C32="","",Win!C32)</f>
        <v>8.3000000000000007</v>
      </c>
      <c r="D32">
        <f>IF(Win!D32="","",Win!D32)</f>
        <v>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Jeeno Thitikul</v>
      </c>
      <c r="N32" t="str">
        <f>IF(FRL!B32="","",FRL!B32)</f>
        <v>6.47%</v>
      </c>
      <c r="O32">
        <f>IF(FRL!C32="","",FRL!C32)</f>
        <v>15</v>
      </c>
      <c r="P32">
        <f>IF(FRL!D32="","",FRL!D32)</f>
        <v>13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Jennifer Kupcho</v>
      </c>
      <c r="B33">
        <f>IF(Win!B33="","",VALUE(Win!B33))</f>
        <v>1.7100000000000001E-2</v>
      </c>
      <c r="C33">
        <f>IF(Win!C33="","",Win!C33)</f>
        <v>58</v>
      </c>
      <c r="D33">
        <f>IF(Win!D33="","",Win!D33)</f>
        <v>61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9</v>
      </c>
      <c r="G33">
        <f ca="1">IF(Win!F33="","",Win!F33)</f>
        <v>29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60/1, 5pl, 1/4</v>
      </c>
      <c r="M33" t="str">
        <f>IF(FRL!A33="","",FRL!A33)</f>
        <v>Jennifer Kupcho</v>
      </c>
      <c r="N33" t="str">
        <f>IF(FRL!B33="","",FRL!B33)</f>
        <v>1.76%</v>
      </c>
      <c r="O33">
        <f>IF(FRL!C33="","",FRL!C33)</f>
        <v>57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Jenny Shin</v>
      </c>
      <c r="B34">
        <f>IF(Win!B34="","",VALUE(Win!B34))</f>
        <v>6.8999999999999999E-3</v>
      </c>
      <c r="C34">
        <f>IF(Win!C34="","",Win!C34)</f>
        <v>145</v>
      </c>
      <c r="D34">
        <f>IF(Win!D34="","",Win!D34)</f>
        <v>201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6</v>
      </c>
      <c r="G34">
        <f ca="1">IF(Win!F34="","",Win!F34)</f>
        <v>65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200/1, 6pl, 1/5</v>
      </c>
      <c r="M34" t="str">
        <f>IF(FRL!A34="","",FRL!A34)</f>
        <v>Jenny Shin</v>
      </c>
      <c r="N34" t="str">
        <f>IF(FRL!B34="","",FRL!B34)</f>
        <v>1.09%</v>
      </c>
      <c r="O34">
        <f>IF(FRL!C34="","",FRL!C34)</f>
        <v>92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Jin Hee Im</v>
      </c>
      <c r="B35">
        <f>IF(Win!B35="","",VALUE(Win!B35))</f>
        <v>2.53E-2</v>
      </c>
      <c r="C35">
        <f>IF(Win!C35="","",Win!C35)</f>
        <v>40</v>
      </c>
      <c r="D35">
        <f>IF(Win!D35="","",Win!D35)</f>
        <v>36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Jin Hee Im</v>
      </c>
      <c r="N35" t="str">
        <f>IF(FRL!B35="","",FRL!B35)</f>
        <v>2.42%</v>
      </c>
      <c r="O35">
        <f>IF(FRL!C35="","",FRL!C35)</f>
        <v>41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Jin Young Ko</v>
      </c>
      <c r="B36">
        <f>IF(Win!B36="","",VALUE(Win!B36))</f>
        <v>4.1799999999999997E-2</v>
      </c>
      <c r="C36">
        <f>IF(Win!C36="","",Win!C36)</f>
        <v>24</v>
      </c>
      <c r="D36">
        <f>IF(Win!D36="","",Win!D36)</f>
        <v>13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Jin Young Ko</v>
      </c>
      <c r="N36" t="str">
        <f>IF(FRL!B36="","",FRL!B36)</f>
        <v>3.17%</v>
      </c>
      <c r="O36">
        <f>IF(FRL!C36="","",FRL!C36)</f>
        <v>32</v>
      </c>
      <c r="P36">
        <f>IF(FRL!D36="","",FRL!D36)</f>
        <v>23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Lauren Coughlin</v>
      </c>
      <c r="B37">
        <f>IF(Win!B37="","",VALUE(Win!B37))</f>
        <v>1.8100000000000002E-2</v>
      </c>
      <c r="C37">
        <f>IF(Win!C37="","",Win!C37)</f>
        <v>55</v>
      </c>
      <c r="D37">
        <f>IF(Win!D37="","",Win!D37)</f>
        <v>61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4</v>
      </c>
      <c r="G37">
        <f ca="1">IF(Win!F37="","",Win!F37)</f>
        <v>18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60/1, 6pl, 1/5</v>
      </c>
      <c r="M37" t="str">
        <f>IF(FRL!A37="","",FRL!A37)</f>
        <v>Lauren Coughlin</v>
      </c>
      <c r="N37" t="str">
        <f>IF(FRL!B37="","",FRL!B37)</f>
        <v>1.89%</v>
      </c>
      <c r="O37">
        <f>IF(FRL!C37="","",FRL!C37)</f>
        <v>53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Leona Maguire</v>
      </c>
      <c r="B38">
        <f>IF(Win!B38="","",VALUE(Win!B38))</f>
        <v>8.6E-3</v>
      </c>
      <c r="C38">
        <f>IF(Win!C38="","",Win!C38)</f>
        <v>116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Leona Maguire</v>
      </c>
      <c r="N38" t="str">
        <f>IF(FRL!B38="","",FRL!B38)</f>
        <v>1.22%</v>
      </c>
      <c r="O38">
        <f>IF(FRL!C38="","",FRL!C38)</f>
        <v>82</v>
      </c>
      <c r="P38">
        <f>IF(FRL!D38="","",FRL!D38)</f>
        <v>61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Lilia Vu</v>
      </c>
      <c r="B39">
        <f>IF(Win!B39="","",VALUE(Win!B39))</f>
        <v>5.7999999999999996E-3</v>
      </c>
      <c r="C39">
        <f>IF(Win!C39="","",Win!C39)</f>
        <v>172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Lilia Vu</v>
      </c>
      <c r="N39" t="str">
        <f>IF(FRL!B39="","",FRL!B39)</f>
        <v>0.97%</v>
      </c>
      <c r="O39">
        <f>IF(FRL!C39="","",FRL!C39)</f>
        <v>103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Linn Grant</v>
      </c>
      <c r="B40">
        <f>IF(Win!B40="","",VALUE(Win!B40))</f>
        <v>3.7900000000000003E-2</v>
      </c>
      <c r="C40">
        <f>IF(Win!C40="","",Win!C40)</f>
        <v>26</v>
      </c>
      <c r="D40">
        <f>IF(Win!D40="","",Win!D40)</f>
        <v>29</v>
      </c>
      <c r="E40" s="18">
        <f t="shared" si="0"/>
        <v>4.0000000000000001E-3</v>
      </c>
      <c r="F40">
        <f t="array" ref="F40">IF(E40="","",RANK(E40, $E$2:$E$241) + COUNTIFS($E$2:$E$241, E40, $D$2:$D$241, "&lt;"&amp;D40) + COUNTIFS($E$2:$E$241, E40, $D$2:$D$241, D40, $A$2:$A$241, "&lt;"&amp;A40))</f>
        <v>3</v>
      </c>
      <c r="G40">
        <f ca="1">IF(Win!F40="","",Win!F40)</f>
        <v>41</v>
      </c>
      <c r="H40" s="6">
        <f t="shared" ca="1" si="1"/>
        <v>-2</v>
      </c>
      <c r="I40" s="6">
        <f t="shared" ca="1" si="2"/>
        <v>-2</v>
      </c>
      <c r="J40" t="str">
        <f ca="1">IF(F40="","",Win!H40)</f>
        <v>BetVictor: 28/1, 5pl, 1/4</v>
      </c>
      <c r="M40" t="str">
        <f>IF(FRL!A40="","",FRL!A40)</f>
        <v>Linn Grant</v>
      </c>
      <c r="N40" t="str">
        <f>IF(FRL!B40="","",FRL!B40)</f>
        <v>3.16%</v>
      </c>
      <c r="O40">
        <f>IF(FRL!C40="","",FRL!C40)</f>
        <v>32</v>
      </c>
      <c r="P40">
        <f>IF(FRL!D40="","",FRL!D40)</f>
        <v>34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1</v>
      </c>
      <c r="S40">
        <f ca="1">IF(FRL!F40="","",FRL!F40)</f>
        <v>20</v>
      </c>
      <c r="T40" s="6">
        <f t="shared" ca="1" si="4"/>
        <v>-2</v>
      </c>
      <c r="U40" s="6">
        <f t="shared" ca="1" si="5"/>
        <v>-2</v>
      </c>
      <c r="V40" t="str">
        <f ca="1">IF(R40="","",FRL!H40)</f>
        <v>Paddy Power: 33/1, 5pl, 1/4</v>
      </c>
    </row>
    <row r="41" spans="1:22" x14ac:dyDescent="0.25">
      <c r="A41" t="str">
        <f>IF(Win!A41="","",Win!A41)</f>
        <v>Linnea Strom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801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Linnea Strom</v>
      </c>
      <c r="N41" t="str">
        <f>IF(FRL!B41="","",FRL!B41)</f>
        <v>0.32%</v>
      </c>
      <c r="O41">
        <f>IF(FRL!C41="","",FRL!C41)</f>
        <v>313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Lucy Li</v>
      </c>
      <c r="B42">
        <f>IF(Win!B42="","",VALUE(Win!B42))</f>
        <v>4.7000000000000002E-3</v>
      </c>
      <c r="C42">
        <f>IF(Win!C42="","",Win!C42)</f>
        <v>213</v>
      </c>
      <c r="D42">
        <f>IF(Win!D42="","",Win!D42)</f>
        <v>226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Lucy Li</v>
      </c>
      <c r="N42" t="str">
        <f>IF(FRL!B42="","",FRL!B42)</f>
        <v>0.90%</v>
      </c>
      <c r="O42">
        <f>IF(FRL!C42="","",FRL!C42)</f>
        <v>111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Lydia Ko</v>
      </c>
      <c r="B43">
        <f>IF(Win!B43="","",VALUE(Win!B43))</f>
        <v>3.1099999999999999E-2</v>
      </c>
      <c r="C43">
        <f>IF(Win!C43="","",Win!C43)</f>
        <v>32</v>
      </c>
      <c r="D43">
        <f>IF(Win!D43="","",Win!D43)</f>
        <v>15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Lydia Ko</v>
      </c>
      <c r="N43" t="str">
        <f>IF(FRL!B43="","",FRL!B43)</f>
        <v>2.73%</v>
      </c>
      <c r="O43">
        <f>IF(FRL!C43="","",FRL!C43)</f>
        <v>37</v>
      </c>
      <c r="P43">
        <f>IF(FRL!D43="","",FRL!D43)</f>
        <v>21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Maja Stark</v>
      </c>
      <c r="B44">
        <f>IF(Win!B44="","",VALUE(Win!B44))</f>
        <v>4.4999999999999997E-3</v>
      </c>
      <c r="C44">
        <f>IF(Win!C44="","",Win!C44)</f>
        <v>222</v>
      </c>
      <c r="D44">
        <f>IF(Win!D44="","",Win!D44)</f>
        <v>176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Maja Stark</v>
      </c>
      <c r="N44" t="str">
        <f>IF(FRL!B44="","",FRL!B44)</f>
        <v>0.80%</v>
      </c>
      <c r="O44">
        <f>IF(FRL!C44="","",FRL!C44)</f>
        <v>125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Mao Saigo</v>
      </c>
      <c r="B45">
        <f>IF(Win!B45="","",VALUE(Win!B45))</f>
        <v>1.35E-2</v>
      </c>
      <c r="C45">
        <f>IF(Win!C45="","",Win!C45)</f>
        <v>74</v>
      </c>
      <c r="D45">
        <f>IF(Win!D45="","",Win!D45)</f>
        <v>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Mao Saigo</v>
      </c>
      <c r="N45" t="str">
        <f>IF(FRL!B45="","",FRL!B45)</f>
        <v>1.55%</v>
      </c>
      <c r="O45">
        <f>IF(FRL!C45="","",FRL!C45)</f>
        <v>65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 Hyang Lee</v>
      </c>
      <c r="B46">
        <f>IF(Win!B46="","",VALUE(Win!B46))</f>
        <v>4.4999999999999997E-3</v>
      </c>
      <c r="C46">
        <f>IF(Win!C46="","",Win!C46)</f>
        <v>222</v>
      </c>
      <c r="D46">
        <f>IF(Win!D46="","",Win!D46)</f>
        <v>251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12</v>
      </c>
      <c r="G46">
        <f ca="1">IF(Win!F46="","",Win!F46)</f>
        <v>21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250/1, 6pl, 1/5</v>
      </c>
      <c r="M46" t="str">
        <f>IF(FRL!A46="","",FRL!A46)</f>
        <v>Mi Hyang Lee</v>
      </c>
      <c r="N46" t="str">
        <f>IF(FRL!B46="","",FRL!B46)</f>
        <v>0.88%</v>
      </c>
      <c r="O46">
        <f>IF(FRL!C46="","",FRL!C46)</f>
        <v>114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Minjee Lee</v>
      </c>
      <c r="B47">
        <f>IF(Win!B47="","",VALUE(Win!B47))</f>
        <v>1.4E-2</v>
      </c>
      <c r="C47">
        <f>IF(Win!C47="","",Win!C47)</f>
        <v>71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Minjee Lee</v>
      </c>
      <c r="N47" t="str">
        <f>IF(FRL!B47="","",FRL!B47)</f>
        <v>1.64%</v>
      </c>
      <c r="O47">
        <f>IF(FRL!C47="","",FRL!C47)</f>
        <v>61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Miranda Wang</v>
      </c>
      <c r="B48">
        <f>IF(Win!B48="","",VALUE(Win!B48))</f>
        <v>2.9999999999999997E-4</v>
      </c>
      <c r="C48">
        <f>IF(Win!C48="","",Win!C48)</f>
        <v>3333</v>
      </c>
      <c r="D48">
        <f>IF(Win!D48="","",Win!D48)</f>
        <v>601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Miranda Wang</v>
      </c>
      <c r="N48" t="str">
        <f>IF(FRL!B48="","",FRL!B48)</f>
        <v>0.19%</v>
      </c>
      <c r="O48">
        <f>IF(FRL!C48="","",FRL!C48)</f>
        <v>526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Miyu Yamashita</v>
      </c>
      <c r="B49">
        <f>IF(Win!B49="","",VALUE(Win!B49))</f>
        <v>3.9100000000000003E-2</v>
      </c>
      <c r="C49">
        <f>IF(Win!C49="","",Win!C49)</f>
        <v>26</v>
      </c>
      <c r="D49">
        <f>IF(Win!D49="","",Win!D49)</f>
        <v>17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Miyu Yamashita</v>
      </c>
      <c r="N49" t="str">
        <f>IF(FRL!B49="","",FRL!B49)</f>
        <v>3.00%</v>
      </c>
      <c r="O49">
        <f>IF(FRL!C49="","",FRL!C49)</f>
        <v>33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Moriya Jutanugarn</v>
      </c>
      <c r="B50">
        <f>IF(Win!B50="","",VALUE(Win!B50))</f>
        <v>3.3999999999999998E-3</v>
      </c>
      <c r="C50">
        <f>IF(Win!C50="","",Win!C50)</f>
        <v>294</v>
      </c>
      <c r="D50">
        <f>IF(Win!D50="","",Win!D50)</f>
        <v>161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Moriya Jutanugarn</v>
      </c>
      <c r="N50" t="str">
        <f>IF(FRL!B50="","",FRL!B50)</f>
        <v>0.70%</v>
      </c>
      <c r="O50">
        <f>IF(FRL!C50="","",FRL!C50)</f>
        <v>143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Muni He</v>
      </c>
      <c r="B51">
        <f>IF(Win!B51="","",VALUE(Win!B51))</f>
        <v>2.3999999999999998E-3</v>
      </c>
      <c r="C51">
        <f>IF(Win!C51="","",Win!C51)</f>
        <v>417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Muni He</v>
      </c>
      <c r="N51" t="str">
        <f>IF(FRL!B51="","",FRL!B51)</f>
        <v>0.58%</v>
      </c>
      <c r="O51">
        <f>IF(FRL!C51="","",FRL!C51)</f>
        <v>172</v>
      </c>
      <c r="P51">
        <f>IF(FRL!D51="","",FRL!D51)</f>
        <v>176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Nanna Koerstz Madsen</v>
      </c>
      <c r="B52">
        <f>IF(Win!B52="","",VALUE(Win!B52))</f>
        <v>1.84E-2</v>
      </c>
      <c r="C52">
        <f>IF(Win!C52="","",Win!C52)</f>
        <v>54</v>
      </c>
      <c r="D52">
        <f>IF(Win!D52="","",Win!D52)</f>
        <v>46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Nanna Koerstz Madsen</v>
      </c>
      <c r="N52" t="str">
        <f>IF(FRL!B52="","",FRL!B52)</f>
        <v>1.92%</v>
      </c>
      <c r="O52">
        <f>IF(FRL!C52="","",FRL!C52)</f>
        <v>52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Narin An</v>
      </c>
      <c r="B53">
        <f>IF(Win!B53="","",VALUE(Win!B53))</f>
        <v>8.0000000000000002E-3</v>
      </c>
      <c r="C53">
        <f>IF(Win!C53="","",Win!C53)</f>
        <v>125</v>
      </c>
      <c r="D53">
        <f>IF(Win!D53="","",Win!D53)</f>
        <v>141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10</v>
      </c>
      <c r="G53">
        <f ca="1">IF(Win!F53="","",Win!F53)</f>
        <v>55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Spreadex: 140/1, 6pl, 1/5</v>
      </c>
      <c r="M53" t="str">
        <f>IF(FRL!A53="","",FRL!A53)</f>
        <v>Narin An</v>
      </c>
      <c r="N53" t="str">
        <f>IF(FRL!B53="","",FRL!B53)</f>
        <v>1.10%</v>
      </c>
      <c r="O53">
        <f>IF(FRL!C53="","",FRL!C53)</f>
        <v>91</v>
      </c>
      <c r="P53">
        <f>IF(FRL!D53="","",FRL!D53)</f>
        <v>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Nasa Hataoka</v>
      </c>
      <c r="B54">
        <f>IF(Win!B54="","",VALUE(Win!B54))</f>
        <v>2.35E-2</v>
      </c>
      <c r="C54">
        <f>IF(Win!C54="","",Win!C54)</f>
        <v>43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Nasa Hataoka</v>
      </c>
      <c r="N54" t="str">
        <f>IF(FRL!B54="","",FRL!B54)</f>
        <v>2.21%</v>
      </c>
      <c r="O54">
        <f>IF(FRL!C54="","",FRL!C54)</f>
        <v>45</v>
      </c>
      <c r="P54">
        <f>IF(FRL!D54="","",FRL!D54)</f>
        <v>34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Nataliya Guseva</v>
      </c>
      <c r="B55">
        <f>IF(Win!B55="","",VALUE(Win!B55))</f>
        <v>4.7999999999999996E-3</v>
      </c>
      <c r="C55">
        <f>IF(Win!C55="","",Win!C55)</f>
        <v>208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Nataliya Guseva</v>
      </c>
      <c r="N55" t="str">
        <f>IF(FRL!B55="","",FRL!B55)</f>
        <v>0.90%</v>
      </c>
      <c r="O55">
        <f>IF(FRL!C55="","",FRL!C55)</f>
        <v>111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Pajaree Anannarukarn</v>
      </c>
      <c r="B56">
        <f>IF(Win!B56="","",VALUE(Win!B56))</f>
        <v>1.4500000000000001E-2</v>
      </c>
      <c r="C56">
        <f>IF(Win!C56="","",Win!C56)</f>
        <v>69</v>
      </c>
      <c r="D56">
        <f>IF(Win!D56="","",Win!D56)</f>
        <v>101</v>
      </c>
      <c r="E56" s="18">
        <f t="shared" si="0"/>
        <v>5.0000000000000001E-3</v>
      </c>
      <c r="F56">
        <f t="array" ref="F56">IF(E56="","",RANK(E56, $E$2:$E$241) + COUNTIFS($E$2:$E$241, E56, $D$2:$D$241, "&lt;"&amp;D56) + COUNTIFS($E$2:$E$241, E56, $D$2:$D$241, D56, $A$2:$A$241, "&lt;"&amp;A56))</f>
        <v>1</v>
      </c>
      <c r="G56">
        <f ca="1">IF(Win!F56="","",Win!F56)</f>
        <v>14</v>
      </c>
      <c r="H56" s="6">
        <f t="shared" ca="1" si="1"/>
        <v>-2</v>
      </c>
      <c r="I56" s="6">
        <f t="shared" ca="1" si="2"/>
        <v>-2</v>
      </c>
      <c r="J56" t="str">
        <f ca="1">IF(F56="","",Win!H56)</f>
        <v>Skybet: 100/1, 5pl, 1/4</v>
      </c>
      <c r="M56" t="str">
        <f>IF(FRL!A56="","",FRL!A56)</f>
        <v>Pajaree Anannarukarn</v>
      </c>
      <c r="N56" t="str">
        <f>IF(FRL!B56="","",FRL!B56)</f>
        <v>1.70%</v>
      </c>
      <c r="O56">
        <f>IF(FRL!C56="","",FRL!C56)</f>
        <v>59</v>
      </c>
      <c r="P56">
        <f>IF(FRL!D56="","",FRL!D56)</f>
        <v>61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3</v>
      </c>
      <c r="S56">
        <f ca="1">IF(FRL!F56="","",FRL!F56)</f>
        <v>29</v>
      </c>
      <c r="T56" s="6">
        <f t="shared" ca="1" si="4"/>
        <v>-2</v>
      </c>
      <c r="U56" s="6">
        <f t="shared" ca="1" si="5"/>
        <v>-2</v>
      </c>
      <c r="V56" t="str">
        <f ca="1">IF(R56="","",FRL!H56)</f>
        <v>Skybet: 60/1, 5pl, 1/4</v>
      </c>
    </row>
    <row r="57" spans="1:22" x14ac:dyDescent="0.25">
      <c r="A57" t="str">
        <f>IF(Win!A57="","",Win!A57)</f>
        <v>Rio Takeda</v>
      </c>
      <c r="B57">
        <f>IF(Win!B57="","",VALUE(Win!B57))</f>
        <v>2.6700000000000002E-2</v>
      </c>
      <c r="C57">
        <f>IF(Win!C57="","",Win!C57)</f>
        <v>37</v>
      </c>
      <c r="D57">
        <f>IF(Win!D57="","",Win!D57)</f>
        <v>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Rio Takeda</v>
      </c>
      <c r="N57" t="str">
        <f>IF(FRL!B57="","",FRL!B57)</f>
        <v>2.47%</v>
      </c>
      <c r="O57">
        <f>IF(FRL!C57="","",FRL!C57)</f>
        <v>40</v>
      </c>
      <c r="P57">
        <f>IF(FRL!D57="","",FRL!D57)</f>
        <v>29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Ruixin Liu</v>
      </c>
      <c r="B58">
        <f>IF(Win!B58="","",VALUE(Win!B58))</f>
        <v>5.3E-3</v>
      </c>
      <c r="C58">
        <f>IF(Win!C58="","",Win!C58)</f>
        <v>189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Ruixin Liu</v>
      </c>
      <c r="N58" t="str">
        <f>IF(FRL!B58="","",FRL!B58)</f>
        <v>0.97%</v>
      </c>
      <c r="O58">
        <f>IF(FRL!C58="","",FRL!C58)</f>
        <v>103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Ruoning Yin</v>
      </c>
      <c r="B59">
        <f>IF(Win!B59="","",VALUE(Win!B59))</f>
        <v>0.03</v>
      </c>
      <c r="C59">
        <f>IF(Win!C59="","",Win!C59)</f>
        <v>33</v>
      </c>
      <c r="D59">
        <f>IF(Win!D59="","",Win!D59)</f>
        <v>19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Ruoning Yin</v>
      </c>
      <c r="N59" t="str">
        <f>IF(FRL!B59="","",FRL!B59)</f>
        <v>2.48%</v>
      </c>
      <c r="O59">
        <f>IF(FRL!C59="","",FRL!C59)</f>
        <v>40</v>
      </c>
      <c r="P59">
        <f>IF(FRL!D59="","",FRL!D59)</f>
        <v>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Ryann O'Toole</v>
      </c>
      <c r="B60">
        <f>IF(Win!B60="","",VALUE(Win!B60))</f>
        <v>4.4000000000000003E-3</v>
      </c>
      <c r="C60">
        <f>IF(Win!C60="","",Win!C60)</f>
        <v>227</v>
      </c>
      <c r="D60">
        <f>IF(Win!D60="","",Win!D60)</f>
        <v>301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13</v>
      </c>
      <c r="G60">
        <f ca="1">IF(Win!F60="","",Win!F60)</f>
        <v>55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300/1, 6pl, 1/5</v>
      </c>
      <c r="M60" t="str">
        <f>IF(FRL!A60="","",FRL!A60)</f>
        <v>Ryann O'Toole</v>
      </c>
      <c r="N60" t="str">
        <f>IF(FRL!B60="","",FRL!B60)</f>
        <v>0.88%</v>
      </c>
      <c r="O60">
        <f>IF(FRL!C60="","",FRL!C60)</f>
        <v>114</v>
      </c>
      <c r="P60">
        <f>IF(FRL!D60="","",FRL!D60)</f>
        <v>126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>
        <f ca="1">IF(FRL!F60="","",FRL!F60)</f>
        <v>46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Spreadex: 125/1, 5pl, 1/4</v>
      </c>
    </row>
    <row r="61" spans="1:22" x14ac:dyDescent="0.25">
      <c r="A61" t="str">
        <f>IF(Win!A61="","",Win!A61)</f>
        <v>Sarah Schmelzel</v>
      </c>
      <c r="B61">
        <f>IF(Win!B61="","",VALUE(Win!B61))</f>
        <v>6.6E-3</v>
      </c>
      <c r="C61">
        <f>IF(Win!C61="","",Win!C61)</f>
        <v>152</v>
      </c>
      <c r="D61">
        <f>IF(Win!D61="","",Win!D61)</f>
        <v>226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7</v>
      </c>
      <c r="G61">
        <f ca="1">IF(Win!F61="","",Win!F61)</f>
        <v>34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225/1, 5pl, 1/4</v>
      </c>
      <c r="M61" t="str">
        <f>IF(FRL!A61="","",FRL!A61)</f>
        <v>Sarah Schmelzel</v>
      </c>
      <c r="N61" t="str">
        <f>IF(FRL!B61="","",FRL!B61)</f>
        <v>1.04%</v>
      </c>
      <c r="O61">
        <f>IF(FRL!C61="","",FRL!C61)</f>
        <v>96</v>
      </c>
      <c r="P61">
        <f>IF(FRL!D61="","",FRL!D61)</f>
        <v>101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4</v>
      </c>
      <c r="S61">
        <f ca="1">IF(FRL!F61="","",FRL!F61)</f>
        <v>20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Ladbrokes: 100/1, 5pl, 1/4</v>
      </c>
    </row>
    <row r="62" spans="1:22" x14ac:dyDescent="0.25">
      <c r="A62" t="str">
        <f>IF(Win!A62="","",Win!A62)</f>
        <v>Shannon Tan</v>
      </c>
      <c r="B62">
        <f>IF(Win!B62="","",VALUE(Win!B62))</f>
        <v>1.8E-3</v>
      </c>
      <c r="C62">
        <f>IF(Win!C62="","",Win!C62)</f>
        <v>556</v>
      </c>
      <c r="D62">
        <f>IF(Win!D62="","",Win!D62)</f>
        <v>276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Shannon Tan</v>
      </c>
      <c r="N62" t="str">
        <f>IF(FRL!B62="","",FRL!B62)</f>
        <v>0.49%</v>
      </c>
      <c r="O62">
        <f>IF(FRL!C62="","",FRL!C62)</f>
        <v>204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Sophia Popov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Sophia Popov</v>
      </c>
      <c r="N63" t="str">
        <f>IF(FRL!B63="","",FRL!B63)</f>
        <v>0.24%</v>
      </c>
      <c r="O63">
        <f>IF(FRL!C63="","",FRL!C63)</f>
        <v>417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Stephanie Kyriacou</v>
      </c>
      <c r="B64">
        <f>IF(Win!B64="","",VALUE(Win!B64))</f>
        <v>2.8999999999999998E-3</v>
      </c>
      <c r="C64">
        <f>IF(Win!C64="","",Win!C64)</f>
        <v>345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Stephanie Kyriacou</v>
      </c>
      <c r="N64" t="str">
        <f>IF(FRL!B64="","",FRL!B64)</f>
        <v>0.73%</v>
      </c>
      <c r="O64">
        <f>IF(FRL!C64="","",FRL!C64)</f>
        <v>137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Xingtong Chen</v>
      </c>
      <c r="B65">
        <f>IF(Win!B65="","",VALUE(Win!B65))</f>
        <v>0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Xingtong Chen</v>
      </c>
      <c r="N65" t="str">
        <f>IF(FRL!B65="","",FRL!B65)</f>
        <v>0.05%</v>
      </c>
      <c r="O65">
        <f>IF(FRL!C65="","",FRL!C65)</f>
        <v>2000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Yealimi Noh</v>
      </c>
      <c r="B66">
        <f>IF(Win!B66="","",VALUE(Win!B66))</f>
        <v>3.3500000000000002E-2</v>
      </c>
      <c r="C66">
        <f>IF(Win!C66="","",Win!C66)</f>
        <v>30</v>
      </c>
      <c r="D66">
        <f>IF(Win!D66="","",Win!D66)</f>
        <v>29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Yealimi Noh</v>
      </c>
      <c r="N66" t="str">
        <f>IF(FRL!B66="","",FRL!B66)</f>
        <v>2.74%</v>
      </c>
      <c r="O66">
        <f>IF(FRL!C66="","",FRL!C66)</f>
        <v>36</v>
      </c>
      <c r="P66">
        <f>IF(FRL!D66="","",FRL!D66)</f>
        <v>34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Yuka Saso</v>
      </c>
      <c r="B67">
        <f>IF(Win!B67="","",VALUE(Win!B67))</f>
        <v>5.3E-3</v>
      </c>
      <c r="C67">
        <f>IF(Win!C67="","",Win!C67)</f>
        <v>189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Yuka Saso</v>
      </c>
      <c r="N67" t="str">
        <f>IF(FRL!B67="","",FRL!B67)</f>
        <v>0.94%</v>
      </c>
      <c r="O67">
        <f>IF(FRL!C67="","",FRL!C67)</f>
        <v>106</v>
      </c>
      <c r="P67">
        <f>IF(FRL!D67="","",FRL!D67)</f>
        <v>61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741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742</v>
      </c>
      <c r="C2">
        <v>41</v>
      </c>
      <c r="D2">
        <v>34</v>
      </c>
      <c r="E2" s="17" t="s">
        <v>226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246</v>
      </c>
      <c r="B3" s="15" t="s">
        <v>743</v>
      </c>
      <c r="C3">
        <v>81</v>
      </c>
      <c r="D3">
        <v>81</v>
      </c>
      <c r="E3" s="17" t="s">
        <v>226</v>
      </c>
      <c r="F3">
        <f ca="1">IFERROR(IF(A3="","",OFFSET(Results!$Z$1,MATCH(A3,Results!$A:$A,0)-1,0)),"")</f>
        <v>37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248</v>
      </c>
      <c r="B4" s="15" t="s">
        <v>291</v>
      </c>
      <c r="C4">
        <v>244</v>
      </c>
      <c r="D4">
        <v>151</v>
      </c>
      <c r="E4" s="17" t="s">
        <v>226</v>
      </c>
      <c r="F4">
        <f ca="1">IFERROR(IF(A4="","",OFFSET(Results!$Z$1,MATCH(A4,Results!$A:$A,0)-1,0)),"")</f>
        <v>59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250</v>
      </c>
      <c r="B5" s="15" t="s">
        <v>744</v>
      </c>
      <c r="C5">
        <v>48</v>
      </c>
      <c r="D5">
        <v>36</v>
      </c>
      <c r="E5" s="17" t="s">
        <v>226</v>
      </c>
      <c r="F5">
        <f ca="1">IFERROR(IF(A5="","",OFFSET(Results!$Z$1,MATCH(A5,Results!$A:$A,0)-1,0)),"")</f>
        <v>49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252</v>
      </c>
      <c r="B6" s="15" t="s">
        <v>745</v>
      </c>
      <c r="C6">
        <v>60</v>
      </c>
      <c r="D6">
        <v>46</v>
      </c>
      <c r="E6" s="17" t="s">
        <v>226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254</v>
      </c>
      <c r="B7" s="15" t="s">
        <v>746</v>
      </c>
      <c r="C7">
        <v>104</v>
      </c>
      <c r="D7">
        <v>101</v>
      </c>
      <c r="E7" s="17" t="s">
        <v>226</v>
      </c>
      <c r="F7">
        <f ca="1">IFERROR(IF(A7="","",OFFSET(Results!$Z$1,MATCH(A7,Results!$A:$A,0)-1,0)),"")</f>
        <v>29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256</v>
      </c>
      <c r="B8" s="15" t="s">
        <v>747</v>
      </c>
      <c r="C8">
        <v>35</v>
      </c>
      <c r="D8">
        <v>29</v>
      </c>
      <c r="E8" s="17" t="s">
        <v>226</v>
      </c>
      <c r="F8">
        <f ca="1">IFERROR(IF(A8="","",OFFSET(Results!$Z$1,MATCH(A8,Results!$A:$A,0)-1,0)),"")</f>
        <v>46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258</v>
      </c>
      <c r="B9" s="15" t="s">
        <v>406</v>
      </c>
      <c r="C9">
        <v>59</v>
      </c>
      <c r="D9">
        <v>46</v>
      </c>
      <c r="E9" s="17" t="s">
        <v>226</v>
      </c>
      <c r="F9">
        <f ca="1">IFERROR(IF(A9="","",OFFSET(Results!$Z$1,MATCH(A9,Results!$A:$A,0)-1,0)),"")</f>
        <v>14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260</v>
      </c>
      <c r="B10" s="15" t="s">
        <v>748</v>
      </c>
      <c r="C10">
        <v>169</v>
      </c>
      <c r="D10">
        <v>111</v>
      </c>
      <c r="E10" s="17" t="s">
        <v>226</v>
      </c>
      <c r="F10">
        <f ca="1">IFERROR(IF(A10="","",OFFSET(Results!$Z$1,MATCH(A10,Results!$A:$A,0)-1,0)),"")</f>
        <v>29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262</v>
      </c>
      <c r="B11" s="15" t="s">
        <v>749</v>
      </c>
      <c r="C11">
        <v>115</v>
      </c>
      <c r="D11">
        <v>81</v>
      </c>
      <c r="E11" s="17" t="s">
        <v>226</v>
      </c>
      <c r="F11">
        <f ca="1">IFERROR(IF(A11="","",OFFSET(Results!$Z$1,MATCH(A11,Results!$A:$A,0)-1,0)),"")</f>
        <v>53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264</v>
      </c>
      <c r="B12" s="15" t="s">
        <v>750</v>
      </c>
      <c r="C12">
        <v>36</v>
      </c>
      <c r="D12">
        <v>31</v>
      </c>
      <c r="E12" s="17" t="s">
        <v>226</v>
      </c>
      <c r="F12">
        <f ca="1">IFERROR(IF(A12="","",OFFSET(Results!$Z$1,MATCH(A12,Results!$A:$A,0)-1,0)),"")</f>
        <v>7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266</v>
      </c>
      <c r="B13" s="15" t="s">
        <v>751</v>
      </c>
      <c r="C13">
        <v>256</v>
      </c>
      <c r="D13">
        <v>176</v>
      </c>
      <c r="E13" s="17" t="s">
        <v>226</v>
      </c>
      <c r="F13">
        <f ca="1">IFERROR(IF(A13="","",OFFSET(Results!$Z$1,MATCH(A13,Results!$A:$A,0)-1,0)),"")</f>
        <v>37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268</v>
      </c>
      <c r="B14" s="15" t="s">
        <v>752</v>
      </c>
      <c r="C14">
        <v>625</v>
      </c>
      <c r="D14">
        <v>401</v>
      </c>
      <c r="E14" s="17" t="s">
        <v>226</v>
      </c>
      <c r="F14">
        <f ca="1">IFERROR(IF(A14="","",OFFSET(Results!$Z$1,MATCH(A14,Results!$A:$A,0)-1,0)),"")</f>
        <v>65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270</v>
      </c>
      <c r="B15" s="15" t="s">
        <v>251</v>
      </c>
      <c r="C15">
        <v>50</v>
      </c>
      <c r="D15">
        <v>46</v>
      </c>
      <c r="E15" s="17" t="s">
        <v>226</v>
      </c>
      <c r="F15">
        <f ca="1">IFERROR(IF(A15="","",OFFSET(Results!$Z$1,MATCH(A15,Results!$A:$A,0)-1,0)),"")</f>
        <v>29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272</v>
      </c>
      <c r="B16" s="15" t="s">
        <v>745</v>
      </c>
      <c r="C16">
        <v>60</v>
      </c>
      <c r="D16">
        <v>61</v>
      </c>
      <c r="E16" s="17" t="s">
        <v>226</v>
      </c>
      <c r="F16">
        <f ca="1">IFERROR(IF(A16="","",OFFSET(Results!$Z$1,MATCH(A16,Results!$A:$A,0)-1,0)),"")</f>
        <v>7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274</v>
      </c>
      <c r="B17" s="15" t="s">
        <v>753</v>
      </c>
      <c r="C17">
        <v>182</v>
      </c>
      <c r="D17">
        <v>201</v>
      </c>
      <c r="E17" s="17" t="s">
        <v>267</v>
      </c>
      <c r="F17">
        <f ca="1">IFERROR(IF(A17="","",OFFSET(Results!$Z$1,MATCH(A17,Results!$A:$A,0)-1,0)),"")</f>
        <v>29</v>
      </c>
      <c r="G17" s="6">
        <f t="shared" ca="1" si="0"/>
        <v>-0.1</v>
      </c>
      <c r="H17" t="str">
        <f ca="1">IF(E17="","",OFFSET([2]LPGA!$AL$1,MATCH(A17,[2]LPGA!$E$1:$E$500,0)-1,0))</f>
        <v>Skybet: 200/1, 5pl, 1/4</v>
      </c>
    </row>
    <row r="18" spans="1:8" x14ac:dyDescent="0.25">
      <c r="A18" t="s">
        <v>276</v>
      </c>
      <c r="B18" s="15" t="s">
        <v>444</v>
      </c>
      <c r="C18">
        <v>33</v>
      </c>
      <c r="D18">
        <v>34</v>
      </c>
      <c r="E18" s="17" t="s">
        <v>267</v>
      </c>
      <c r="F18">
        <f ca="1">IFERROR(IF(A18="","",OFFSET(Results!$Z$1,MATCH(A18,Results!$A:$A,0)-1,0)),"")</f>
        <v>14</v>
      </c>
      <c r="G18" s="6">
        <f t="shared" ca="1" si="0"/>
        <v>-0.1</v>
      </c>
      <c r="H18" t="str">
        <f ca="1">IF(E18="","",OFFSET([2]LPGA!$AL$1,MATCH(A18,[2]LPGA!$E$1:$E$500,0)-1,0))</f>
        <v>Unibet: 33/1, 5pl, 1/4</v>
      </c>
    </row>
    <row r="19" spans="1:8" x14ac:dyDescent="0.25">
      <c r="A19" t="s">
        <v>278</v>
      </c>
      <c r="B19" s="15" t="s">
        <v>341</v>
      </c>
      <c r="C19">
        <v>125</v>
      </c>
      <c r="D19">
        <v>101</v>
      </c>
      <c r="E19" s="17" t="s">
        <v>226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280</v>
      </c>
      <c r="B20" s="15" t="s">
        <v>754</v>
      </c>
      <c r="C20">
        <v>39</v>
      </c>
      <c r="D20">
        <v>31</v>
      </c>
      <c r="E20" s="17" t="s">
        <v>226</v>
      </c>
      <c r="F20">
        <f ca="1">IFERROR(IF(A20="","",OFFSET(Results!$Z$1,MATCH(A20,Results!$A:$A,0)-1,0)),"")</f>
        <v>2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282</v>
      </c>
      <c r="B21" s="15" t="s">
        <v>755</v>
      </c>
      <c r="C21">
        <v>385</v>
      </c>
      <c r="D21">
        <v>251</v>
      </c>
      <c r="E21" s="17" t="s">
        <v>226</v>
      </c>
      <c r="F21">
        <f ca="1">IFERROR(IF(A21="","",OFFSET(Results!$Z$1,MATCH(A21,Results!$A:$A,0)-1,0)),"")</f>
        <v>59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284</v>
      </c>
      <c r="B22" s="15" t="s">
        <v>435</v>
      </c>
      <c r="C22">
        <v>103</v>
      </c>
      <c r="D22">
        <v>67</v>
      </c>
      <c r="E22" s="17" t="s">
        <v>226</v>
      </c>
      <c r="F22">
        <f ca="1">IFERROR(IF(A22="","",OFFSET(Results!$Z$1,MATCH(A22,Results!$A:$A,0)-1,0)),"")</f>
        <v>49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286</v>
      </c>
      <c r="B23" s="15" t="s">
        <v>435</v>
      </c>
      <c r="C23">
        <v>103</v>
      </c>
      <c r="D23">
        <v>101</v>
      </c>
      <c r="E23" s="17" t="s">
        <v>226</v>
      </c>
      <c r="F23">
        <f ca="1">IFERROR(IF(A23="","",OFFSET(Results!$Z$1,MATCH(A23,Results!$A:$A,0)-1,0)),"")</f>
        <v>63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288</v>
      </c>
      <c r="B24" s="15" t="s">
        <v>410</v>
      </c>
      <c r="C24">
        <v>81</v>
      </c>
      <c r="D24">
        <v>71</v>
      </c>
      <c r="E24" s="17" t="s">
        <v>226</v>
      </c>
      <c r="F24">
        <f ca="1">IFERROR(IF(A24="","",OFFSET(Results!$Z$1,MATCH(A24,Results!$A:$A,0)-1,0)),"")</f>
        <v>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290</v>
      </c>
      <c r="B25" s="15" t="s">
        <v>756</v>
      </c>
      <c r="C25">
        <v>123</v>
      </c>
      <c r="D25">
        <v>101</v>
      </c>
      <c r="E25" s="17" t="s">
        <v>226</v>
      </c>
      <c r="F25">
        <f ca="1">IFERROR(IF(A25="","",OFFSET(Results!$Z$1,MATCH(A25,Results!$A:$A,0)-1,0)),"")</f>
        <v>53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292</v>
      </c>
      <c r="B26" s="15" t="s">
        <v>757</v>
      </c>
      <c r="C26">
        <v>33</v>
      </c>
      <c r="D26">
        <v>23</v>
      </c>
      <c r="E26" s="17" t="s">
        <v>226</v>
      </c>
      <c r="F26">
        <f ca="1">IFERROR(IF(A26="","",OFFSET(Results!$Z$1,MATCH(A26,Results!$A:$A,0)-1,0)),"")</f>
        <v>20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294</v>
      </c>
      <c r="B27" s="15" t="s">
        <v>758</v>
      </c>
      <c r="C27">
        <v>35</v>
      </c>
      <c r="D27">
        <v>26</v>
      </c>
      <c r="E27" s="17" t="s">
        <v>226</v>
      </c>
      <c r="F27">
        <f ca="1">IFERROR(IF(A27="","",OFFSET(Results!$Z$1,MATCH(A27,Results!$A:$A,0)-1,0)),"")</f>
        <v>37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296</v>
      </c>
      <c r="B28" s="15" t="s">
        <v>291</v>
      </c>
      <c r="C28">
        <v>244</v>
      </c>
      <c r="D28">
        <v>176</v>
      </c>
      <c r="E28" s="17" t="s">
        <v>226</v>
      </c>
      <c r="F28">
        <f ca="1">IFERROR(IF(A28="","",OFFSET(Results!$Z$1,MATCH(A28,Results!$A:$A,0)-1,0)),"")</f>
        <v>7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297</v>
      </c>
      <c r="B29" s="15" t="s">
        <v>759</v>
      </c>
      <c r="C29">
        <v>50</v>
      </c>
      <c r="D29">
        <v>46</v>
      </c>
      <c r="E29" s="17" t="s">
        <v>226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299</v>
      </c>
      <c r="B30" s="15" t="s">
        <v>314</v>
      </c>
      <c r="C30">
        <v>55</v>
      </c>
      <c r="D30">
        <v>46</v>
      </c>
      <c r="E30" s="17" t="s">
        <v>226</v>
      </c>
      <c r="F30">
        <f ca="1">IFERROR(IF(A30="","",OFFSET(Results!$Z$1,MATCH(A30,Results!$A:$A,0)-1,0)),"")</f>
        <v>20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301</v>
      </c>
      <c r="B31" s="15" t="s">
        <v>760</v>
      </c>
      <c r="C31">
        <v>156</v>
      </c>
      <c r="D31">
        <v>126</v>
      </c>
      <c r="E31" s="17" t="s">
        <v>226</v>
      </c>
      <c r="F31">
        <f ca="1">IFERROR(IF(A31="","",OFFSET(Results!$Z$1,MATCH(A31,Results!$A:$A,0)-1,0)),"")</f>
        <v>59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303</v>
      </c>
      <c r="B32" s="15" t="s">
        <v>761</v>
      </c>
      <c r="C32">
        <v>15</v>
      </c>
      <c r="D32">
        <v>13</v>
      </c>
      <c r="E32" s="17" t="s">
        <v>226</v>
      </c>
      <c r="F32">
        <f ca="1">IFERROR(IF(A32="","",OFFSET(Results!$Z$1,MATCH(A32,Results!$A:$A,0)-1,0)),"")</f>
        <v>7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305</v>
      </c>
      <c r="B33" s="15" t="s">
        <v>762</v>
      </c>
      <c r="C33">
        <v>57</v>
      </c>
      <c r="D33">
        <v>51</v>
      </c>
      <c r="E33" s="17" t="s">
        <v>226</v>
      </c>
      <c r="F33">
        <f ca="1">IFERROR(IF(A33="","",OFFSET(Results!$Z$1,MATCH(A33,Results!$A:$A,0)-1,0)),"")</f>
        <v>46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307</v>
      </c>
      <c r="B34" s="15" t="s">
        <v>763</v>
      </c>
      <c r="C34">
        <v>92</v>
      </c>
      <c r="D34">
        <v>81</v>
      </c>
      <c r="E34" s="17" t="s">
        <v>226</v>
      </c>
      <c r="F34">
        <f ca="1">IFERROR(IF(A34="","",OFFSET(Results!$Z$1,MATCH(A34,Results!$A:$A,0)-1,0)),"")</f>
        <v>29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309</v>
      </c>
      <c r="B35" s="15" t="s">
        <v>764</v>
      </c>
      <c r="C35">
        <v>41</v>
      </c>
      <c r="D35">
        <v>36</v>
      </c>
      <c r="E35" s="17" t="s">
        <v>226</v>
      </c>
      <c r="F35">
        <f ca="1">IFERROR(IF(A35="","",OFFSET(Results!$Z$1,MATCH(A35,Results!$A:$A,0)-1,0)),"")</f>
        <v>14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311</v>
      </c>
      <c r="B36" s="15" t="s">
        <v>765</v>
      </c>
      <c r="C36">
        <v>32</v>
      </c>
      <c r="D36">
        <v>23</v>
      </c>
      <c r="E36" s="17" t="s">
        <v>226</v>
      </c>
      <c r="F36">
        <f ca="1">IFERROR(IF(A36="","",OFFSET(Results!$Z$1,MATCH(A36,Results!$A:$A,0)-1,0)),"")</f>
        <v>20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313</v>
      </c>
      <c r="B37" s="15" t="s">
        <v>766</v>
      </c>
      <c r="C37">
        <v>53</v>
      </c>
      <c r="D37">
        <v>46</v>
      </c>
      <c r="E37" s="17" t="s">
        <v>226</v>
      </c>
      <c r="F37">
        <f ca="1">IFERROR(IF(A37="","",OFFSET(Results!$Z$1,MATCH(A37,Results!$A:$A,0)-1,0)),"")</f>
        <v>29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315</v>
      </c>
      <c r="B38" s="15" t="s">
        <v>767</v>
      </c>
      <c r="C38">
        <v>82</v>
      </c>
      <c r="D38">
        <v>61</v>
      </c>
      <c r="E38" s="17" t="s">
        <v>226</v>
      </c>
      <c r="F38">
        <f ca="1">IFERROR(IF(A38="","",OFFSET(Results!$Z$1,MATCH(A38,Results!$A:$A,0)-1,0)),"")</f>
        <v>37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317</v>
      </c>
      <c r="B39" s="15" t="s">
        <v>435</v>
      </c>
      <c r="C39">
        <v>103</v>
      </c>
      <c r="D39">
        <v>51</v>
      </c>
      <c r="E39" s="17" t="s">
        <v>226</v>
      </c>
      <c r="F39">
        <f ca="1">IFERROR(IF(A39="","",OFFSET(Results!$Z$1,MATCH(A39,Results!$A:$A,0)-1,0)),"")</f>
        <v>49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318</v>
      </c>
      <c r="B40" s="15" t="s">
        <v>401</v>
      </c>
      <c r="C40">
        <v>32</v>
      </c>
      <c r="D40">
        <v>34</v>
      </c>
      <c r="E40" s="17" t="s">
        <v>739</v>
      </c>
      <c r="F40">
        <f ca="1">IFERROR(IF(A40="","",OFFSET(Results!$Z$1,MATCH(A40,Results!$A:$A,0)-1,0)),"")</f>
        <v>20</v>
      </c>
      <c r="G40" s="6">
        <f t="shared" ca="1" si="1"/>
        <v>-0.2</v>
      </c>
      <c r="H40" t="str">
        <f ca="1">IF(E40="","",OFFSET([2]LPGA!$AL$1,MATCH(A40,[2]LPGA!$E$1:$E$500,0)-1,0))</f>
        <v>Paddy Power: 33/1, 5pl, 1/4</v>
      </c>
    </row>
    <row r="41" spans="1:8" x14ac:dyDescent="0.25">
      <c r="A41" t="s">
        <v>320</v>
      </c>
      <c r="B41" s="15" t="s">
        <v>768</v>
      </c>
      <c r="C41">
        <v>313</v>
      </c>
      <c r="D41">
        <v>251</v>
      </c>
      <c r="E41" s="17" t="s">
        <v>226</v>
      </c>
      <c r="F41">
        <f ca="1">IFERROR(IF(A41="","",OFFSET(Results!$Z$1,MATCH(A41,Results!$A:$A,0)-1,0)),"")</f>
        <v>53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322</v>
      </c>
      <c r="B42" s="15" t="s">
        <v>769</v>
      </c>
      <c r="C42">
        <v>111</v>
      </c>
      <c r="D42">
        <v>101</v>
      </c>
      <c r="E42" s="17" t="s">
        <v>226</v>
      </c>
      <c r="F42">
        <f ca="1">IFERROR(IF(A42="","",OFFSET(Results!$Z$1,MATCH(A42,Results!$A:$A,0)-1,0)),"")</f>
        <v>29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324</v>
      </c>
      <c r="B43" s="15" t="s">
        <v>413</v>
      </c>
      <c r="C43">
        <v>37</v>
      </c>
      <c r="D43">
        <v>21</v>
      </c>
      <c r="E43" s="17" t="s">
        <v>226</v>
      </c>
      <c r="F43">
        <f ca="1">IFERROR(IF(A43="","",OFFSET(Results!$Z$1,MATCH(A43,Results!$A:$A,0)-1,0)),"")</f>
        <v>7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326</v>
      </c>
      <c r="B44" s="15" t="s">
        <v>341</v>
      </c>
      <c r="C44">
        <v>125</v>
      </c>
      <c r="D44">
        <v>91</v>
      </c>
      <c r="E44" s="17" t="s">
        <v>226</v>
      </c>
      <c r="F44">
        <f ca="1">IFERROR(IF(A44="","",OFFSET(Results!$Z$1,MATCH(A44,Results!$A:$A,0)-1,0)),"")</f>
        <v>37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327</v>
      </c>
      <c r="B45" s="15" t="s">
        <v>770</v>
      </c>
      <c r="C45">
        <v>65</v>
      </c>
      <c r="D45">
        <v>51</v>
      </c>
      <c r="E45" s="17" t="s">
        <v>226</v>
      </c>
      <c r="F45">
        <f ca="1">IFERROR(IF(A45="","",OFFSET(Results!$Z$1,MATCH(A45,Results!$A:$A,0)-1,0)),"")</f>
        <v>37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329</v>
      </c>
      <c r="B46" s="15" t="s">
        <v>771</v>
      </c>
      <c r="C46">
        <v>114</v>
      </c>
      <c r="D46">
        <v>101</v>
      </c>
      <c r="E46" s="17" t="s">
        <v>226</v>
      </c>
      <c r="F46">
        <f ca="1">IFERROR(IF(A46="","",OFFSET(Results!$Z$1,MATCH(A46,Results!$A:$A,0)-1,0)),"")</f>
        <v>37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330</v>
      </c>
      <c r="B47" s="15" t="s">
        <v>772</v>
      </c>
      <c r="C47">
        <v>61</v>
      </c>
      <c r="D47">
        <v>34</v>
      </c>
      <c r="E47" s="17" t="s">
        <v>226</v>
      </c>
      <c r="F47">
        <f ca="1">IFERROR(IF(A47="","",OFFSET(Results!$Z$1,MATCH(A47,Results!$A:$A,0)-1,0)),"")</f>
        <v>3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331</v>
      </c>
      <c r="B48" s="15" t="s">
        <v>275</v>
      </c>
      <c r="C48">
        <v>526</v>
      </c>
      <c r="D48">
        <v>201</v>
      </c>
      <c r="E48" s="17" t="s">
        <v>226</v>
      </c>
      <c r="F48">
        <f ca="1">IFERROR(IF(A48="","",OFFSET(Results!$Z$1,MATCH(A48,Results!$A:$A,0)-1,0)),"")</f>
        <v>14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333</v>
      </c>
      <c r="B49" s="15" t="s">
        <v>353</v>
      </c>
      <c r="C49">
        <v>33</v>
      </c>
      <c r="D49">
        <v>26</v>
      </c>
      <c r="E49" s="17" t="s">
        <v>226</v>
      </c>
      <c r="F49">
        <f ca="1">IFERROR(IF(A49="","",OFFSET(Results!$Z$1,MATCH(A49,Results!$A:$A,0)-1,0)),"")</f>
        <v>20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335</v>
      </c>
      <c r="B50" s="15" t="s">
        <v>773</v>
      </c>
      <c r="C50">
        <v>143</v>
      </c>
      <c r="D50">
        <v>91</v>
      </c>
      <c r="E50" s="17" t="s">
        <v>226</v>
      </c>
      <c r="F50">
        <f ca="1">IFERROR(IF(A50="","",OFFSET(Results!$Z$1,MATCH(A50,Results!$A:$A,0)-1,0)),"")</f>
        <v>14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337</v>
      </c>
      <c r="B51" s="15" t="s">
        <v>285</v>
      </c>
      <c r="C51">
        <v>172</v>
      </c>
      <c r="D51">
        <v>176</v>
      </c>
      <c r="E51" s="17" t="s">
        <v>226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338</v>
      </c>
      <c r="B52" s="15" t="s">
        <v>468</v>
      </c>
      <c r="C52">
        <v>52</v>
      </c>
      <c r="D52">
        <v>46</v>
      </c>
      <c r="E52" s="17" t="s">
        <v>226</v>
      </c>
      <c r="F52">
        <f ca="1">IFERROR(IF(A52="","",OFFSET(Results!$Z$1,MATCH(A52,Results!$A:$A,0)-1,0)),"")</f>
        <v>7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340</v>
      </c>
      <c r="B53" s="15" t="s">
        <v>774</v>
      </c>
      <c r="C53">
        <v>91</v>
      </c>
      <c r="D53">
        <v>71</v>
      </c>
      <c r="E53" s="17" t="s">
        <v>226</v>
      </c>
      <c r="F53">
        <f ca="1">IFERROR(IF(A53="","",OFFSET(Results!$Z$1,MATCH(A53,Results!$A:$A,0)-1,0)),"")</f>
        <v>53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342</v>
      </c>
      <c r="B54" s="15" t="s">
        <v>775</v>
      </c>
      <c r="C54">
        <v>45</v>
      </c>
      <c r="D54">
        <v>34</v>
      </c>
      <c r="E54" s="17" t="s">
        <v>226</v>
      </c>
      <c r="F54">
        <f ca="1">IFERROR(IF(A54="","",OFFSET(Results!$Z$1,MATCH(A54,Results!$A:$A,0)-1,0)),"")</f>
        <v>37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344</v>
      </c>
      <c r="B55" s="15" t="s">
        <v>769</v>
      </c>
      <c r="C55">
        <v>111</v>
      </c>
      <c r="D55">
        <v>67</v>
      </c>
      <c r="E55" s="17" t="s">
        <v>226</v>
      </c>
      <c r="F55">
        <f ca="1">IFERROR(IF(A55="","",OFFSET(Results!$Z$1,MATCH(A55,Results!$A:$A,0)-1,0)),"")</f>
        <v>20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346</v>
      </c>
      <c r="B56" s="15" t="s">
        <v>406</v>
      </c>
      <c r="C56">
        <v>59</v>
      </c>
      <c r="D56">
        <v>61</v>
      </c>
      <c r="E56" s="17" t="s">
        <v>267</v>
      </c>
      <c r="F56">
        <f ca="1">IFERROR(IF(A56="","",OFFSET(Results!$Z$1,MATCH(A56,Results!$A:$A,0)-1,0)),"")</f>
        <v>29</v>
      </c>
      <c r="G56" s="6">
        <f t="shared" ca="1" si="1"/>
        <v>-0.1</v>
      </c>
      <c r="H56" t="str">
        <f ca="1">IF(E56="","",OFFSET([2]LPGA!$AL$1,MATCH(A56,[2]LPGA!$E$1:$E$500,0)-1,0))</f>
        <v>Skybet: 60/1, 5pl, 1/4</v>
      </c>
    </row>
    <row r="57" spans="1:8" x14ac:dyDescent="0.25">
      <c r="A57" t="s">
        <v>348</v>
      </c>
      <c r="B57" s="15" t="s">
        <v>397</v>
      </c>
      <c r="C57">
        <v>40</v>
      </c>
      <c r="D57">
        <v>29</v>
      </c>
      <c r="E57" s="17" t="s">
        <v>226</v>
      </c>
      <c r="F57">
        <f ca="1">IFERROR(IF(A57="","",OFFSET(Results!$Z$1,MATCH(A57,Results!$A:$A,0)-1,0)),"")</f>
        <v>37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350</v>
      </c>
      <c r="B58" s="15" t="s">
        <v>435</v>
      </c>
      <c r="C58">
        <v>103</v>
      </c>
      <c r="D58">
        <v>91</v>
      </c>
      <c r="E58" s="17" t="s">
        <v>226</v>
      </c>
      <c r="F58">
        <f ca="1">IFERROR(IF(A58="","",OFFSET(Results!$Z$1,MATCH(A58,Results!$A:$A,0)-1,0)),"")</f>
        <v>53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352</v>
      </c>
      <c r="B59" s="15" t="s">
        <v>776</v>
      </c>
      <c r="C59">
        <v>40</v>
      </c>
      <c r="D59">
        <v>26</v>
      </c>
      <c r="E59" s="17" t="s">
        <v>226</v>
      </c>
      <c r="F59">
        <f ca="1">IFERROR(IF(A59="","",OFFSET(Results!$Z$1,MATCH(A59,Results!$A:$A,0)-1,0)),"")</f>
        <v>3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354</v>
      </c>
      <c r="B60" s="15" t="s">
        <v>771</v>
      </c>
      <c r="C60">
        <v>114</v>
      </c>
      <c r="D60">
        <v>126</v>
      </c>
      <c r="E60" s="17" t="s">
        <v>267</v>
      </c>
      <c r="F60">
        <f ca="1">IFERROR(IF(A60="","",OFFSET(Results!$Z$1,MATCH(A60,Results!$A:$A,0)-1,0)),"")</f>
        <v>46</v>
      </c>
      <c r="G60" s="6">
        <f t="shared" ca="1" si="1"/>
        <v>-0.1</v>
      </c>
      <c r="H60" t="str">
        <f ca="1">IF(E60="","",OFFSET([2]LPGA!$AL$1,MATCH(A60,[2]LPGA!$E$1:$E$500,0)-1,0))</f>
        <v>Spreadex: 125/1, 5pl, 1/4</v>
      </c>
    </row>
    <row r="61" spans="1:8" x14ac:dyDescent="0.25">
      <c r="A61" t="s">
        <v>356</v>
      </c>
      <c r="B61" s="15" t="s">
        <v>777</v>
      </c>
      <c r="C61">
        <v>96</v>
      </c>
      <c r="D61">
        <v>101</v>
      </c>
      <c r="E61" s="17" t="s">
        <v>267</v>
      </c>
      <c r="F61">
        <f ca="1">IFERROR(IF(A61="","",OFFSET(Results!$Z$1,MATCH(A61,Results!$A:$A,0)-1,0)),"")</f>
        <v>20</v>
      </c>
      <c r="G61" s="6">
        <f t="shared" ca="1" si="1"/>
        <v>-0.1</v>
      </c>
      <c r="H61" t="str">
        <f ca="1">IF(E61="","",OFFSET([2]LPGA!$AL$1,MATCH(A61,[2]LPGA!$E$1:$E$500,0)-1,0))</f>
        <v>Ladbrokes: 100/1, 5pl, 1/4</v>
      </c>
    </row>
    <row r="62" spans="1:8" x14ac:dyDescent="0.25">
      <c r="A62" t="s">
        <v>358</v>
      </c>
      <c r="B62" s="15" t="s">
        <v>778</v>
      </c>
      <c r="C62">
        <v>204</v>
      </c>
      <c r="D62">
        <v>126</v>
      </c>
      <c r="E62" s="17" t="s">
        <v>226</v>
      </c>
      <c r="F62">
        <f ca="1">IFERROR(IF(A62="","",OFFSET(Results!$Z$1,MATCH(A62,Results!$A:$A,0)-1,0)),"")</f>
        <v>20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360</v>
      </c>
      <c r="B63" s="15" t="s">
        <v>302</v>
      </c>
      <c r="C63">
        <v>417</v>
      </c>
      <c r="D63">
        <v>401</v>
      </c>
      <c r="E63" s="17" t="s">
        <v>226</v>
      </c>
      <c r="F63">
        <f ca="1">IFERROR(IF(A63="","",OFFSET(Results!$Z$1,MATCH(A63,Results!$A:$A,0)-1,0)),"")</f>
        <v>53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361</v>
      </c>
      <c r="B64" s="15" t="s">
        <v>779</v>
      </c>
      <c r="C64">
        <v>137</v>
      </c>
      <c r="D64">
        <v>101</v>
      </c>
      <c r="E64" s="17" t="s">
        <v>226</v>
      </c>
      <c r="F64">
        <f ca="1">IFERROR(IF(A64="","",OFFSET(Results!$Z$1,MATCH(A64,Results!$A:$A,0)-1,0)),"")</f>
        <v>66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363</v>
      </c>
      <c r="B65" s="15" t="s">
        <v>780</v>
      </c>
      <c r="C65">
        <v>2000</v>
      </c>
      <c r="D65">
        <v>501</v>
      </c>
      <c r="E65" s="17" t="s">
        <v>226</v>
      </c>
      <c r="F65">
        <f ca="1">IFERROR(IF(A65="","",OFFSET(Results!$Z$1,MATCH(A65,Results!$A:$A,0)-1,0)),"")</f>
        <v>59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365</v>
      </c>
      <c r="B66" s="15" t="s">
        <v>781</v>
      </c>
      <c r="C66">
        <v>36</v>
      </c>
      <c r="D66">
        <v>34</v>
      </c>
      <c r="E66" s="17" t="s">
        <v>226</v>
      </c>
      <c r="F66">
        <f ca="1">IFERROR(IF(A66="","",OFFSET(Results!$Z$1,MATCH(A66,Results!$A:$A,0)-1,0)),"")</f>
        <v>14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367</v>
      </c>
      <c r="B67" s="15" t="s">
        <v>411</v>
      </c>
      <c r="C67">
        <v>106</v>
      </c>
      <c r="D67">
        <v>61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Pajaree Anannarukarn</v>
      </c>
      <c r="B2" s="15" t="str">
        <f ca="1">IFERROR(OFFSET(Win!B$1,MATCH(1,Picks!F:F,0)-1,0),"")</f>
        <v>1.45%</v>
      </c>
      <c r="C2" s="16">
        <f ca="1">IFERROR(OFFSET(Win!C$1,MATCH(1,Picks!F:F,0)-1,0),"")</f>
        <v>69</v>
      </c>
      <c r="D2" s="16">
        <f ca="1">IFERROR(OFFSET(Win!D$1,MATCH(1,Picks!F:F,0)-1,0),"")</f>
        <v>101</v>
      </c>
      <c r="E2" s="17" t="str">
        <f ca="1">IFERROR(OFFSET(Win!E$1,MATCH(1,Picks!F:F,0)-1,0),"")</f>
        <v>0.50%</v>
      </c>
      <c r="F2">
        <f ca="1">IFERROR(OFFSET(Picks!G$1,MATCH(1,Picks!F:F,0)-1,0),"")</f>
        <v>14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100/1, 5pl, 1/4</v>
      </c>
    </row>
    <row r="3" spans="1:8" x14ac:dyDescent="0.25">
      <c r="A3" t="str">
        <f ca="1">CONCATENATE("WIN: ",IFERROR(OFFSET(Picks!A$1,MATCH(2,Picks!F:F,0)-1,0),""))</f>
        <v>WIN: Carlota Ciganda</v>
      </c>
      <c r="B3" s="15" t="str">
        <f ca="1">IFERROR(OFFSET(Win!B$1,MATCH(2,Picks!F:F,0)-1,0),"")</f>
        <v>1.33%</v>
      </c>
      <c r="C3" s="16">
        <f ca="1">IFERROR(OFFSET(Win!C$1,MATCH(2,Picks!F:F,0)-1,0),"")</f>
        <v>75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125/1, 6pl, 1/5</v>
      </c>
    </row>
    <row r="4" spans="1:8" x14ac:dyDescent="0.25">
      <c r="A4" t="str">
        <f ca="1">CONCATENATE("WIN: ",IFERROR(OFFSET(Picks!A$1,MATCH(3,Picks!F:F,0)-1,0),""))</f>
        <v>WIN: Linn Grant</v>
      </c>
      <c r="B4" s="15" t="str">
        <f ca="1">IFERROR(OFFSET(Win!B$1,MATCH(3,Picks!F:F,0)-1,0),"")</f>
        <v>3.79%</v>
      </c>
      <c r="C4" s="16">
        <f ca="1">IFERROR(OFFSET(Win!C$1,MATCH(3,Picks!F:F,0)-1,0),"")</f>
        <v>26</v>
      </c>
      <c r="D4" s="16">
        <f ca="1">IFERROR(OFFSET(Win!D$1,MATCH(3,Picks!F:F,0)-1,0),"")</f>
        <v>29</v>
      </c>
      <c r="E4" s="17" t="str">
        <f ca="1">IFERROR(OFFSET(Win!E$1,MATCH(3,Picks!F:F,0)-1,0),"")</f>
        <v>0.40%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BetVictor: 28/1, 5pl, 1/4</v>
      </c>
    </row>
    <row r="5" spans="1:8" x14ac:dyDescent="0.25">
      <c r="A5" t="str">
        <f ca="1">CONCATENATE("FRL: ",IFERROR(OFFSET(Picks!M$1,MATCH(1,Picks!R:R,0)-1,0),""))</f>
        <v>FRL: Linn Grant</v>
      </c>
      <c r="B5" s="15" t="str">
        <f ca="1">IFERROR(IF(OFFSET(FRL!B$1,MATCH(1,Picks!R:R,0)-1,0)=0,"",OFFSET(FRL!B$1,MATCH(1,Picks!R:R,0)-1,0)),"")</f>
        <v>3.16%</v>
      </c>
      <c r="C5" s="16">
        <f ca="1">IFERROR(IF(OFFSET(FRL!C$1,MATCH(1,Picks!R:R,0)-1,0)=0,"",OFFSET(FRL!C$1,MATCH(1,Picks!R:R,0)-1,0)),"")</f>
        <v>32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Paddy Power: 33/1, 5pl, 1/4</v>
      </c>
    </row>
    <row r="6" spans="1:8" x14ac:dyDescent="0.25">
      <c r="A6" t="str">
        <f ca="1">CONCATENATE("FRL: ",IFERROR(OFFSET(Picks!M$1,MATCH(2,Picks!R:R,0)-1,0),""))</f>
        <v>FRL: Celine Boutier</v>
      </c>
      <c r="B6" s="15" t="str">
        <f ca="1">IFERROR(IF(OFFSET(FRL!B$1,MATCH(2,Picks!R:R,0)-1,0)=0,"",OFFSET(FRL!B$1,MATCH(2,Picks!R:R,0)-1,0)),"")</f>
        <v>2.99%</v>
      </c>
      <c r="C6" s="16">
        <f ca="1">IFERROR(IF(OFFSET(FRL!C$1,MATCH(2,Picks!R:R,0)-1,0)=0,"",OFFSET(FRL!C$1,MATCH(2,Picks!R:R,0)-1,0)),"")</f>
        <v>33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33/1, 5pl, 1/4</v>
      </c>
    </row>
    <row r="7" spans="1:8" x14ac:dyDescent="0.25">
      <c r="A7" t="str">
        <f ca="1">CONCATENATE("FRL: ",IFERROR(OFFSET(Picks!M$1,MATCH(3,Picks!R:R,0)-1,0),""))</f>
        <v>FRL: Pajaree Anannarukarn</v>
      </c>
      <c r="B7" s="15" t="str">
        <f ca="1">IFERROR(IF(OFFSET(FRL!B$1,MATCH(3,Picks!R:R,0)-1,0)=0,"",OFFSET(FRL!B$1,MATCH(3,Picks!R:R,0)-1,0)),"")</f>
        <v>1.70%</v>
      </c>
      <c r="C7" s="16">
        <f ca="1">IFERROR(IF(OFFSET(FRL!C$1,MATCH(3,Picks!R:R,0)-1,0)=0,"",OFFSET(FRL!C$1,MATCH(3,Picks!R:R,0)-1,0)),"")</f>
        <v>59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29</v>
      </c>
      <c r="G7" s="6">
        <f ca="1">IF(F7="","",IFERROR(OFFSET(Picks!T$1,MATCH(3,Picks!R:R,0)-1,0),""))</f>
        <v>-2</v>
      </c>
      <c r="H7" t="str">
        <f ca="1">IFERROR(OFFSET(FRL!H$1,MATCH(3,Picks!R:R,0)-1,0),"")</f>
        <v>Skybet: 60/1,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2025-03-03T02:20:34Z</dcterms:modified>
</cp:coreProperties>
</file>