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1B2EC2D3-984C-470D-AEB8-208A9C0675AF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0" i="48"/>
  <c r="H89" i="48"/>
  <c r="H88" i="48"/>
  <c r="H86" i="48"/>
  <c r="H85" i="48"/>
  <c r="H84" i="48"/>
  <c r="H82" i="48"/>
  <c r="H81" i="48"/>
  <c r="H80" i="48"/>
  <c r="H79" i="48"/>
  <c r="H78" i="48"/>
  <c r="H77" i="48"/>
  <c r="H76" i="48"/>
  <c r="H75" i="48"/>
  <c r="H74" i="48"/>
  <c r="H73" i="48"/>
  <c r="H71" i="48"/>
  <c r="H70" i="48"/>
  <c r="H69" i="48"/>
  <c r="H67" i="48"/>
  <c r="H65" i="48"/>
  <c r="H64" i="48"/>
  <c r="H62" i="48"/>
  <c r="H61" i="48"/>
  <c r="H60" i="48"/>
  <c r="H59" i="48"/>
  <c r="H57" i="48"/>
  <c r="H56" i="48"/>
  <c r="H55" i="48"/>
  <c r="H54" i="48"/>
  <c r="H53" i="48"/>
  <c r="H51" i="48"/>
  <c r="H49" i="48"/>
  <c r="H48" i="48"/>
  <c r="H47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8" i="48"/>
  <c r="H24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10" i="48"/>
  <c r="H9" i="48"/>
  <c r="H7" i="48"/>
  <c r="H6" i="48"/>
  <c r="H5" i="48"/>
  <c r="H4" i="48"/>
  <c r="H3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0" i="1"/>
  <c r="H99" i="1"/>
  <c r="H98" i="1"/>
  <c r="H97" i="1"/>
  <c r="H96" i="1"/>
  <c r="H95" i="1"/>
  <c r="H94" i="1"/>
  <c r="H93" i="1"/>
  <c r="H92" i="1"/>
  <c r="H90" i="1"/>
  <c r="H89" i="1"/>
  <c r="H88" i="1"/>
  <c r="H86" i="1"/>
  <c r="H85" i="1"/>
  <c r="H84" i="1"/>
  <c r="H82" i="1"/>
  <c r="H80" i="1"/>
  <c r="H79" i="1"/>
  <c r="H78" i="1"/>
  <c r="H77" i="1"/>
  <c r="H76" i="1"/>
  <c r="H75" i="1"/>
  <c r="H74" i="1"/>
  <c r="H73" i="1"/>
  <c r="H71" i="1"/>
  <c r="H70" i="1"/>
  <c r="H69" i="1"/>
  <c r="H65" i="1"/>
  <c r="H64" i="1"/>
  <c r="H62" i="1"/>
  <c r="H61" i="1"/>
  <c r="H60" i="1"/>
  <c r="H59" i="1"/>
  <c r="H57" i="1"/>
  <c r="H56" i="1"/>
  <c r="H55" i="1"/>
  <c r="H54" i="1"/>
  <c r="H53" i="1"/>
  <c r="H51" i="1"/>
  <c r="H49" i="1"/>
  <c r="H48" i="1"/>
  <c r="H47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8" i="1"/>
  <c r="H24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68" i="48" l="1"/>
  <c r="H50" i="48"/>
  <c r="H72" i="48"/>
  <c r="H27" i="48"/>
  <c r="H91" i="48"/>
  <c r="H83" i="48"/>
  <c r="H52" i="48"/>
  <c r="H87" i="48"/>
  <c r="H23" i="48"/>
  <c r="H72" i="1" l="1"/>
  <c r="H91" i="1"/>
  <c r="H68" i="1"/>
  <c r="H87" i="1"/>
  <c r="H81" i="1"/>
  <c r="H83" i="1"/>
  <c r="H23" i="1"/>
  <c r="H27" i="1"/>
  <c r="H101" i="1"/>
  <c r="H50" i="1"/>
  <c r="H67" i="1"/>
  <c r="H52" i="1"/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F159" i="48"/>
  <c r="S159" i="39" s="1"/>
  <c r="F160" i="48"/>
  <c r="G160" i="48" s="1"/>
  <c r="F161" i="48"/>
  <c r="S161" i="39" s="1"/>
  <c r="F162" i="48"/>
  <c r="F163" i="48"/>
  <c r="S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Q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E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E115" i="39" s="1"/>
  <c r="C115" i="39"/>
  <c r="B115" i="39"/>
  <c r="A115" i="39"/>
  <c r="P114" i="39"/>
  <c r="Q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E112" i="39" s="1"/>
  <c r="C112" i="39"/>
  <c r="B112" i="39"/>
  <c r="A112" i="39"/>
  <c r="P111" i="39"/>
  <c r="Q111" i="39" s="1"/>
  <c r="O111" i="39"/>
  <c r="N111" i="39"/>
  <c r="M111" i="39"/>
  <c r="D111" i="39"/>
  <c r="E111" i="39" s="1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E100" i="39" s="1"/>
  <c r="F100" i="39" s="1" a="1"/>
  <c r="F100" i="39" s="1"/>
  <c r="J100" i="39" s="1"/>
  <c r="C100" i="39"/>
  <c r="B100" i="39"/>
  <c r="A100" i="39"/>
  <c r="P99" i="39"/>
  <c r="Q99" i="39" s="1"/>
  <c r="O99" i="39"/>
  <c r="N99" i="39"/>
  <c r="M99" i="39"/>
  <c r="D99" i="39"/>
  <c r="E99" i="39" s="1"/>
  <c r="F99" i="39" s="1" a="1"/>
  <c r="F99" i="39" s="1"/>
  <c r="J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J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T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T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66" i="39"/>
  <c r="R166" i="39" s="1" a="1"/>
  <c r="R166" i="39" s="1"/>
  <c r="V166" i="39" s="1"/>
  <c r="R216" i="39" a="1"/>
  <c r="R216" i="39" s="1"/>
  <c r="V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U175" i="39"/>
  <c r="R175" i="39" a="1"/>
  <c r="R175" i="39" s="1"/>
  <c r="T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J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H217" i="39" s="1"/>
  <c r="R233" i="39" a="1"/>
  <c r="R233" i="39" s="1"/>
  <c r="V233" i="39" s="1"/>
  <c r="U233" i="39"/>
  <c r="R192" i="39" a="1"/>
  <c r="R192" i="39" s="1"/>
  <c r="T192" i="39" s="1"/>
  <c r="I201" i="39"/>
  <c r="F201" i="39" a="1"/>
  <c r="F201" i="39" s="1"/>
  <c r="R203" i="39" a="1"/>
  <c r="R203" i="39" s="1"/>
  <c r="T203" i="39" s="1"/>
  <c r="U203" i="39"/>
  <c r="I219" i="39"/>
  <c r="F219" i="39" a="1"/>
  <c r="F219" i="39" s="1"/>
  <c r="U223" i="39"/>
  <c r="R223" i="39" a="1"/>
  <c r="R223" i="39" s="1"/>
  <c r="T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I241" i="39"/>
  <c r="F241" i="39" a="1"/>
  <c r="F241" i="39" s="1"/>
  <c r="H241" i="39" s="1"/>
  <c r="R185" i="39" a="1"/>
  <c r="R185" i="39" s="1"/>
  <c r="U185" i="39"/>
  <c r="R197" i="39" a="1"/>
  <c r="R197" i="39" s="1"/>
  <c r="U197" i="39"/>
  <c r="R215" i="39" a="1"/>
  <c r="R215" i="39" s="1"/>
  <c r="T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H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T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 s="1"/>
  <c r="H233" i="39" s="1"/>
  <c r="I233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H225" i="39" s="1"/>
  <c r="U229" i="39"/>
  <c r="R229" i="39" a="1"/>
  <c r="R229" i="39" s="1"/>
  <c r="U241" i="39"/>
  <c r="R241" i="39" a="1"/>
  <c r="R241" i="39" s="1"/>
  <c r="T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T186" i="39"/>
  <c r="E103" i="39"/>
  <c r="Q60" i="39" l="1"/>
  <c r="Q63" i="39"/>
  <c r="Q66" i="39"/>
  <c r="Q51" i="39"/>
  <c r="R51" i="39" s="1" a="1"/>
  <c r="R51" i="39" s="1"/>
  <c r="V51" i="39" s="1"/>
  <c r="E75" i="39"/>
  <c r="E66" i="39"/>
  <c r="E72" i="39"/>
  <c r="E69" i="39"/>
  <c r="E32" i="39"/>
  <c r="E56" i="39"/>
  <c r="E59" i="39"/>
  <c r="F59" i="39" s="1" a="1"/>
  <c r="F59" i="39" s="1"/>
  <c r="J59" i="39" s="1"/>
  <c r="E98" i="39"/>
  <c r="E104" i="39"/>
  <c r="V196" i="39"/>
  <c r="V184" i="39"/>
  <c r="V175" i="39"/>
  <c r="E25" i="39"/>
  <c r="E40" i="39"/>
  <c r="F40" i="39" s="1" a="1"/>
  <c r="F40" i="39" s="1"/>
  <c r="J40" i="39" s="1"/>
  <c r="E46" i="39"/>
  <c r="E67" i="39"/>
  <c r="E94" i="39"/>
  <c r="E10" i="39"/>
  <c r="E28" i="39"/>
  <c r="E34" i="39"/>
  <c r="E7" i="39"/>
  <c r="F7" i="39" s="1" a="1"/>
  <c r="F7" i="39" s="1"/>
  <c r="J7" i="39" s="1"/>
  <c r="E13" i="39"/>
  <c r="E16" i="39"/>
  <c r="F16" i="39" s="1" a="1"/>
  <c r="F16" i="39" s="1"/>
  <c r="J16" i="39" s="1"/>
  <c r="E19" i="39"/>
  <c r="F19" i="39" s="1" a="1"/>
  <c r="F19" i="39" s="1"/>
  <c r="J19" i="39" s="1"/>
  <c r="E31" i="39"/>
  <c r="E37" i="39"/>
  <c r="E43" i="39"/>
  <c r="V206" i="39"/>
  <c r="T172" i="39"/>
  <c r="Q19" i="39"/>
  <c r="R19" i="39" s="1" a="1"/>
  <c r="R19" i="39" s="1"/>
  <c r="V19" i="39" s="1"/>
  <c r="Q31" i="39"/>
  <c r="R31" i="39" s="1" a="1"/>
  <c r="R31" i="39" s="1"/>
  <c r="V31" i="39" s="1"/>
  <c r="Q97" i="39"/>
  <c r="R97" i="39" s="1" a="1"/>
  <c r="R97" i="39" s="1"/>
  <c r="V97" i="39" s="1"/>
  <c r="Q79" i="39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E65" i="39"/>
  <c r="E68" i="39"/>
  <c r="E71" i="39"/>
  <c r="Q120" i="39"/>
  <c r="R120" i="39" s="1" a="1"/>
  <c r="R120" i="39" s="1"/>
  <c r="V120" i="39" s="1"/>
  <c r="V241" i="39"/>
  <c r="V230" i="39"/>
  <c r="T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E24" i="39"/>
  <c r="F24" i="39" s="1" a="1"/>
  <c r="F24" i="39" s="1"/>
  <c r="J24" i="39" s="1"/>
  <c r="E27" i="39"/>
  <c r="E30" i="39"/>
  <c r="F30" i="39" s="1" a="1"/>
  <c r="F30" i="39" s="1"/>
  <c r="J30" i="39" s="1"/>
  <c r="E33" i="39"/>
  <c r="E36" i="39"/>
  <c r="F36" i="39" s="1" a="1"/>
  <c r="F36" i="39" s="1"/>
  <c r="J36" i="39" s="1"/>
  <c r="E39" i="39"/>
  <c r="E42" i="39"/>
  <c r="E45" i="39"/>
  <c r="E48" i="39"/>
  <c r="E87" i="39"/>
  <c r="E102" i="39"/>
  <c r="F102" i="39" s="1" a="1"/>
  <c r="F102" i="39" s="1"/>
  <c r="J102" i="39" s="1"/>
  <c r="V171" i="39"/>
  <c r="T171" i="39"/>
  <c r="T182" i="39"/>
  <c r="V182" i="39"/>
  <c r="T190" i="39"/>
  <c r="Q15" i="39"/>
  <c r="R15" i="39" s="1" a="1"/>
  <c r="R15" i="39" s="1"/>
  <c r="V15" i="39" s="1"/>
  <c r="Q105" i="39"/>
  <c r="R105" i="39" s="1" a="1"/>
  <c r="R105" i="39" s="1"/>
  <c r="V105" i="39" s="1"/>
  <c r="T233" i="39"/>
  <c r="E61" i="39"/>
  <c r="Q104" i="39"/>
  <c r="Q125" i="39"/>
  <c r="R125" i="39" s="1" a="1"/>
  <c r="R125" i="39" s="1"/>
  <c r="V125" i="39" s="1"/>
  <c r="F127" i="48"/>
  <c r="G127" i="48" s="1"/>
  <c r="T221" i="39"/>
  <c r="V221" i="39"/>
  <c r="V210" i="39"/>
  <c r="T210" i="39"/>
  <c r="V231" i="39"/>
  <c r="T231" i="39"/>
  <c r="V235" i="39"/>
  <c r="T235" i="39"/>
  <c r="V200" i="39"/>
  <c r="T200" i="39"/>
  <c r="V232" i="39"/>
  <c r="V203" i="39"/>
  <c r="Q3" i="39"/>
  <c r="R3" i="39" s="1" a="1"/>
  <c r="R3" i="39" s="1"/>
  <c r="V3" i="39" s="1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Q67" i="39"/>
  <c r="Q119" i="39"/>
  <c r="R119" i="39" s="1" a="1"/>
  <c r="R119" i="39" s="1"/>
  <c r="V119" i="39" s="1"/>
  <c r="V198" i="39"/>
  <c r="Q2" i="39"/>
  <c r="Q5" i="39"/>
  <c r="R5" i="39" s="1" a="1"/>
  <c r="R5" i="39" s="1"/>
  <c r="V5" i="39" s="1"/>
  <c r="Q8" i="39"/>
  <c r="Q11" i="39"/>
  <c r="R11" i="39" s="1" a="1"/>
  <c r="R11" i="39" s="1"/>
  <c r="V11" i="39" s="1"/>
  <c r="Q17" i="39"/>
  <c r="R17" i="39" s="1" a="1"/>
  <c r="R17" i="39" s="1"/>
  <c r="V17" i="39" s="1"/>
  <c r="Q20" i="39"/>
  <c r="Q23" i="39"/>
  <c r="Q26" i="39"/>
  <c r="Q29" i="39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Q78" i="39"/>
  <c r="Q100" i="39"/>
  <c r="R100" i="39" s="1" a="1"/>
  <c r="R100" i="39" s="1"/>
  <c r="V100" i="39" s="1"/>
  <c r="Q106" i="39"/>
  <c r="R106" i="39" s="1" a="1"/>
  <c r="R106" i="39" s="1"/>
  <c r="V106" i="39" s="1"/>
  <c r="V187" i="39"/>
  <c r="Q53" i="39"/>
  <c r="R53" i="39" s="1" a="1"/>
  <c r="R53" i="39" s="1"/>
  <c r="V53" i="39" s="1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R131" i="39" s="1" a="1"/>
  <c r="R131" i="39" s="1"/>
  <c r="V131" i="39" s="1"/>
  <c r="Q134" i="39"/>
  <c r="R134" i="39" s="1" a="1"/>
  <c r="R134" i="39" s="1"/>
  <c r="V134" i="39" s="1"/>
  <c r="Q127" i="39"/>
  <c r="R127" i="39" s="1" a="1"/>
  <c r="R127" i="39" s="1"/>
  <c r="V127" i="39" s="1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6" i="39"/>
  <c r="R16" i="39" s="1" a="1"/>
  <c r="R16" i="39" s="1"/>
  <c r="V16" i="39" s="1"/>
  <c r="Q22" i="39"/>
  <c r="R22" i="39" s="1" a="1"/>
  <c r="R22" i="39" s="1"/>
  <c r="V22" i="39" s="1"/>
  <c r="Q25" i="39"/>
  <c r="Q28" i="39"/>
  <c r="R28" i="39" s="1" a="1"/>
  <c r="R28" i="39" s="1"/>
  <c r="V28" i="39" s="1"/>
  <c r="Q34" i="39"/>
  <c r="Q40" i="39"/>
  <c r="R40" i="39" s="1" a="1"/>
  <c r="R40" i="39" s="1"/>
  <c r="V40" i="39" s="1"/>
  <c r="Q43" i="39"/>
  <c r="R43" i="39" s="1" a="1"/>
  <c r="R43" i="39" s="1"/>
  <c r="V43" i="39" s="1"/>
  <c r="Q46" i="39"/>
  <c r="Q65" i="39"/>
  <c r="R65" i="39" s="1" a="1"/>
  <c r="R65" i="39" s="1"/>
  <c r="V65" i="39" s="1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Q55" i="39"/>
  <c r="R55" i="39" s="1" a="1"/>
  <c r="R55" i="39" s="1"/>
  <c r="V55" i="39" s="1"/>
  <c r="Q58" i="39"/>
  <c r="Q80" i="39"/>
  <c r="R80" i="39" s="1" a="1"/>
  <c r="R80" i="39" s="1"/>
  <c r="V80" i="39" s="1"/>
  <c r="Q83" i="39"/>
  <c r="Q108" i="39"/>
  <c r="V223" i="39"/>
  <c r="Q57" i="39"/>
  <c r="R57" i="39" s="1" a="1"/>
  <c r="R57" i="39" s="1"/>
  <c r="V57" i="39" s="1"/>
  <c r="Q95" i="39"/>
  <c r="Q98" i="39"/>
  <c r="R98" i="39" s="1" a="1"/>
  <c r="R98" i="39" s="1"/>
  <c r="V98" i="39" s="1"/>
  <c r="Q117" i="39"/>
  <c r="R117" i="39" s="1" a="1"/>
  <c r="R117" i="39" s="1"/>
  <c r="V117" i="39" s="1"/>
  <c r="Q126" i="39"/>
  <c r="R126" i="39" s="1" a="1"/>
  <c r="R126" i="39" s="1"/>
  <c r="V126" i="39" s="1"/>
  <c r="E49" i="39"/>
  <c r="F49" i="39" s="1" a="1"/>
  <c r="F49" i="39" s="1"/>
  <c r="J49" i="39" s="1"/>
  <c r="E52" i="39"/>
  <c r="E55" i="39"/>
  <c r="E58" i="39"/>
  <c r="E80" i="39"/>
  <c r="F80" i="39" s="1" a="1"/>
  <c r="F80" i="39" s="1"/>
  <c r="J80" i="39" s="1"/>
  <c r="E83" i="39"/>
  <c r="E86" i="39"/>
  <c r="E127" i="39"/>
  <c r="E133" i="39"/>
  <c r="F133" i="39" s="1" a="1"/>
  <c r="F133" i="39" s="1"/>
  <c r="J133" i="39" s="1"/>
  <c r="E64" i="39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F54" i="39" s="1" a="1"/>
  <c r="F54" i="39" s="1"/>
  <c r="J54" i="39" s="1"/>
  <c r="E82" i="39"/>
  <c r="E85" i="39"/>
  <c r="E126" i="39"/>
  <c r="F126" i="39" s="1" a="1"/>
  <c r="F126" i="39" s="1"/>
  <c r="J126" i="39" s="1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F116" i="39" s="1" a="1"/>
  <c r="F116" i="39" s="1"/>
  <c r="J116" i="39" s="1"/>
  <c r="E119" i="39"/>
  <c r="F119" i="39" s="1" a="1"/>
  <c r="F119" i="39" s="1"/>
  <c r="J119" i="39" s="1"/>
  <c r="E2" i="39"/>
  <c r="F103" i="39" s="1" a="1"/>
  <c r="F103" i="39" s="1"/>
  <c r="E11" i="39"/>
  <c r="E17" i="39"/>
  <c r="F17" i="39" s="1" a="1"/>
  <c r="F17" i="39" s="1"/>
  <c r="J17" i="39" s="1"/>
  <c r="E20" i="39"/>
  <c r="F20" i="39" s="1" a="1"/>
  <c r="F20" i="39" s="1"/>
  <c r="J20" i="39" s="1"/>
  <c r="E29" i="39"/>
  <c r="E35" i="39"/>
  <c r="E38" i="39"/>
  <c r="E41" i="39"/>
  <c r="E44" i="39"/>
  <c r="E47" i="39"/>
  <c r="E106" i="39"/>
  <c r="F106" i="39" s="1" a="1"/>
  <c r="F106" i="39" s="1"/>
  <c r="J106" i="39" s="1"/>
  <c r="E50" i="39"/>
  <c r="E53" i="39"/>
  <c r="E84" i="39"/>
  <c r="E109" i="39"/>
  <c r="E125" i="39"/>
  <c r="F125" i="39" s="1" a="1"/>
  <c r="F125" i="39" s="1"/>
  <c r="J125" i="39" s="1"/>
  <c r="E128" i="39"/>
  <c r="F128" i="39" s="1" a="1"/>
  <c r="F128" i="39" s="1"/>
  <c r="J128" i="39" s="1"/>
  <c r="E131" i="39"/>
  <c r="E134" i="39"/>
  <c r="F134" i="39" s="1" a="1"/>
  <c r="F134" i="39" s="1"/>
  <c r="J134" i="39" s="1"/>
  <c r="E90" i="39"/>
  <c r="F90" i="39" s="1" a="1"/>
  <c r="F90" i="39" s="1"/>
  <c r="J90" i="39" s="1"/>
  <c r="J197" i="39"/>
  <c r="H197" i="39"/>
  <c r="E93" i="39"/>
  <c r="E15" i="39"/>
  <c r="E21" i="39"/>
  <c r="T177" i="39"/>
  <c r="V177" i="39"/>
  <c r="T214" i="39"/>
  <c r="V214" i="39"/>
  <c r="V204" i="39"/>
  <c r="T204" i="39"/>
  <c r="H174" i="39"/>
  <c r="J174" i="39"/>
  <c r="T222" i="39"/>
  <c r="V222" i="39"/>
  <c r="V234" i="39"/>
  <c r="T234" i="39"/>
  <c r="J176" i="39"/>
  <c r="H176" i="39"/>
  <c r="T170" i="39"/>
  <c r="V170" i="39"/>
  <c r="V197" i="39"/>
  <c r="T197" i="39"/>
  <c r="T224" i="39"/>
  <c r="V224" i="39"/>
  <c r="V178" i="39"/>
  <c r="T178" i="39"/>
  <c r="H214" i="39"/>
  <c r="E3" i="39"/>
  <c r="E6" i="39"/>
  <c r="Q116" i="39"/>
  <c r="R116" i="39" s="1" a="1"/>
  <c r="R116" i="39" s="1"/>
  <c r="V116" i="39" s="1"/>
  <c r="E97" i="39"/>
  <c r="T240" i="39"/>
  <c r="E81" i="39"/>
  <c r="Q85" i="39"/>
  <c r="T225" i="39"/>
  <c r="E5" i="39"/>
  <c r="Q37" i="39"/>
  <c r="E130" i="39"/>
  <c r="F130" i="39" s="1" a="1"/>
  <c r="F130" i="39" s="1"/>
  <c r="J130" i="39" s="1"/>
  <c r="E74" i="39"/>
  <c r="E77" i="39"/>
  <c r="E96" i="39"/>
  <c r="E117" i="39"/>
  <c r="F117" i="39" s="1" a="1"/>
  <c r="F117" i="39" s="1"/>
  <c r="J117" i="39" s="1"/>
  <c r="V215" i="39"/>
  <c r="E57" i="39"/>
  <c r="Q27" i="39"/>
  <c r="Q30" i="39"/>
  <c r="R30" i="39" s="1" a="1"/>
  <c r="R30" i="39" s="1"/>
  <c r="V30" i="39" s="1"/>
  <c r="E4" i="39"/>
  <c r="Q45" i="39"/>
  <c r="E95" i="39"/>
  <c r="E129" i="39"/>
  <c r="F129" i="39" s="1" a="1"/>
  <c r="F129" i="39" s="1"/>
  <c r="J129" i="39" s="1"/>
  <c r="E73" i="39"/>
  <c r="E76" i="39"/>
  <c r="E79" i="39"/>
  <c r="Q113" i="39"/>
  <c r="R113" i="39" s="1" a="1"/>
  <c r="R113" i="39" s="1"/>
  <c r="V113" i="39" s="1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U139" i="39" s="1"/>
  <c r="F8" i="48"/>
  <c r="F20" i="48"/>
  <c r="F32" i="48"/>
  <c r="F44" i="48"/>
  <c r="F56" i="48"/>
  <c r="F68" i="48"/>
  <c r="F80" i="48"/>
  <c r="F92" i="48"/>
  <c r="F104" i="48"/>
  <c r="F116" i="48"/>
  <c r="G116" i="48" s="1"/>
  <c r="F128" i="48"/>
  <c r="G128" i="48" s="1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F9" i="48"/>
  <c r="F21" i="48"/>
  <c r="F33" i="48"/>
  <c r="F45" i="48"/>
  <c r="F57" i="48"/>
  <c r="F69" i="48"/>
  <c r="F81" i="48"/>
  <c r="F93" i="48"/>
  <c r="F105" i="48"/>
  <c r="F117" i="48"/>
  <c r="G117" i="48" s="1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T137" i="39" s="1"/>
  <c r="F10" i="48"/>
  <c r="F22" i="48"/>
  <c r="F34" i="48"/>
  <c r="F46" i="48"/>
  <c r="F58" i="48"/>
  <c r="F70" i="48"/>
  <c r="F82" i="48"/>
  <c r="F94" i="48"/>
  <c r="F106" i="48"/>
  <c r="S106" i="39" s="1"/>
  <c r="F118" i="48"/>
  <c r="S118" i="39" s="1"/>
  <c r="F130" i="48"/>
  <c r="G130" i="48" s="1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F23" i="48"/>
  <c r="F35" i="48"/>
  <c r="F47" i="48"/>
  <c r="F59" i="48"/>
  <c r="F71" i="48"/>
  <c r="F83" i="48"/>
  <c r="F95" i="48"/>
  <c r="F107" i="48"/>
  <c r="G107" i="48" s="1"/>
  <c r="F119" i="48"/>
  <c r="S119" i="39" s="1"/>
  <c r="F131" i="48"/>
  <c r="G131" i="48" s="1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F24" i="48"/>
  <c r="F36" i="48"/>
  <c r="F48" i="48"/>
  <c r="F60" i="48"/>
  <c r="F72" i="48"/>
  <c r="F84" i="48"/>
  <c r="F96" i="48"/>
  <c r="F108" i="48"/>
  <c r="S108" i="39" s="1"/>
  <c r="F120" i="48"/>
  <c r="S120" i="39" s="1"/>
  <c r="F132" i="48"/>
  <c r="G132" i="48" s="1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F13" i="48"/>
  <c r="F25" i="48"/>
  <c r="F37" i="48"/>
  <c r="F49" i="48"/>
  <c r="F61" i="48"/>
  <c r="F73" i="48"/>
  <c r="F85" i="48"/>
  <c r="F97" i="48"/>
  <c r="F109" i="48"/>
  <c r="S109" i="39" s="1"/>
  <c r="F121" i="48"/>
  <c r="S121" i="39" s="1"/>
  <c r="F133" i="48"/>
  <c r="S133" i="39" s="1"/>
  <c r="U133" i="39" s="1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F2" i="48"/>
  <c r="F14" i="48"/>
  <c r="F26" i="48"/>
  <c r="F38" i="48"/>
  <c r="F50" i="48"/>
  <c r="F62" i="48"/>
  <c r="F74" i="48"/>
  <c r="F86" i="48"/>
  <c r="F98" i="48"/>
  <c r="F110" i="48"/>
  <c r="S110" i="39" s="1"/>
  <c r="F122" i="48"/>
  <c r="G122" i="48" s="1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F15" i="48"/>
  <c r="F27" i="48"/>
  <c r="F39" i="48"/>
  <c r="F51" i="48"/>
  <c r="F63" i="48"/>
  <c r="F75" i="48"/>
  <c r="F87" i="48"/>
  <c r="F99" i="48"/>
  <c r="F111" i="48"/>
  <c r="S111" i="39" s="1"/>
  <c r="F123" i="48"/>
  <c r="G123" i="48" s="1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T143" i="39" s="1"/>
  <c r="F4" i="48"/>
  <c r="F16" i="48"/>
  <c r="F28" i="48"/>
  <c r="F40" i="48"/>
  <c r="F52" i="48"/>
  <c r="F64" i="48"/>
  <c r="F76" i="48"/>
  <c r="F88" i="48"/>
  <c r="F100" i="48"/>
  <c r="F112" i="48"/>
  <c r="S112" i="39" s="1"/>
  <c r="F124" i="48"/>
  <c r="S124" i="39" s="1"/>
  <c r="U124" i="39" s="1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U142" i="39" s="1"/>
  <c r="F5" i="48"/>
  <c r="F17" i="48"/>
  <c r="F29" i="48"/>
  <c r="F41" i="48"/>
  <c r="F53" i="48"/>
  <c r="F65" i="48"/>
  <c r="F77" i="48"/>
  <c r="F89" i="48"/>
  <c r="F101" i="48"/>
  <c r="F113" i="48"/>
  <c r="G113" i="48" s="1"/>
  <c r="F125" i="48"/>
  <c r="S125" i="39" s="1"/>
  <c r="F142" i="1"/>
  <c r="G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F18" i="48"/>
  <c r="F30" i="48"/>
  <c r="F42" i="48"/>
  <c r="F54" i="48"/>
  <c r="F66" i="48"/>
  <c r="F78" i="48"/>
  <c r="F90" i="48"/>
  <c r="F102" i="48"/>
  <c r="F114" i="48"/>
  <c r="F126" i="48"/>
  <c r="G126" i="48" s="1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F19" i="48"/>
  <c r="F31" i="48"/>
  <c r="F43" i="48"/>
  <c r="F55" i="48"/>
  <c r="F67" i="48"/>
  <c r="F79" i="48"/>
  <c r="F91" i="48"/>
  <c r="F103" i="48"/>
  <c r="F115" i="48"/>
  <c r="G115" i="48" s="1"/>
  <c r="T202" i="39"/>
  <c r="V202" i="39"/>
  <c r="T238" i="39"/>
  <c r="V238" i="39"/>
  <c r="T185" i="39"/>
  <c r="V185" i="39"/>
  <c r="T201" i="39"/>
  <c r="V201" i="39"/>
  <c r="V227" i="39"/>
  <c r="T227" i="39"/>
  <c r="V181" i="39"/>
  <c r="T181" i="39"/>
  <c r="V220" i="39"/>
  <c r="T220" i="39"/>
  <c r="T228" i="39"/>
  <c r="V228" i="39"/>
  <c r="Q50" i="39"/>
  <c r="U169" i="39"/>
  <c r="R169" i="39" a="1"/>
  <c r="R169" i="39" s="1"/>
  <c r="T199" i="39"/>
  <c r="V199" i="39"/>
  <c r="V189" i="39"/>
  <c r="T189" i="39"/>
  <c r="T219" i="39"/>
  <c r="T239" i="39"/>
  <c r="T208" i="39"/>
  <c r="V208" i="39"/>
  <c r="V212" i="39"/>
  <c r="T212" i="39"/>
  <c r="V194" i="39"/>
  <c r="V218" i="39"/>
  <c r="V207" i="39"/>
  <c r="T207" i="39"/>
  <c r="V209" i="39"/>
  <c r="T209" i="39"/>
  <c r="V205" i="39"/>
  <c r="T205" i="39"/>
  <c r="V174" i="39"/>
  <c r="T174" i="39"/>
  <c r="T191" i="39"/>
  <c r="V191" i="39"/>
  <c r="T213" i="39"/>
  <c r="V213" i="39"/>
  <c r="T188" i="39"/>
  <c r="V188" i="39"/>
  <c r="V236" i="39"/>
  <c r="T236" i="39"/>
  <c r="V173" i="39"/>
  <c r="T173" i="39"/>
  <c r="T211" i="39"/>
  <c r="V211" i="39"/>
  <c r="T179" i="39"/>
  <c r="V179" i="39"/>
  <c r="V229" i="39"/>
  <c r="T229" i="39"/>
  <c r="T176" i="39"/>
  <c r="V176" i="39"/>
  <c r="T180" i="39"/>
  <c r="V180" i="39"/>
  <c r="V183" i="39"/>
  <c r="T217" i="39"/>
  <c r="Q69" i="39"/>
  <c r="Q77" i="39"/>
  <c r="R77" i="39" s="1" a="1"/>
  <c r="R77" i="39" s="1"/>
  <c r="V77" i="39" s="1"/>
  <c r="Q130" i="39"/>
  <c r="R130" i="39" s="1" a="1"/>
  <c r="R130" i="39" s="1"/>
  <c r="V130" i="39" s="1"/>
  <c r="T216" i="39"/>
  <c r="Q68" i="39"/>
  <c r="Q129" i="39"/>
  <c r="R129" i="39" s="1" a="1"/>
  <c r="R129" i="39" s="1"/>
  <c r="V129" i="39" s="1"/>
  <c r="Q21" i="39"/>
  <c r="R21" i="39" s="1" a="1"/>
  <c r="R21" i="39" s="1"/>
  <c r="V21" i="39" s="1"/>
  <c r="Q62" i="39"/>
  <c r="Q76" i="39"/>
  <c r="R76" i="39" s="1" a="1"/>
  <c r="R76" i="39" s="1"/>
  <c r="V76" i="39" s="1"/>
  <c r="Q128" i="39"/>
  <c r="R128" i="39" s="1" a="1"/>
  <c r="R128" i="39" s="1"/>
  <c r="V128" i="39" s="1"/>
  <c r="Q61" i="39"/>
  <c r="Q75" i="39"/>
  <c r="Q81" i="39"/>
  <c r="R81" i="39" s="1" a="1"/>
  <c r="R81" i="39" s="1"/>
  <c r="T195" i="39"/>
  <c r="Q14" i="39"/>
  <c r="R14" i="39" s="1" a="1"/>
  <c r="R14" i="39" s="1"/>
  <c r="V14" i="39" s="1"/>
  <c r="Q102" i="39"/>
  <c r="R102" i="39" s="1" a="1"/>
  <c r="R102" i="39" s="1"/>
  <c r="V102" i="39" s="1"/>
  <c r="T226" i="39"/>
  <c r="V193" i="39"/>
  <c r="Q73" i="39"/>
  <c r="R73" i="39" s="1" a="1"/>
  <c r="R73" i="39" s="1"/>
  <c r="V73" i="39" s="1"/>
  <c r="Q70" i="39"/>
  <c r="U154" i="39"/>
  <c r="U153" i="39"/>
  <c r="T159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H230" i="39"/>
  <c r="J230" i="39"/>
  <c r="J213" i="39"/>
  <c r="H213" i="39"/>
  <c r="H234" i="39"/>
  <c r="J234" i="39"/>
  <c r="J192" i="39"/>
  <c r="H192" i="39"/>
  <c r="H223" i="39"/>
  <c r="E8" i="39"/>
  <c r="F8" i="39" s="1" a="1"/>
  <c r="F8" i="39" s="1"/>
  <c r="J8" i="39" s="1"/>
  <c r="E92" i="39"/>
  <c r="E140" i="39"/>
  <c r="F140" i="39" s="1" a="1"/>
  <c r="F140" i="39" s="1"/>
  <c r="J140" i="39" s="1"/>
  <c r="E88" i="39"/>
  <c r="H207" i="39"/>
  <c r="E101" i="39"/>
  <c r="E123" i="39"/>
  <c r="E124" i="39"/>
  <c r="F124" i="39" s="1" a="1"/>
  <c r="F124" i="39" s="1"/>
  <c r="J124" i="39" s="1"/>
  <c r="E144" i="39"/>
  <c r="F144" i="39" s="1" a="1"/>
  <c r="F144" i="39" s="1"/>
  <c r="J144" i="39" s="1"/>
  <c r="J233" i="39"/>
  <c r="J206" i="39"/>
  <c r="E26" i="39"/>
  <c r="E143" i="39"/>
  <c r="F143" i="39" s="1" a="1"/>
  <c r="F143" i="39" s="1"/>
  <c r="J143" i="39" s="1"/>
  <c r="H235" i="39"/>
  <c r="E22" i="39"/>
  <c r="F104" i="39" s="1" a="1"/>
  <c r="F104" i="39" s="1"/>
  <c r="E23" i="39"/>
  <c r="E110" i="39"/>
  <c r="F110" i="39" s="1" a="1"/>
  <c r="F110" i="39" s="1"/>
  <c r="J110" i="39" s="1"/>
  <c r="E145" i="39"/>
  <c r="H188" i="39"/>
  <c r="H224" i="39"/>
  <c r="G153" i="48"/>
  <c r="T153" i="39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U149" i="39" s="1"/>
  <c r="S160" i="39"/>
  <c r="U160" i="39" s="1"/>
  <c r="G149" i="1"/>
  <c r="S148" i="39"/>
  <c r="U148" i="39" s="1"/>
  <c r="G161" i="39"/>
  <c r="I161" i="39" s="1"/>
  <c r="S166" i="39"/>
  <c r="U166" i="39" s="1"/>
  <c r="G166" i="39"/>
  <c r="I166" i="39" s="1"/>
  <c r="S167" i="39"/>
  <c r="U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U163" i="39"/>
  <c r="T163" i="39"/>
  <c r="G164" i="1"/>
  <c r="S151" i="39"/>
  <c r="T151" i="39" s="1"/>
  <c r="T155" i="39"/>
  <c r="U155" i="39"/>
  <c r="I155" i="39"/>
  <c r="H155" i="39"/>
  <c r="G167" i="39"/>
  <c r="G156" i="39"/>
  <c r="G155" i="48"/>
  <c r="G154" i="48"/>
  <c r="G155" i="1"/>
  <c r="G168" i="39"/>
  <c r="G165" i="48"/>
  <c r="S165" i="39"/>
  <c r="G165" i="1"/>
  <c r="G165" i="39"/>
  <c r="G153" i="1"/>
  <c r="G153" i="39"/>
  <c r="G164" i="48"/>
  <c r="S164" i="39"/>
  <c r="S152" i="39"/>
  <c r="T152" i="39" s="1"/>
  <c r="G152" i="48"/>
  <c r="T158" i="39"/>
  <c r="U158" i="39"/>
  <c r="S146" i="39"/>
  <c r="G146" i="48"/>
  <c r="I151" i="39"/>
  <c r="H151" i="39"/>
  <c r="S162" i="39"/>
  <c r="G162" i="48"/>
  <c r="S150" i="39"/>
  <c r="G150" i="48"/>
  <c r="G162" i="39"/>
  <c r="G162" i="1"/>
  <c r="G150" i="39"/>
  <c r="G150" i="1"/>
  <c r="T161" i="39"/>
  <c r="U161" i="39"/>
  <c r="S147" i="39"/>
  <c r="G147" i="48"/>
  <c r="H157" i="39"/>
  <c r="I157" i="39"/>
  <c r="U159" i="39"/>
  <c r="G169" i="39"/>
  <c r="G157" i="1"/>
  <c r="T154" i="39"/>
  <c r="S168" i="39"/>
  <c r="S156" i="39"/>
  <c r="R8" i="39" l="1" a="1"/>
  <c r="R8" i="39" s="1"/>
  <c r="R63" i="39" a="1"/>
  <c r="R63" i="39" s="1"/>
  <c r="R25" i="39" a="1"/>
  <c r="R25" i="39" s="1"/>
  <c r="U134" i="39"/>
  <c r="R66" i="39" a="1"/>
  <c r="R66" i="39" s="1"/>
  <c r="R46" i="39" a="1"/>
  <c r="R46" i="39" s="1"/>
  <c r="F46" i="39" a="1"/>
  <c r="F46" i="39" s="1"/>
  <c r="U120" i="39"/>
  <c r="G55" i="48"/>
  <c r="S21" i="39"/>
  <c r="T21" i="39" s="1"/>
  <c r="S44" i="39"/>
  <c r="U44" i="39" s="1"/>
  <c r="S31" i="39"/>
  <c r="U31" i="39" s="1"/>
  <c r="S54" i="39"/>
  <c r="T54" i="39" s="1"/>
  <c r="S77" i="39"/>
  <c r="T77" i="39" s="1"/>
  <c r="G100" i="48"/>
  <c r="S9" i="39"/>
  <c r="U9" i="39" s="1"/>
  <c r="S32" i="39"/>
  <c r="T32" i="39" s="1"/>
  <c r="S60" i="39"/>
  <c r="S103" i="39"/>
  <c r="S23" i="39"/>
  <c r="S79" i="39"/>
  <c r="U79" i="39" s="1"/>
  <c r="G11" i="48"/>
  <c r="S90" i="39"/>
  <c r="U90" i="39" s="1"/>
  <c r="G89" i="48"/>
  <c r="S20" i="39"/>
  <c r="S83" i="39"/>
  <c r="G71" i="48"/>
  <c r="S13" i="39"/>
  <c r="T13" i="39" s="1"/>
  <c r="S93" i="39"/>
  <c r="T93" i="39" s="1"/>
  <c r="S67" i="39"/>
  <c r="S76" i="39"/>
  <c r="T76" i="39" s="1"/>
  <c r="S8" i="39"/>
  <c r="S25" i="39"/>
  <c r="S36" i="39"/>
  <c r="U36" i="39" s="1"/>
  <c r="G53" i="48"/>
  <c r="G87" i="48"/>
  <c r="S37" i="39"/>
  <c r="S24" i="39"/>
  <c r="U24" i="39" s="1"/>
  <c r="S57" i="39"/>
  <c r="T57" i="39" s="1"/>
  <c r="S7" i="39"/>
  <c r="U7" i="39" s="1"/>
  <c r="S52" i="39"/>
  <c r="G56" i="48"/>
  <c r="G18" i="48"/>
  <c r="G64" i="48"/>
  <c r="S6" i="39"/>
  <c r="T6" i="39" s="1"/>
  <c r="S29" i="39"/>
  <c r="G98" i="48"/>
  <c r="S17" i="39"/>
  <c r="T17" i="39" s="1"/>
  <c r="S40" i="39"/>
  <c r="T40" i="39" s="1"/>
  <c r="S63" i="39"/>
  <c r="S10" i="39"/>
  <c r="T10" i="39" s="1"/>
  <c r="S19" i="39"/>
  <c r="U19" i="39" s="1"/>
  <c r="G65" i="48"/>
  <c r="S99" i="39"/>
  <c r="G5" i="48"/>
  <c r="S28" i="39"/>
  <c r="T28" i="39" s="1"/>
  <c r="G51" i="48"/>
  <c r="G74" i="48"/>
  <c r="S47" i="39"/>
  <c r="T47" i="39" s="1"/>
  <c r="G12" i="48"/>
  <c r="S42" i="39"/>
  <c r="T42" i="39" s="1"/>
  <c r="G16" i="48"/>
  <c r="S62" i="39"/>
  <c r="S97" i="39"/>
  <c r="U97" i="39" s="1"/>
  <c r="G59" i="48"/>
  <c r="S91" i="39"/>
  <c r="S34" i="39"/>
  <c r="S30" i="39"/>
  <c r="T30" i="39" s="1"/>
  <c r="S27" i="39"/>
  <c r="S50" i="39"/>
  <c r="S85" i="39"/>
  <c r="S48" i="39"/>
  <c r="U48" i="39" s="1"/>
  <c r="S35" i="39"/>
  <c r="S69" i="39"/>
  <c r="S22" i="39"/>
  <c r="U22" i="39" s="1"/>
  <c r="S43" i="39"/>
  <c r="T43" i="39" s="1"/>
  <c r="S15" i="39"/>
  <c r="T15" i="39" s="1"/>
  <c r="S38" i="39"/>
  <c r="S73" i="39"/>
  <c r="U73" i="39" s="1"/>
  <c r="S2" i="39"/>
  <c r="S94" i="39"/>
  <c r="U94" i="39" s="1"/>
  <c r="S26" i="39"/>
  <c r="G84" i="48"/>
  <c r="S104" i="39"/>
  <c r="G102" i="48"/>
  <c r="S80" i="39"/>
  <c r="T80" i="39" s="1"/>
  <c r="S68" i="39"/>
  <c r="S101" i="39"/>
  <c r="T101" i="39" s="1"/>
  <c r="S88" i="39"/>
  <c r="T88" i="39" s="1"/>
  <c r="G4" i="48"/>
  <c r="S3" i="39"/>
  <c r="U3" i="39" s="1"/>
  <c r="S61" i="39"/>
  <c r="G14" i="48"/>
  <c r="S49" i="39"/>
  <c r="G72" i="48"/>
  <c r="S95" i="39"/>
  <c r="R23" i="39" a="1"/>
  <c r="R23" i="39" s="1"/>
  <c r="R72" i="39" a="1"/>
  <c r="R72" i="39" s="1"/>
  <c r="R83" i="39" a="1"/>
  <c r="R83" i="39" s="1"/>
  <c r="R52" i="39" a="1"/>
  <c r="R52" i="39" s="1"/>
  <c r="R87" i="39" a="1"/>
  <c r="R87" i="39" s="1"/>
  <c r="R27" i="39" a="1"/>
  <c r="R27" i="39" s="1"/>
  <c r="F63" i="39" a="1"/>
  <c r="F63" i="39" s="1"/>
  <c r="I142" i="39"/>
  <c r="F56" i="39" a="1"/>
  <c r="F56" i="39" s="1"/>
  <c r="F4" i="39" a="1"/>
  <c r="F4" i="39" s="1"/>
  <c r="F71" i="39" a="1"/>
  <c r="F71" i="39" s="1"/>
  <c r="F105" i="39" a="1"/>
  <c r="F105" i="39" s="1"/>
  <c r="R61" i="39" a="1"/>
  <c r="R61" i="39" s="1"/>
  <c r="R29" i="39" a="1"/>
  <c r="R29" i="39" s="1"/>
  <c r="R75" i="39" a="1"/>
  <c r="R75" i="39" s="1"/>
  <c r="F88" i="39" a="1"/>
  <c r="F88" i="39" s="1"/>
  <c r="F65" i="39" a="1"/>
  <c r="F65" i="39" s="1"/>
  <c r="F48" i="39" a="1"/>
  <c r="F48" i="39" s="1"/>
  <c r="F62" i="39" a="1"/>
  <c r="F62" i="39" s="1"/>
  <c r="F72" i="39" a="1"/>
  <c r="F72" i="39" s="1"/>
  <c r="F66" i="39" a="1"/>
  <c r="F66" i="39" s="1"/>
  <c r="F79" i="39" a="1"/>
  <c r="F79" i="39" s="1"/>
  <c r="F23" i="39" a="1"/>
  <c r="F23" i="39" s="1"/>
  <c r="F29" i="39" a="1"/>
  <c r="F29" i="39" s="1"/>
  <c r="F26" i="39" a="1"/>
  <c r="F26" i="39" s="1"/>
  <c r="F109" i="39" a="1"/>
  <c r="F109" i="39" s="1"/>
  <c r="F27" i="39" a="1"/>
  <c r="F27" i="39" s="1"/>
  <c r="F68" i="39" a="1"/>
  <c r="F68" i="39" s="1"/>
  <c r="F61" i="39" a="1"/>
  <c r="F61" i="39" s="1"/>
  <c r="F97" i="39" a="1"/>
  <c r="F97" i="39" s="1"/>
  <c r="F64" i="39" a="1"/>
  <c r="F64" i="39" s="1"/>
  <c r="F11" i="39" a="1"/>
  <c r="F11" i="39" s="1"/>
  <c r="F77" i="39" a="1"/>
  <c r="F77" i="39" s="1"/>
  <c r="F3" i="39" a="1"/>
  <c r="F3" i="39" s="1"/>
  <c r="F74" i="39" a="1"/>
  <c r="F74" i="39" s="1"/>
  <c r="F93" i="39" a="1"/>
  <c r="F93" i="39" s="1"/>
  <c r="F44" i="39" a="1"/>
  <c r="F44" i="39" s="1"/>
  <c r="F55" i="39" a="1"/>
  <c r="F55" i="39" s="1"/>
  <c r="F18" i="39" a="1"/>
  <c r="F18" i="39" s="1"/>
  <c r="F101" i="39" a="1"/>
  <c r="F101" i="39" s="1"/>
  <c r="F13" i="39" a="1"/>
  <c r="F13" i="39" s="1"/>
  <c r="R37" i="39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T119" i="39"/>
  <c r="G2" i="39"/>
  <c r="G12" i="39"/>
  <c r="G13" i="39"/>
  <c r="G14" i="39"/>
  <c r="G16" i="39"/>
  <c r="H16" i="39" s="1"/>
  <c r="G5" i="39"/>
  <c r="G6" i="39"/>
  <c r="G7" i="39"/>
  <c r="H7" i="39" s="1"/>
  <c r="G8" i="1"/>
  <c r="G9" i="39"/>
  <c r="G10" i="39"/>
  <c r="G11" i="39"/>
  <c r="G19" i="39"/>
  <c r="H19" i="39" s="1"/>
  <c r="G36" i="39"/>
  <c r="I36" i="39" s="1"/>
  <c r="G37" i="39"/>
  <c r="G38" i="39"/>
  <c r="G39" i="39"/>
  <c r="G40" i="1"/>
  <c r="G29" i="39"/>
  <c r="G30" i="1"/>
  <c r="G31" i="39"/>
  <c r="G34" i="39"/>
  <c r="G35" i="39"/>
  <c r="G24" i="39"/>
  <c r="I24" i="39" s="1"/>
  <c r="G20" i="39"/>
  <c r="I20" i="39" s="1"/>
  <c r="G49" i="1"/>
  <c r="G51" i="39"/>
  <c r="G52" i="39"/>
  <c r="G41" i="39"/>
  <c r="G42" i="39"/>
  <c r="G43" i="39"/>
  <c r="G44" i="39"/>
  <c r="G45" i="39"/>
  <c r="G46" i="39"/>
  <c r="H46" i="39" s="1"/>
  <c r="G47" i="39"/>
  <c r="G18" i="39"/>
  <c r="G60" i="39"/>
  <c r="G61" i="39"/>
  <c r="G53" i="39"/>
  <c r="G54" i="1"/>
  <c r="G57" i="39"/>
  <c r="G59" i="39"/>
  <c r="I59" i="39" s="1"/>
  <c r="G27" i="39"/>
  <c r="G74" i="39"/>
  <c r="G71" i="39"/>
  <c r="G26" i="39"/>
  <c r="G22" i="39"/>
  <c r="G75" i="39"/>
  <c r="G65" i="39"/>
  <c r="G67" i="39"/>
  <c r="G69" i="39"/>
  <c r="G17" i="1"/>
  <c r="G127" i="39"/>
  <c r="G126" i="1"/>
  <c r="G125" i="1"/>
  <c r="G124" i="1"/>
  <c r="G123" i="39"/>
  <c r="G134" i="1"/>
  <c r="G133" i="39"/>
  <c r="H133" i="39" s="1"/>
  <c r="G132" i="1"/>
  <c r="G131" i="39"/>
  <c r="G130" i="39"/>
  <c r="H130" i="39" s="1"/>
  <c r="G129" i="39"/>
  <c r="H129" i="39" s="1"/>
  <c r="G128" i="39"/>
  <c r="H128" i="39" s="1"/>
  <c r="G25" i="39"/>
  <c r="G115" i="39"/>
  <c r="G114" i="39"/>
  <c r="G113" i="39"/>
  <c r="G111" i="39"/>
  <c r="G122" i="39"/>
  <c r="G121" i="39"/>
  <c r="I121" i="39" s="1"/>
  <c r="G119" i="39"/>
  <c r="I119" i="39" s="1"/>
  <c r="G118" i="39"/>
  <c r="G117" i="39"/>
  <c r="I117" i="39" s="1"/>
  <c r="G116" i="1"/>
  <c r="G79" i="39"/>
  <c r="G21" i="39"/>
  <c r="G103" i="39"/>
  <c r="H103" i="39" s="1"/>
  <c r="G102" i="1"/>
  <c r="G101" i="39"/>
  <c r="G100" i="1"/>
  <c r="G99" i="1"/>
  <c r="G110" i="1"/>
  <c r="G109" i="39"/>
  <c r="G108" i="39"/>
  <c r="G107" i="39"/>
  <c r="H107" i="39" s="1"/>
  <c r="G106" i="39"/>
  <c r="I106" i="39" s="1"/>
  <c r="G105" i="39"/>
  <c r="G104" i="39"/>
  <c r="G78" i="39"/>
  <c r="G90" i="39"/>
  <c r="H90" i="39" s="1"/>
  <c r="G89" i="39"/>
  <c r="G88" i="39"/>
  <c r="G98" i="39"/>
  <c r="G97" i="39"/>
  <c r="G96" i="39"/>
  <c r="G95" i="39"/>
  <c r="G93" i="39"/>
  <c r="G92" i="39"/>
  <c r="G4" i="39"/>
  <c r="G86" i="39"/>
  <c r="G85" i="39"/>
  <c r="G84" i="39"/>
  <c r="G83" i="39"/>
  <c r="G81" i="39"/>
  <c r="G80" i="39"/>
  <c r="H80" i="39" s="1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F82" i="39" a="1"/>
  <c r="F82" i="39" s="1"/>
  <c r="F87" i="39" a="1"/>
  <c r="F87" i="39" s="1"/>
  <c r="F32" i="39" a="1"/>
  <c r="F32" i="39" s="1"/>
  <c r="F22" i="39" a="1"/>
  <c r="F22" i="39" s="1"/>
  <c r="T125" i="39"/>
  <c r="G116" i="39"/>
  <c r="H116" i="39" s="1"/>
  <c r="G119" i="1"/>
  <c r="G117" i="1"/>
  <c r="S127" i="39"/>
  <c r="U127" i="39" s="1"/>
  <c r="S136" i="39"/>
  <c r="U136" i="39" s="1"/>
  <c r="R39" i="39" a="1"/>
  <c r="R39" i="39" s="1"/>
  <c r="R145" i="39" a="1"/>
  <c r="R145" i="39" s="1"/>
  <c r="T145" i="39" s="1"/>
  <c r="R108" i="39" a="1"/>
  <c r="R108" i="39" s="1"/>
  <c r="T108" i="39" s="1"/>
  <c r="R96" i="39" a="1"/>
  <c r="R96" i="39" s="1"/>
  <c r="R45" i="39" a="1"/>
  <c r="R45" i="39" s="1"/>
  <c r="R58" i="39" a="1"/>
  <c r="R58" i="39" s="1"/>
  <c r="R38" i="39" a="1"/>
  <c r="R38" i="39" s="1"/>
  <c r="G130" i="1"/>
  <c r="G128" i="1"/>
  <c r="S128" i="39"/>
  <c r="T128" i="39" s="1"/>
  <c r="S132" i="39"/>
  <c r="T132" i="39" s="1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H136" i="39" s="1"/>
  <c r="F96" i="39" a="1"/>
  <c r="F96" i="39" s="1"/>
  <c r="F114" i="39" a="1"/>
  <c r="F114" i="39" s="1"/>
  <c r="F25" i="39" a="1"/>
  <c r="F25" i="39" s="1"/>
  <c r="G9" i="48"/>
  <c r="G138" i="48"/>
  <c r="G139" i="48"/>
  <c r="U137" i="39"/>
  <c r="S135" i="39"/>
  <c r="T135" i="39" s="1"/>
  <c r="G140" i="39"/>
  <c r="H140" i="39" s="1"/>
  <c r="S116" i="39"/>
  <c r="U116" i="39" s="1"/>
  <c r="T139" i="39"/>
  <c r="G59" i="1"/>
  <c r="G22" i="48"/>
  <c r="G21" i="48"/>
  <c r="G58" i="39"/>
  <c r="G137" i="48"/>
  <c r="G139" i="39"/>
  <c r="I139" i="39" s="1"/>
  <c r="G138" i="39"/>
  <c r="I138" i="39" s="1"/>
  <c r="G70" i="39"/>
  <c r="G10" i="48"/>
  <c r="G68" i="39"/>
  <c r="S131" i="39"/>
  <c r="T131" i="39" s="1"/>
  <c r="G56" i="39"/>
  <c r="G24" i="48"/>
  <c r="G133" i="1"/>
  <c r="G23" i="48"/>
  <c r="G3" i="48"/>
  <c r="G77" i="39"/>
  <c r="G133" i="48"/>
  <c r="G55" i="39"/>
  <c r="S53" i="39"/>
  <c r="U53" i="39" s="1"/>
  <c r="S58" i="39"/>
  <c r="G7" i="1"/>
  <c r="S72" i="39"/>
  <c r="G8" i="39"/>
  <c r="H8" i="39" s="1"/>
  <c r="G23" i="39"/>
  <c r="G17" i="39"/>
  <c r="H17" i="39" s="1"/>
  <c r="G80" i="48"/>
  <c r="S56" i="39"/>
  <c r="T56" i="39" s="1"/>
  <c r="G20" i="1"/>
  <c r="G57" i="48"/>
  <c r="G52" i="48"/>
  <c r="G19" i="1"/>
  <c r="G16" i="1"/>
  <c r="S59" i="39"/>
  <c r="T59" i="39" s="1"/>
  <c r="G28" i="39"/>
  <c r="G73" i="48"/>
  <c r="S71" i="39"/>
  <c r="T71" i="39" s="1"/>
  <c r="S70" i="39"/>
  <c r="S66" i="39"/>
  <c r="T66" i="39" s="1"/>
  <c r="S64" i="39"/>
  <c r="T64" i="39" s="1"/>
  <c r="G120" i="48"/>
  <c r="T120" i="39"/>
  <c r="S117" i="39"/>
  <c r="T117" i="39" s="1"/>
  <c r="U119" i="39"/>
  <c r="H144" i="39"/>
  <c r="S113" i="39"/>
  <c r="T113" i="39" s="1"/>
  <c r="G121" i="1"/>
  <c r="G120" i="39"/>
  <c r="G119" i="48"/>
  <c r="G80" i="1"/>
  <c r="G15" i="39"/>
  <c r="G76" i="39"/>
  <c r="S65" i="39"/>
  <c r="U65" i="39" s="1"/>
  <c r="G63" i="39"/>
  <c r="G112" i="39"/>
  <c r="S14" i="39"/>
  <c r="U14" i="39" s="1"/>
  <c r="S144" i="39"/>
  <c r="U144" i="39" s="1"/>
  <c r="G13" i="48"/>
  <c r="G66" i="39"/>
  <c r="T142" i="39"/>
  <c r="S122" i="39"/>
  <c r="U122" i="39" s="1"/>
  <c r="G17" i="48"/>
  <c r="G50" i="39"/>
  <c r="G82" i="39"/>
  <c r="S82" i="39"/>
  <c r="S74" i="39"/>
  <c r="T74" i="39" s="1"/>
  <c r="S81" i="39"/>
  <c r="T81" i="39" s="1"/>
  <c r="G83" i="48"/>
  <c r="S96" i="39"/>
  <c r="G94" i="48"/>
  <c r="S84" i="39"/>
  <c r="T84" i="39" s="1"/>
  <c r="G30" i="48"/>
  <c r="G87" i="39"/>
  <c r="S87" i="39"/>
  <c r="T87" i="39" s="1"/>
  <c r="S92" i="39"/>
  <c r="G94" i="39"/>
  <c r="G97" i="48"/>
  <c r="G93" i="48"/>
  <c r="G77" i="48"/>
  <c r="S12" i="39"/>
  <c r="U12" i="39" s="1"/>
  <c r="S16" i="39"/>
  <c r="T16" i="39" s="1"/>
  <c r="G54" i="39"/>
  <c r="H54" i="39" s="1"/>
  <c r="G15" i="48"/>
  <c r="S18" i="39"/>
  <c r="U18" i="39" s="1"/>
  <c r="G137" i="39"/>
  <c r="I137" i="39" s="1"/>
  <c r="G49" i="39"/>
  <c r="H49" i="39" s="1"/>
  <c r="G62" i="39"/>
  <c r="S51" i="39"/>
  <c r="T51" i="39" s="1"/>
  <c r="G134" i="39"/>
  <c r="H134" i="39" s="1"/>
  <c r="S130" i="39"/>
  <c r="T130" i="39" s="1"/>
  <c r="G64" i="39"/>
  <c r="S11" i="39"/>
  <c r="U11" i="39" s="1"/>
  <c r="G135" i="39"/>
  <c r="I135" i="39" s="1"/>
  <c r="G19" i="48"/>
  <c r="T133" i="39"/>
  <c r="G126" i="39"/>
  <c r="H126" i="39" s="1"/>
  <c r="T124" i="39"/>
  <c r="S115" i="39"/>
  <c r="U115" i="39" s="1"/>
  <c r="U125" i="39"/>
  <c r="G101" i="48"/>
  <c r="G106" i="1"/>
  <c r="G107" i="1"/>
  <c r="G102" i="39"/>
  <c r="H102" i="39" s="1"/>
  <c r="G106" i="48"/>
  <c r="S107" i="39"/>
  <c r="T107" i="39" s="1"/>
  <c r="G99" i="39"/>
  <c r="I99" i="39" s="1"/>
  <c r="S98" i="39"/>
  <c r="T98" i="39" s="1"/>
  <c r="G100" i="39"/>
  <c r="I100" i="39" s="1"/>
  <c r="S100" i="39"/>
  <c r="T100" i="39" s="1"/>
  <c r="G110" i="39"/>
  <c r="H110" i="39" s="1"/>
  <c r="U143" i="39"/>
  <c r="G143" i="48"/>
  <c r="G36" i="48"/>
  <c r="G48" i="39"/>
  <c r="I144" i="39"/>
  <c r="G142" i="48"/>
  <c r="T134" i="39"/>
  <c r="I141" i="39"/>
  <c r="H142" i="39"/>
  <c r="S102" i="39"/>
  <c r="U102" i="39" s="1"/>
  <c r="G142" i="1"/>
  <c r="G24" i="1"/>
  <c r="S55" i="39"/>
  <c r="T55" i="39" s="1"/>
  <c r="G54" i="48"/>
  <c r="G124" i="48"/>
  <c r="G32" i="48"/>
  <c r="G30" i="39"/>
  <c r="H30" i="39" s="1"/>
  <c r="G31" i="48"/>
  <c r="G47" i="48"/>
  <c r="G125" i="48"/>
  <c r="S126" i="39"/>
  <c r="T126" i="39" s="1"/>
  <c r="G48" i="48"/>
  <c r="G28" i="48"/>
  <c r="G44" i="48"/>
  <c r="G27" i="48"/>
  <c r="S45" i="39"/>
  <c r="G33" i="39"/>
  <c r="G125" i="39"/>
  <c r="I125" i="39" s="1"/>
  <c r="G124" i="39"/>
  <c r="H124" i="39" s="1"/>
  <c r="S46" i="39"/>
  <c r="S123" i="39"/>
  <c r="U123" i="39" s="1"/>
  <c r="S41" i="39"/>
  <c r="G32" i="39"/>
  <c r="S89" i="39"/>
  <c r="T89" i="39" s="1"/>
  <c r="G6" i="48"/>
  <c r="G73" i="39"/>
  <c r="G72" i="39"/>
  <c r="G36" i="1"/>
  <c r="G141" i="1"/>
  <c r="G134" i="48"/>
  <c r="G105" i="48"/>
  <c r="S105" i="39"/>
  <c r="G90" i="1"/>
  <c r="G143" i="39"/>
  <c r="H143" i="39" s="1"/>
  <c r="S78" i="39"/>
  <c r="G7" i="48"/>
  <c r="G76" i="48"/>
  <c r="S140" i="39"/>
  <c r="D3" i="36" a="1"/>
  <c r="D3" i="36" s="1"/>
  <c r="S141" i="39"/>
  <c r="U141" i="39" s="1"/>
  <c r="G88" i="48"/>
  <c r="S39" i="39"/>
  <c r="G90" i="48"/>
  <c r="S33" i="39"/>
  <c r="G33" i="48"/>
  <c r="G40" i="39"/>
  <c r="I40" i="39" s="1"/>
  <c r="S75" i="39"/>
  <c r="G3" i="39"/>
  <c r="G40" i="48"/>
  <c r="S114" i="39"/>
  <c r="G43" i="48"/>
  <c r="G91" i="39"/>
  <c r="S4" i="39"/>
  <c r="T4" i="39" s="1"/>
  <c r="S5" i="39"/>
  <c r="T5" i="39" s="1"/>
  <c r="G144" i="1"/>
  <c r="S86" i="39"/>
  <c r="G79" i="48"/>
  <c r="G129" i="48"/>
  <c r="S129" i="39"/>
  <c r="A3" i="36" a="1"/>
  <c r="A3" i="36" s="1"/>
  <c r="R2" i="39" a="1"/>
  <c r="R2" i="39" s="1"/>
  <c r="R109" i="39" a="1"/>
  <c r="R109" i="39" s="1"/>
  <c r="T109" i="39" s="1"/>
  <c r="R118" i="39" a="1"/>
  <c r="R118" i="39" s="1"/>
  <c r="T118" i="39" s="1"/>
  <c r="R103" i="39" a="1"/>
  <c r="R103" i="39" s="1"/>
  <c r="R34" i="39" a="1"/>
  <c r="R34" i="39" s="1"/>
  <c r="R114" i="39" a="1"/>
  <c r="R114" i="39" s="1"/>
  <c r="R99" i="39" a="1"/>
  <c r="R99" i="39" s="1"/>
  <c r="V169" i="39"/>
  <c r="T169" i="39"/>
  <c r="R69" i="39" a="1"/>
  <c r="R69" i="39" s="1"/>
  <c r="R111" i="39" a="1"/>
  <c r="R111" i="39" s="1"/>
  <c r="T111" i="39" s="1"/>
  <c r="R91" i="39" a="1"/>
  <c r="R91" i="39" s="1"/>
  <c r="R26" i="39" a="1"/>
  <c r="R26" i="39" s="1"/>
  <c r="R95" i="39" a="1"/>
  <c r="R95" i="39" s="1"/>
  <c r="R86" i="39" a="1"/>
  <c r="R86" i="39" s="1"/>
  <c r="R121" i="39" a="1"/>
  <c r="R121" i="39" s="1"/>
  <c r="T121" i="39" s="1"/>
  <c r="R20" i="39" a="1"/>
  <c r="R20" i="39" s="1"/>
  <c r="R67" i="39" a="1"/>
  <c r="R67" i="39" s="1"/>
  <c r="R50" i="39" a="1"/>
  <c r="R50" i="39" s="1"/>
  <c r="R62" i="39" a="1"/>
  <c r="R62" i="39" s="1"/>
  <c r="R104" i="39" a="1"/>
  <c r="R104" i="39" s="1"/>
  <c r="R49" i="39" a="1"/>
  <c r="R49" i="39" s="1"/>
  <c r="R110" i="39" a="1"/>
  <c r="R110" i="39" s="1"/>
  <c r="T110" i="39" s="1"/>
  <c r="R112" i="39" a="1"/>
  <c r="R112" i="39" s="1"/>
  <c r="R68" i="39" a="1"/>
  <c r="R68" i="39" s="1"/>
  <c r="R60" i="39" a="1"/>
  <c r="R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T166" i="39"/>
  <c r="H154" i="39"/>
  <c r="T149" i="39"/>
  <c r="H161" i="39"/>
  <c r="U157" i="39"/>
  <c r="U151" i="39"/>
  <c r="H160" i="39"/>
  <c r="T160" i="39"/>
  <c r="T148" i="39"/>
  <c r="T167" i="39"/>
  <c r="H163" i="39"/>
  <c r="U152" i="39"/>
  <c r="H148" i="39"/>
  <c r="I148" i="39"/>
  <c r="I152" i="39"/>
  <c r="H152" i="39"/>
  <c r="I167" i="39"/>
  <c r="H167" i="39"/>
  <c r="I156" i="39"/>
  <c r="H156" i="39"/>
  <c r="H168" i="39"/>
  <c r="I168" i="39"/>
  <c r="I153" i="39"/>
  <c r="H153" i="39"/>
  <c r="U146" i="39"/>
  <c r="T146" i="39"/>
  <c r="I165" i="39"/>
  <c r="H165" i="39"/>
  <c r="U165" i="39"/>
  <c r="T165" i="39"/>
  <c r="U164" i="39"/>
  <c r="T164" i="39"/>
  <c r="U162" i="39"/>
  <c r="T162" i="39"/>
  <c r="T147" i="39"/>
  <c r="U147" i="39"/>
  <c r="I150" i="39"/>
  <c r="H150" i="39"/>
  <c r="H162" i="39"/>
  <c r="I162" i="39"/>
  <c r="U106" i="39"/>
  <c r="T106" i="39"/>
  <c r="U138" i="39"/>
  <c r="T138" i="39"/>
  <c r="U150" i="39"/>
  <c r="T150" i="39"/>
  <c r="U156" i="39"/>
  <c r="T156" i="39"/>
  <c r="T168" i="39"/>
  <c r="U168" i="39"/>
  <c r="H169" i="39"/>
  <c r="I169" i="39"/>
  <c r="T36" i="39" l="1"/>
  <c r="T63" i="39"/>
  <c r="U15" i="39"/>
  <c r="T95" i="39"/>
  <c r="U47" i="39"/>
  <c r="U54" i="39"/>
  <c r="T79" i="39"/>
  <c r="T24" i="39"/>
  <c r="T49" i="39"/>
  <c r="T8" i="39"/>
  <c r="U57" i="39"/>
  <c r="U10" i="39"/>
  <c r="U80" i="39"/>
  <c r="T44" i="39"/>
  <c r="U30" i="39"/>
  <c r="T97" i="39"/>
  <c r="U32" i="39"/>
  <c r="T103" i="39"/>
  <c r="U88" i="39"/>
  <c r="H4" i="39"/>
  <c r="U17" i="39"/>
  <c r="U13" i="39"/>
  <c r="T90" i="39"/>
  <c r="U101" i="39"/>
  <c r="T50" i="39"/>
  <c r="U6" i="39"/>
  <c r="U40" i="39"/>
  <c r="T3" i="39"/>
  <c r="U77" i="39"/>
  <c r="U43" i="39"/>
  <c r="T48" i="39"/>
  <c r="U21" i="39"/>
  <c r="T29" i="39"/>
  <c r="T69" i="39"/>
  <c r="U76" i="39"/>
  <c r="T73" i="39"/>
  <c r="T62" i="39"/>
  <c r="T7" i="39"/>
  <c r="U28" i="39"/>
  <c r="T31" i="39"/>
  <c r="T9" i="39"/>
  <c r="U93" i="39"/>
  <c r="T19" i="39"/>
  <c r="T94" i="39"/>
  <c r="T22" i="39"/>
  <c r="T52" i="39"/>
  <c r="T83" i="39"/>
  <c r="H88" i="39"/>
  <c r="H61" i="39"/>
  <c r="T70" i="39"/>
  <c r="H28" i="39"/>
  <c r="H84" i="39"/>
  <c r="I130" i="39"/>
  <c r="H93" i="39"/>
  <c r="H29" i="39"/>
  <c r="H109" i="39"/>
  <c r="H44" i="39"/>
  <c r="H18" i="39"/>
  <c r="H112" i="39"/>
  <c r="H69" i="39"/>
  <c r="H31" i="39"/>
  <c r="H42" i="39"/>
  <c r="H13" i="39"/>
  <c r="T82" i="39"/>
  <c r="H21" i="39"/>
  <c r="H24" i="39"/>
  <c r="H9" i="39"/>
  <c r="H36" i="39"/>
  <c r="I19" i="39"/>
  <c r="H59" i="39"/>
  <c r="H89" i="39"/>
  <c r="H6" i="39"/>
  <c r="H106" i="39"/>
  <c r="H92" i="39"/>
  <c r="H27" i="39"/>
  <c r="H114" i="39"/>
  <c r="H119" i="39"/>
  <c r="I90" i="39"/>
  <c r="H52" i="39"/>
  <c r="H43" i="39"/>
  <c r="H71" i="39"/>
  <c r="H65" i="39"/>
  <c r="H113" i="39"/>
  <c r="H41" i="39"/>
  <c r="H22" i="39"/>
  <c r="H5" i="39"/>
  <c r="H15" i="39"/>
  <c r="I7" i="39"/>
  <c r="H12" i="39"/>
  <c r="I129" i="39"/>
  <c r="H108" i="39"/>
  <c r="H25" i="39"/>
  <c r="H117" i="39"/>
  <c r="I133" i="39"/>
  <c r="H105" i="39"/>
  <c r="I107" i="39"/>
  <c r="H86" i="39"/>
  <c r="H78" i="39"/>
  <c r="H97" i="39"/>
  <c r="I16" i="39"/>
  <c r="H20" i="39"/>
  <c r="H38" i="39"/>
  <c r="I128" i="39"/>
  <c r="H122" i="39"/>
  <c r="I80" i="39"/>
  <c r="H81" i="39"/>
  <c r="H121" i="39"/>
  <c r="H67" i="39"/>
  <c r="H33" i="39"/>
  <c r="H127" i="39"/>
  <c r="H85" i="39"/>
  <c r="T136" i="39"/>
  <c r="U128" i="39"/>
  <c r="U132" i="39"/>
  <c r="I116" i="39"/>
  <c r="T86" i="39"/>
  <c r="H132" i="39"/>
  <c r="H139" i="39"/>
  <c r="T127" i="39"/>
  <c r="T38" i="39"/>
  <c r="U135" i="39"/>
  <c r="H39" i="39"/>
  <c r="H96" i="39"/>
  <c r="H95" i="39"/>
  <c r="H58" i="39"/>
  <c r="I140" i="39"/>
  <c r="T116" i="39"/>
  <c r="U64" i="39"/>
  <c r="H138" i="39"/>
  <c r="A3" i="40"/>
  <c r="T14" i="39"/>
  <c r="I8" i="39"/>
  <c r="U131" i="39"/>
  <c r="H68" i="39"/>
  <c r="P7" i="36"/>
  <c r="T53" i="39"/>
  <c r="H55" i="39"/>
  <c r="H77" i="39"/>
  <c r="I17" i="39"/>
  <c r="H120" i="39"/>
  <c r="T65" i="39"/>
  <c r="U117" i="39"/>
  <c r="H50" i="39"/>
  <c r="H62" i="39"/>
  <c r="T92" i="39"/>
  <c r="U51" i="39"/>
  <c r="T12" i="39"/>
  <c r="T72" i="39"/>
  <c r="H94" i="39"/>
  <c r="U107" i="39"/>
  <c r="I54" i="39"/>
  <c r="U59" i="39"/>
  <c r="U56" i="39"/>
  <c r="I134" i="39"/>
  <c r="U84" i="39"/>
  <c r="U113" i="39"/>
  <c r="H76" i="39"/>
  <c r="U98" i="39"/>
  <c r="H64" i="39"/>
  <c r="U71" i="39"/>
  <c r="T122" i="39"/>
  <c r="U74" i="39"/>
  <c r="I102" i="39"/>
  <c r="U55" i="39"/>
  <c r="T102" i="39"/>
  <c r="H111" i="39"/>
  <c r="A4" i="40"/>
  <c r="F4" i="40"/>
  <c r="T114" i="39"/>
  <c r="P13" i="36"/>
  <c r="C4" i="40"/>
  <c r="U16" i="39"/>
  <c r="T144" i="39"/>
  <c r="I110" i="39"/>
  <c r="T11" i="39"/>
  <c r="H137" i="39"/>
  <c r="H100" i="39"/>
  <c r="I126" i="39"/>
  <c r="H135" i="39"/>
  <c r="H99" i="39"/>
  <c r="T18" i="39"/>
  <c r="U130" i="39"/>
  <c r="T41" i="39"/>
  <c r="I143" i="39"/>
  <c r="H3" i="39"/>
  <c r="H32" i="39"/>
  <c r="H48" i="39"/>
  <c r="I49" i="39"/>
  <c r="U100" i="39"/>
  <c r="T141" i="39"/>
  <c r="T115" i="39"/>
  <c r="T39" i="39"/>
  <c r="H73" i="39"/>
  <c r="T123" i="39"/>
  <c r="I30" i="39"/>
  <c r="U126" i="39"/>
  <c r="H125" i="39"/>
  <c r="T78" i="39"/>
  <c r="T46" i="39"/>
  <c r="I124" i="39"/>
  <c r="U89" i="39"/>
  <c r="U4" i="39"/>
  <c r="U5" i="39"/>
  <c r="H40" i="39"/>
  <c r="U105" i="39"/>
  <c r="T105" i="39"/>
  <c r="U129" i="39"/>
  <c r="T129" i="39"/>
  <c r="T33" i="39"/>
  <c r="U33" i="39"/>
  <c r="U140" i="39"/>
  <c r="T140" i="39"/>
  <c r="T104" i="39"/>
  <c r="T99" i="39"/>
  <c r="T112" i="39"/>
  <c r="T20" i="39"/>
  <c r="W7" i="36"/>
  <c r="F5" i="40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F7" i="40"/>
  <c r="F6" i="40"/>
  <c r="C5" i="40"/>
  <c r="E6" i="40"/>
  <c r="C6" i="40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J3" i="36" l="1"/>
  <c r="G3" i="36"/>
  <c r="G34" i="48" l="1"/>
  <c r="G67" i="48"/>
  <c r="V20" i="39" l="1"/>
  <c r="U20" i="39" s="1"/>
  <c r="G20" i="48"/>
  <c r="G50" i="48"/>
  <c r="V111" i="39"/>
  <c r="U111" i="39" s="1"/>
  <c r="G111" i="48"/>
  <c r="G68" i="48"/>
  <c r="V69" i="39"/>
  <c r="G69" i="48"/>
  <c r="V49" i="39"/>
  <c r="G49" i="48"/>
  <c r="V103" i="39"/>
  <c r="U103" i="39" s="1"/>
  <c r="G103" i="48"/>
  <c r="V62" i="39"/>
  <c r="U62" i="39" s="1"/>
  <c r="G62" i="48"/>
  <c r="V110" i="39"/>
  <c r="U110" i="39" s="1"/>
  <c r="G110" i="48"/>
  <c r="V118" i="39"/>
  <c r="G118" i="48"/>
  <c r="V99" i="39"/>
  <c r="G99" i="48"/>
  <c r="V109" i="39"/>
  <c r="G109" i="48"/>
  <c r="V104" i="39"/>
  <c r="U104" i="39" s="1"/>
  <c r="G104" i="48"/>
  <c r="V121" i="39"/>
  <c r="U121" i="39" s="1"/>
  <c r="G121" i="48"/>
  <c r="V86" i="39"/>
  <c r="U86" i="39" s="1"/>
  <c r="G86" i="48"/>
  <c r="V112" i="39"/>
  <c r="G112" i="48"/>
  <c r="V67" i="39"/>
  <c r="V34" i="39"/>
  <c r="Y13" i="36" l="1"/>
  <c r="U69" i="39"/>
  <c r="X13" i="36" s="1"/>
  <c r="T91" i="39"/>
  <c r="U109" i="39"/>
  <c r="U67" i="39"/>
  <c r="T67" i="39"/>
  <c r="U99" i="39"/>
  <c r="Y12" i="36"/>
  <c r="U34" i="39"/>
  <c r="T34" i="39"/>
  <c r="U112" i="39"/>
  <c r="U118" i="39"/>
  <c r="U49" i="39"/>
  <c r="G104" i="1"/>
  <c r="J118" i="39" l="1"/>
  <c r="I118" i="39" s="1"/>
  <c r="G118" i="1"/>
  <c r="J51" i="39"/>
  <c r="G51" i="1"/>
  <c r="J111" i="39"/>
  <c r="G111" i="1"/>
  <c r="J104" i="39"/>
  <c r="H91" i="39" l="1"/>
  <c r="I51" i="39"/>
  <c r="I111" i="39"/>
  <c r="H104" i="39"/>
  <c r="I104" i="39"/>
  <c r="G45" i="1" l="1"/>
  <c r="G57" i="1"/>
  <c r="J12" i="39" l="1"/>
  <c r="I12" i="39" s="1"/>
  <c r="G12" i="1"/>
  <c r="J96" i="39"/>
  <c r="G96" i="1"/>
  <c r="J86" i="39"/>
  <c r="I86" i="39" s="1"/>
  <c r="G86" i="1"/>
  <c r="J120" i="39"/>
  <c r="I120" i="39" s="1"/>
  <c r="G120" i="1"/>
  <c r="J145" i="39"/>
  <c r="G145" i="1"/>
  <c r="J39" i="39"/>
  <c r="I39" i="39" s="1"/>
  <c r="G39" i="1"/>
  <c r="J114" i="39"/>
  <c r="I114" i="39" s="1"/>
  <c r="G114" i="1"/>
  <c r="J73" i="39"/>
  <c r="I73" i="39" s="1"/>
  <c r="G73" i="1"/>
  <c r="J136" i="39"/>
  <c r="I136" i="39" s="1"/>
  <c r="G136" i="1"/>
  <c r="J45" i="39"/>
  <c r="J57" i="39"/>
  <c r="H45" i="39" l="1"/>
  <c r="I45" i="39"/>
  <c r="H34" i="39"/>
  <c r="I96" i="39"/>
  <c r="I57" i="39"/>
  <c r="H57" i="39"/>
  <c r="I145" i="39"/>
  <c r="G96" i="48"/>
  <c r="G45" i="48"/>
  <c r="V81" i="39" l="1"/>
  <c r="G81" i="48"/>
  <c r="V38" i="39"/>
  <c r="G38" i="48"/>
  <c r="V145" i="39"/>
  <c r="G145" i="48"/>
  <c r="V114" i="39"/>
  <c r="U114" i="39" s="1"/>
  <c r="G114" i="48"/>
  <c r="V95" i="39"/>
  <c r="U95" i="39" s="1"/>
  <c r="G95" i="48"/>
  <c r="V108" i="39"/>
  <c r="G108" i="48"/>
  <c r="V39" i="39"/>
  <c r="G39" i="48"/>
  <c r="V45" i="39"/>
  <c r="V96" i="39"/>
  <c r="T96" i="39" l="1"/>
  <c r="U96" i="39"/>
  <c r="U45" i="39"/>
  <c r="T45" i="39"/>
  <c r="U145" i="39"/>
  <c r="U39" i="39"/>
  <c r="T58" i="39"/>
  <c r="U38" i="39"/>
  <c r="U108" i="39"/>
  <c r="U81" i="39"/>
  <c r="G47" i="1" l="1"/>
  <c r="J47" i="39" l="1"/>
  <c r="H82" i="39" l="1"/>
  <c r="H47" i="39"/>
  <c r="I47" i="39"/>
  <c r="G115" i="1" l="1"/>
  <c r="G10" i="1"/>
  <c r="G131" i="1"/>
  <c r="J28" i="39" l="1"/>
  <c r="I28" i="39" s="1"/>
  <c r="G28" i="1"/>
  <c r="J22" i="39"/>
  <c r="I22" i="39" s="1"/>
  <c r="G22" i="1"/>
  <c r="J127" i="39"/>
  <c r="I127" i="39" s="1"/>
  <c r="G127" i="1"/>
  <c r="J33" i="39"/>
  <c r="G33" i="1"/>
  <c r="J69" i="39"/>
  <c r="I69" i="39" s="1"/>
  <c r="G69" i="1"/>
  <c r="J108" i="39"/>
  <c r="G108" i="1"/>
  <c r="J94" i="39"/>
  <c r="I94" i="39" s="1"/>
  <c r="G94" i="1"/>
  <c r="J53" i="39"/>
  <c r="I53" i="39" s="1"/>
  <c r="G53" i="1"/>
  <c r="J6" i="39"/>
  <c r="G6" i="1"/>
  <c r="J123" i="39"/>
  <c r="I123" i="39" s="1"/>
  <c r="G123" i="1"/>
  <c r="J32" i="39"/>
  <c r="I32" i="39" s="1"/>
  <c r="G32" i="1"/>
  <c r="J76" i="39"/>
  <c r="I76" i="39" s="1"/>
  <c r="G76" i="1"/>
  <c r="J122" i="39"/>
  <c r="G122" i="1"/>
  <c r="G83" i="1"/>
  <c r="J113" i="39"/>
  <c r="I113" i="39" s="1"/>
  <c r="G113" i="1"/>
  <c r="J43" i="39"/>
  <c r="I43" i="39" s="1"/>
  <c r="G43" i="1"/>
  <c r="G52" i="1"/>
  <c r="J131" i="39"/>
  <c r="J115" i="39"/>
  <c r="J10" i="39"/>
  <c r="I10" i="39" l="1"/>
  <c r="H10" i="39"/>
  <c r="I108" i="39"/>
  <c r="I115" i="39"/>
  <c r="H115" i="39"/>
  <c r="I6" i="39"/>
  <c r="H131" i="39"/>
  <c r="I131" i="39"/>
  <c r="I122" i="39"/>
  <c r="I33" i="39"/>
  <c r="V82" i="39" l="1"/>
  <c r="G82" i="48"/>
  <c r="G41" i="48"/>
  <c r="V41" i="39"/>
  <c r="V92" i="39"/>
  <c r="G92" i="48"/>
  <c r="G37" i="48"/>
  <c r="V37" i="39"/>
  <c r="V42" i="39"/>
  <c r="G42" i="48"/>
  <c r="G85" i="48"/>
  <c r="V85" i="39"/>
  <c r="V70" i="39"/>
  <c r="G70" i="48"/>
  <c r="V78" i="39"/>
  <c r="G78" i="48"/>
  <c r="U42" i="39" l="1"/>
  <c r="G35" i="48"/>
  <c r="V35" i="39"/>
  <c r="T37" i="39"/>
  <c r="U37" i="39"/>
  <c r="U78" i="39"/>
  <c r="U92" i="39"/>
  <c r="U41" i="39"/>
  <c r="U70" i="39"/>
  <c r="U85" i="39"/>
  <c r="T85" i="39"/>
  <c r="U82" i="39"/>
  <c r="U35" i="39" l="1"/>
  <c r="T35" i="39"/>
  <c r="J9" i="39" l="1"/>
  <c r="G9" i="1"/>
  <c r="J84" i="39"/>
  <c r="G84" i="1"/>
  <c r="J42" i="39"/>
  <c r="G42" i="1"/>
  <c r="J41" i="39"/>
  <c r="G41" i="1"/>
  <c r="J92" i="39"/>
  <c r="G92" i="1"/>
  <c r="I84" i="39" l="1"/>
  <c r="I41" i="39"/>
  <c r="I9" i="39"/>
  <c r="I42" i="39"/>
  <c r="H37" i="39"/>
  <c r="I92" i="39"/>
  <c r="H35" i="39"/>
  <c r="G11" i="1" l="1"/>
  <c r="J15" i="39" l="1"/>
  <c r="G15" i="1"/>
  <c r="J55" i="39"/>
  <c r="I55" i="39" s="1"/>
  <c r="G55" i="1"/>
  <c r="J21" i="39"/>
  <c r="I21" i="39" s="1"/>
  <c r="G21" i="1"/>
  <c r="J95" i="39"/>
  <c r="I95" i="39" s="1"/>
  <c r="G95" i="1"/>
  <c r="J31" i="39"/>
  <c r="G31" i="1"/>
  <c r="J3" i="39"/>
  <c r="I3" i="39" s="1"/>
  <c r="G3" i="1"/>
  <c r="J97" i="39"/>
  <c r="G97" i="1"/>
  <c r="G50" i="1"/>
  <c r="J64" i="39"/>
  <c r="I64" i="39" s="1"/>
  <c r="G64" i="1"/>
  <c r="J5" i="39"/>
  <c r="I5" i="39" s="1"/>
  <c r="G5" i="1"/>
  <c r="J13" i="39"/>
  <c r="I13" i="39" s="1"/>
  <c r="G13" i="1"/>
  <c r="J18" i="39"/>
  <c r="G18" i="1"/>
  <c r="J78" i="39"/>
  <c r="G78" i="1"/>
  <c r="J112" i="39"/>
  <c r="I112" i="39" s="1"/>
  <c r="G112" i="1"/>
  <c r="J11" i="39"/>
  <c r="I97" i="39" l="1"/>
  <c r="I78" i="39"/>
  <c r="H101" i="39"/>
  <c r="I31" i="39"/>
  <c r="H11" i="39"/>
  <c r="I11" i="39"/>
  <c r="H74" i="39"/>
  <c r="I18" i="39"/>
  <c r="I15" i="39"/>
  <c r="G98" i="1" l="1"/>
  <c r="G14" i="1"/>
  <c r="G81" i="1" l="1"/>
  <c r="J109" i="39"/>
  <c r="G109" i="1"/>
  <c r="J82" i="39"/>
  <c r="G82" i="1"/>
  <c r="J85" i="39"/>
  <c r="G85" i="1"/>
  <c r="J103" i="39"/>
  <c r="G103" i="1"/>
  <c r="J38" i="39"/>
  <c r="I38" i="39" s="1"/>
  <c r="G38" i="1"/>
  <c r="G27" i="1"/>
  <c r="J34" i="39"/>
  <c r="G34" i="1"/>
  <c r="J14" i="39"/>
  <c r="H14" i="39" s="1"/>
  <c r="J98" i="39"/>
  <c r="H98" i="39" s="1"/>
  <c r="I85" i="39" l="1"/>
  <c r="I82" i="39"/>
  <c r="I34" i="39"/>
  <c r="I109" i="39"/>
  <c r="I103" i="39"/>
  <c r="I98" i="39"/>
  <c r="I14" i="39"/>
  <c r="G60" i="48" l="1"/>
  <c r="G61" i="48"/>
  <c r="G75" i="48"/>
  <c r="V75" i="39" l="1"/>
  <c r="V61" i="39"/>
  <c r="V60" i="39"/>
  <c r="T60" i="39" l="1"/>
  <c r="U60" i="39"/>
  <c r="U61" i="39"/>
  <c r="T61" i="39"/>
  <c r="T75" i="39"/>
  <c r="U75" i="39"/>
  <c r="G75" i="1"/>
  <c r="G60" i="1"/>
  <c r="J88" i="39" l="1"/>
  <c r="G88" i="1"/>
  <c r="J62" i="39"/>
  <c r="I62" i="39" s="1"/>
  <c r="G62" i="1"/>
  <c r="J61" i="39"/>
  <c r="G61" i="1"/>
  <c r="G23" i="1"/>
  <c r="J65" i="39"/>
  <c r="G65" i="1"/>
  <c r="J48" i="39"/>
  <c r="G48" i="1"/>
  <c r="G91" i="1"/>
  <c r="J60" i="39"/>
  <c r="J75" i="39"/>
  <c r="I61" i="39" l="1"/>
  <c r="H75" i="39"/>
  <c r="I75" i="39"/>
  <c r="I48" i="39"/>
  <c r="I65" i="39"/>
  <c r="I88" i="39"/>
  <c r="H60" i="39"/>
  <c r="I60" i="39"/>
  <c r="G70" i="1" l="1"/>
  <c r="J77" i="39" l="1"/>
  <c r="G77" i="1"/>
  <c r="G68" i="1"/>
  <c r="J93" i="39"/>
  <c r="I93" i="39" s="1"/>
  <c r="G93" i="1"/>
  <c r="J105" i="39"/>
  <c r="I105" i="39" s="1"/>
  <c r="G105" i="1"/>
  <c r="G67" i="1"/>
  <c r="J35" i="39"/>
  <c r="G35" i="1"/>
  <c r="J89" i="39"/>
  <c r="I89" i="39" s="1"/>
  <c r="G89" i="1"/>
  <c r="J71" i="39"/>
  <c r="I71" i="39" s="1"/>
  <c r="G71" i="1"/>
  <c r="G87" i="1"/>
  <c r="J4" i="39"/>
  <c r="G4" i="1"/>
  <c r="J37" i="39"/>
  <c r="G37" i="1"/>
  <c r="J44" i="39"/>
  <c r="I44" i="39" s="1"/>
  <c r="G44" i="1"/>
  <c r="J70" i="39"/>
  <c r="G74" i="1"/>
  <c r="J74" i="39"/>
  <c r="H70" i="39" l="1"/>
  <c r="I70" i="39"/>
  <c r="I4" i="39"/>
  <c r="H72" i="39"/>
  <c r="I67" i="39"/>
  <c r="H66" i="39"/>
  <c r="I74" i="39"/>
  <c r="I37" i="39"/>
  <c r="I35" i="39"/>
  <c r="I77" i="39"/>
  <c r="Q12" i="36" l="1"/>
  <c r="G79" i="1" l="1"/>
  <c r="J79" i="39" l="1"/>
  <c r="G56" i="1"/>
  <c r="H79" i="39" l="1"/>
  <c r="I79" i="39"/>
  <c r="J56" i="39"/>
  <c r="H56" i="39" l="1"/>
  <c r="I56" i="39"/>
  <c r="V50" i="39" l="1"/>
  <c r="V72" i="39"/>
  <c r="V83" i="39"/>
  <c r="V52" i="39"/>
  <c r="V87" i="39"/>
  <c r="Y11" i="36" l="1"/>
  <c r="U72" i="39"/>
  <c r="X11" i="36" s="1"/>
  <c r="U87" i="39"/>
  <c r="U83" i="39"/>
  <c r="U50" i="39"/>
  <c r="U52" i="39"/>
  <c r="V27" i="39"/>
  <c r="G91" i="48"/>
  <c r="V91" i="39"/>
  <c r="V23" i="39"/>
  <c r="V68" i="39"/>
  <c r="T68" i="39" s="1"/>
  <c r="U27" i="39" l="1"/>
  <c r="T27" i="39"/>
  <c r="U23" i="39"/>
  <c r="T23" i="39"/>
  <c r="U91" i="39"/>
  <c r="X12" i="36"/>
  <c r="U68" i="39"/>
  <c r="J91" i="39" l="1"/>
  <c r="J68" i="39"/>
  <c r="J81" i="39"/>
  <c r="I81" i="39" s="1"/>
  <c r="J27" i="39"/>
  <c r="J50" i="39"/>
  <c r="J67" i="39"/>
  <c r="R12" i="36" s="1"/>
  <c r="J52" i="39"/>
  <c r="I91" i="39" l="1"/>
  <c r="I52" i="39"/>
  <c r="Q11" i="36" s="1"/>
  <c r="R11" i="36"/>
  <c r="I68" i="39"/>
  <c r="J83" i="39"/>
  <c r="I50" i="39"/>
  <c r="Q13" i="36" s="1"/>
  <c r="R13" i="36"/>
  <c r="I27" i="39"/>
  <c r="Q10" i="36" s="1"/>
  <c r="R10" i="36"/>
  <c r="J23" i="39"/>
  <c r="H23" i="39" s="1"/>
  <c r="J87" i="39"/>
  <c r="G72" i="1"/>
  <c r="J72" i="39"/>
  <c r="G101" i="1"/>
  <c r="J101" i="39"/>
  <c r="I101" i="39" s="1"/>
  <c r="H87" i="39" l="1"/>
  <c r="I87" i="39"/>
  <c r="H83" i="39"/>
  <c r="I83" i="39"/>
  <c r="I72" i="39"/>
  <c r="I23" i="39"/>
  <c r="H66" i="48" l="1"/>
  <c r="H25" i="48"/>
  <c r="G25" i="48" s="1"/>
  <c r="H46" i="48"/>
  <c r="H2" i="48"/>
  <c r="G2" i="48" s="1"/>
  <c r="H63" i="48"/>
  <c r="H29" i="48"/>
  <c r="H58" i="48"/>
  <c r="H26" i="48"/>
  <c r="G26" i="48" s="1"/>
  <c r="H8" i="48"/>
  <c r="V58" i="39" l="1"/>
  <c r="G58" i="48"/>
  <c r="V46" i="39"/>
  <c r="G46" i="48"/>
  <c r="V8" i="39"/>
  <c r="G8" i="48"/>
  <c r="E3" i="36" s="1"/>
  <c r="V29" i="39"/>
  <c r="G29" i="48"/>
  <c r="V63" i="39"/>
  <c r="G63" i="48"/>
  <c r="V66" i="39"/>
  <c r="G66" i="48"/>
  <c r="V25" i="39"/>
  <c r="H7" i="40"/>
  <c r="V2" i="39"/>
  <c r="H6" i="40"/>
  <c r="V26" i="39"/>
  <c r="T26" i="39" s="1"/>
  <c r="G5" i="40" s="1"/>
  <c r="H5" i="40"/>
  <c r="Y9" i="36" l="1"/>
  <c r="U66" i="39"/>
  <c r="X9" i="36" s="1"/>
  <c r="Y10" i="36"/>
  <c r="U46" i="39"/>
  <c r="X10" i="36" s="1"/>
  <c r="Y3" i="36"/>
  <c r="T2" i="39"/>
  <c r="G6" i="40" s="1"/>
  <c r="K3" i="36" s="1"/>
  <c r="U2" i="39"/>
  <c r="X3" i="36" s="1"/>
  <c r="Y6" i="36"/>
  <c r="U29" i="39"/>
  <c r="X6" i="36" s="1"/>
  <c r="Y4" i="36"/>
  <c r="T25" i="39"/>
  <c r="G7" i="40" s="1"/>
  <c r="U25" i="39"/>
  <c r="X4" i="36" s="1"/>
  <c r="Y5" i="36"/>
  <c r="U63" i="39"/>
  <c r="Y7" i="36"/>
  <c r="U8" i="39"/>
  <c r="Y8" i="36"/>
  <c r="U58" i="39"/>
  <c r="X8" i="36" s="1"/>
  <c r="U26" i="39"/>
  <c r="X2" i="36" s="1"/>
  <c r="Y2" i="36"/>
  <c r="X7" i="36" l="1"/>
  <c r="X5" i="36"/>
  <c r="O28" i="36"/>
  <c r="U28" i="36"/>
  <c r="S28" i="36"/>
  <c r="Z28" i="36"/>
  <c r="Q28" i="36"/>
  <c r="T28" i="36"/>
  <c r="R28" i="36"/>
  <c r="Y28" i="36"/>
  <c r="W28" i="36"/>
  <c r="P28" i="36"/>
  <c r="X28" i="36"/>
  <c r="V28" i="36"/>
  <c r="H2" i="1" l="1"/>
  <c r="G2" i="1" s="1"/>
  <c r="H58" i="1"/>
  <c r="H63" i="1"/>
  <c r="G63" i="1" s="1"/>
  <c r="H46" i="1"/>
  <c r="H26" i="1"/>
  <c r="G26" i="1" s="1"/>
  <c r="H66" i="1"/>
  <c r="H29" i="1"/>
  <c r="H25" i="1"/>
  <c r="J29" i="39" l="1"/>
  <c r="G29" i="1"/>
  <c r="J46" i="39"/>
  <c r="G46" i="1"/>
  <c r="J25" i="39"/>
  <c r="G25" i="1"/>
  <c r="B3" i="36" s="1"/>
  <c r="J58" i="39"/>
  <c r="G58" i="1"/>
  <c r="J66" i="39"/>
  <c r="G66" i="1"/>
  <c r="I29" i="39"/>
  <c r="Q5" i="36" s="1"/>
  <c r="R5" i="36"/>
  <c r="I58" i="39"/>
  <c r="Q9" i="36" s="1"/>
  <c r="R9" i="36"/>
  <c r="J2" i="39"/>
  <c r="H2" i="39" s="1"/>
  <c r="G3" i="40" s="1"/>
  <c r="H3" i="40"/>
  <c r="J63" i="39"/>
  <c r="H4" i="40"/>
  <c r="J26" i="39"/>
  <c r="H2" i="40"/>
  <c r="R7" i="36" l="1"/>
  <c r="I66" i="39"/>
  <c r="Q7" i="36" s="1"/>
  <c r="R2" i="36"/>
  <c r="I26" i="39"/>
  <c r="Q2" i="36" s="1"/>
  <c r="B28" i="36" s="1"/>
  <c r="H26" i="39"/>
  <c r="G2" i="40" s="1"/>
  <c r="R6" i="36"/>
  <c r="I25" i="39"/>
  <c r="Q6" i="36" s="1"/>
  <c r="R4" i="36"/>
  <c r="H63" i="39"/>
  <c r="G4" i="40" s="1"/>
  <c r="I63" i="39"/>
  <c r="Q4" i="36" s="1"/>
  <c r="R8" i="36"/>
  <c r="I46" i="39"/>
  <c r="Q8" i="36" s="1"/>
  <c r="I2" i="39"/>
  <c r="Q3" i="36" s="1"/>
  <c r="R3" i="36"/>
  <c r="H3" i="36" l="1"/>
  <c r="G28" i="36"/>
  <c r="I28" i="36"/>
  <c r="E28" i="36"/>
  <c r="H28" i="36"/>
  <c r="M28" i="36"/>
  <c r="K28" i="36"/>
  <c r="D28" i="36"/>
  <c r="J28" i="36"/>
  <c r="F28" i="36"/>
  <c r="L28" i="36"/>
  <c r="C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<sst xmlns="http://schemas.openxmlformats.org/spreadsheetml/2006/main" count="10450" uniqueCount="1147">
  <si>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</si>
  <si>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</si>
  <si>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</si>
  <si>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</si>
  <si>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</si>
  <si>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</si>
  <si>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</si>
  <si>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</si>
  <si>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</si>
  <si>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</si>
  <si>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</si>
  <si>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</si>
  <si>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</si>
  <si>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</si>
  <si>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</si>
  <si>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</si>
  <si>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</si>
  <si>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</si>
  <si>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</si>
  <si>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</si>
  <si>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</si>
  <si>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</si>
  <si>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</si>
  <si>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</si>
  <si>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</si>
  <si>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</si>
  <si>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</si>
  <si>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</si>
  <si>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</si>
  <si>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</si>
  <si>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</si>
  <si>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</si>
  <si>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</si>
  <si>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</si>
  <si>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</si>
  <si>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</si>
  <si>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</si>
  <si>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</si>
  <si>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</si>
  <si>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</si>
  <si>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</si>
  <si>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</si>
  <si>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</si>
  <si>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</si>
  <si>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</si>
  <si>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</si>
  <si>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</si>
  <si>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</si>
  <si>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</si>
  <si>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</si>
  <si>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</si>
  <si>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</si>
  <si>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</si>
  <si>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</si>
  <si>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</si>
  <si>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</si>
  <si>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</si>
  <si>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</si>
  <si>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</si>
  <si>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</si>
  <si>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</si>
  <si>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</si>
  <si>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</si>
  <si>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</si>
  <si>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</si>
  <si>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</si>
  <si>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</si>
  <si>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</si>
  <si>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</si>
  <si>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</si>
  <si>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</si>
  <si>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</si>
  <si>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</si>
  <si>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</si>
  <si>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</si>
  <si>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</si>
  <si>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</si>
  <si>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</si>
  <si>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</si>
  <si>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</si>
  <si>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</si>
  <si>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</si>
  <si>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</si>
  <si>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</si>
  <si>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</si>
  <si>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</si>
  <si>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</si>
  <si>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</si>
  <si>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</si>
  <si>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</si>
  <si>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</si>
  <si>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</si>
  <si>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</si>
  <si>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</si>
  <si>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</si>
  <si>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</si>
  <si>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</si>
  <si>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</si>
  <si>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</si>
  <si>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</si>
  <si>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</si>
  <si>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</si>
  <si>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</si>
  <si>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</si>
  <si>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</si>
  <si>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</si>
  <si>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</si>
  <si>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</si>
  <si>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</si>
  <si>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</si>
  <si>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</si>
  <si>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</si>
  <si>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</si>
  <si>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</si>
  <si>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</si>
  <si>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</si>
  <si>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</si>
  <si>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</si>
  <si>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</si>
  <si>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</si>
  <si>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</si>
  <si>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</si>
  <si>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</si>
  <si>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</si>
  <si>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</si>
  <si>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</si>
  <si>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</si>
  <si>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</si>
  <si>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</si>
  <si>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</si>
  <si>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</si>
  <si>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</si>
  <si>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</si>
  <si>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</si>
  <si>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</si>
  <si>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</si>
  <si>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</si>
  <si>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</si>
  <si>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</si>
  <si>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</si>
  <si>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</si>
  <si>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</si>
  <si>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</si>
  <si>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</si>
  <si>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</si>
  <si>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</si>
  <si>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</si>
  <si>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</si>
  <si>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</si>
  <si>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</si>
  <si>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</si>
  <si>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</si>
  <si>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</si>
  <si>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</si>
  <si>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</si>
  <si>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</si>
  <si>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</si>
  <si>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</si>
  <si>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</si>
  <si>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</si>
  <si>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</si>
  <si>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</si>
  <si>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</si>
  <si>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</si>
  <si>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</si>
  <si>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</si>
  <si>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</si>
  <si>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</si>
  <si>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</si>
  <si>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</si>
  <si>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</si>
  <si>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</si>
  <si>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</si>
  <si>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</si>
  <si>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</si>
  <si>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</si>
  <si>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</si>
  <si>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</si>
  <si>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</si>
  <si>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</si>
  <si>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</si>
  <si>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</si>
  <si>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</si>
  <si>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</si>
  <si>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</si>
  <si>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</si>
  <si>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</si>
  <si>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</si>
  <si>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</si>
  <si>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</si>
  <si>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</si>
  <si>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</si>
  <si>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</si>
  <si>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</si>
  <si>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</si>
  <si>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</si>
  <si>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</si>
  <si>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</si>
  <si>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</si>
  <si>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</si>
  <si>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</si>
  <si>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</si>
  <si>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</si>
  <si>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</si>
  <si>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</si>
  <si>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</si>
  <si>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</si>
  <si>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</si>
  <si>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</si>
  <si>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</si>
  <si>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</si>
  <si>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</si>
  <si>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</si>
  <si>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</si>
  <si>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</si>
  <si>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</si>
  <si>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</si>
  <si>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</si>
  <si>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</si>
  <si>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</si>
  <si>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</si>
  <si>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</si>
  <si>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</si>
  <si>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</si>
  <si>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</si>
  <si>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</si>
  <si>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</si>
  <si>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</si>
  <si>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</si>
  <si>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</si>
  <si>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</si>
  <si>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</si>
  <si>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</si>
  <si>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</si>
  <si>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</si>
  <si>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</si>
  <si>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</si>
  <si>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</si>
  <si>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</si>
  <si>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</si>
  <si>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</si>
  <si>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</si>
  <si>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</si>
  <si>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</si>
  <si>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Aditi Ashok</t>
  </si>
  <si>
    <t>8.10%</t>
  </si>
  <si>
    <t>Adriana Garcia Terol</t>
  </si>
  <si>
    <t>0.00%</t>
  </si>
  <si>
    <t>Agathe Sauzon</t>
  </si>
  <si>
    <t>0.05%</t>
  </si>
  <si>
    <t>Alessandra Fanali</t>
  </si>
  <si>
    <t>0.42%</t>
  </si>
  <si>
    <t>Alessia Nobilio</t>
  </si>
  <si>
    <t>0.43%</t>
  </si>
  <si>
    <t>Alexandra Forsterling</t>
  </si>
  <si>
    <t>0.66%</t>
  </si>
  <si>
    <t>Alice Hewson</t>
  </si>
  <si>
    <t>3.71%</t>
  </si>
  <si>
    <t>Amaia Latorre</t>
  </si>
  <si>
    <t>Amy Taylor</t>
  </si>
  <si>
    <t>0.09%</t>
  </si>
  <si>
    <t>Ana Pelaez Trivino</t>
  </si>
  <si>
    <t>0.20%</t>
  </si>
  <si>
    <t>Andrea Revuelta</t>
  </si>
  <si>
    <t>2.33%</t>
  </si>
  <si>
    <t>Anna Foster</t>
  </si>
  <si>
    <t>0.15%</t>
  </si>
  <si>
    <t>Anna Huang</t>
  </si>
  <si>
    <t>1.17%</t>
  </si>
  <si>
    <t>Annabell Fuller</t>
  </si>
  <si>
    <t>0.08%</t>
  </si>
  <si>
    <t>April Angurasaranee</t>
  </si>
  <si>
    <t>0.04%</t>
  </si>
  <si>
    <t>Ariane Klotz</t>
  </si>
  <si>
    <t>Aunchisa Utama</t>
  </si>
  <si>
    <t>0.13%</t>
  </si>
  <si>
    <t>Avani Prashanth</t>
  </si>
  <si>
    <t>0.07%</t>
  </si>
  <si>
    <t>Ayako Uehara</t>
  </si>
  <si>
    <t>0.06%</t>
  </si>
  <si>
    <t>Azahara Munoz</t>
  </si>
  <si>
    <t>2.52%</t>
  </si>
  <si>
    <t>Blanca Fernandez</t>
  </si>
  <si>
    <t>0.10%</t>
  </si>
  <si>
    <t>Brianna Navarrosa</t>
  </si>
  <si>
    <t>0.38%</t>
  </si>
  <si>
    <t>Camille Chevalier</t>
  </si>
  <si>
    <t>Cara Gainer</t>
  </si>
  <si>
    <t>5.17%</t>
  </si>
  <si>
    <t>Carlota Ciganda</t>
  </si>
  <si>
    <t>20.20%</t>
  </si>
  <si>
    <t>Celine Herbin</t>
  </si>
  <si>
    <t>0.14%</t>
  </si>
  <si>
    <t>Chloe Williams</t>
  </si>
  <si>
    <t>0.60%</t>
  </si>
  <si>
    <t>Daniela Darquea</t>
  </si>
  <si>
    <t>2.72%</t>
  </si>
  <si>
    <t>Darcey Harry</t>
  </si>
  <si>
    <t>1.26%</t>
  </si>
  <si>
    <t>Diksha Dagar</t>
  </si>
  <si>
    <t>0.49%</t>
  </si>
  <si>
    <t>Dorthea Forbrigd</t>
  </si>
  <si>
    <t>0.53%</t>
  </si>
  <si>
    <t>Esme Hamilton</t>
  </si>
  <si>
    <t>Ginnie Ding</t>
  </si>
  <si>
    <t>0.01%</t>
  </si>
  <si>
    <t>Hannah Screen</t>
  </si>
  <si>
    <t>0.32%</t>
  </si>
  <si>
    <t>Harang Lee</t>
  </si>
  <si>
    <t>Helen Briem</t>
  </si>
  <si>
    <t>3.48%</t>
  </si>
  <si>
    <t>Hitaashee Bakshi</t>
  </si>
  <si>
    <t>0.24%</t>
  </si>
  <si>
    <t>Kajsa Arwefjall</t>
  </si>
  <si>
    <t>2.39%</t>
  </si>
  <si>
    <t>Kelsey Bennett</t>
  </si>
  <si>
    <t>1.54%</t>
  </si>
  <si>
    <t>Kim Metraux</t>
  </si>
  <si>
    <t>0.02%</t>
  </si>
  <si>
    <t>Kirsten Rudgeley</t>
  </si>
  <si>
    <t>0.64%</t>
  </si>
  <si>
    <t>Klara Davidson Spilkova</t>
  </si>
  <si>
    <t>0.61%</t>
  </si>
  <si>
    <t>Laura Fuenfstueck</t>
  </si>
  <si>
    <t>Lauren Holmey</t>
  </si>
  <si>
    <t>Lauren Walsh</t>
  </si>
  <si>
    <t>Lee-Anne Pace</t>
  </si>
  <si>
    <t>1.55%</t>
  </si>
  <si>
    <t>Leonie Harm</t>
  </si>
  <si>
    <t>1.04%</t>
  </si>
  <si>
    <t>Lisa Pettersson</t>
  </si>
  <si>
    <t>0.90%</t>
  </si>
  <si>
    <t>Luna Sobron Galmes</t>
  </si>
  <si>
    <t>0.78%</t>
  </si>
  <si>
    <t>Lydia Hall</t>
  </si>
  <si>
    <t>0.37%</t>
  </si>
  <si>
    <t>Maddison Hinson-Tolchard</t>
  </si>
  <si>
    <t>0.54%</t>
  </si>
  <si>
    <t>Maha Haddioui</t>
  </si>
  <si>
    <t>Maria Hernandez</t>
  </si>
  <si>
    <t>Marta Martin</t>
  </si>
  <si>
    <t>Marta Sanz Barrio</t>
  </si>
  <si>
    <t>Mimi Rhodes</t>
  </si>
  <si>
    <t>3.76%</t>
  </si>
  <si>
    <t>Moa Folke</t>
  </si>
  <si>
    <t>2.12%</t>
  </si>
  <si>
    <t>Momoka Kobori</t>
  </si>
  <si>
    <t>Nastasia Nadaud</t>
  </si>
  <si>
    <t>2.20%</t>
  </si>
  <si>
    <t>Noora Komulainen</t>
  </si>
  <si>
    <t>Nuria Iturrioz</t>
  </si>
  <si>
    <t>Olivia Cowan</t>
  </si>
  <si>
    <t>3.55%</t>
  </si>
  <si>
    <t>Patricia Isabel Schmidt</t>
  </si>
  <si>
    <t>0.28%</t>
  </si>
  <si>
    <t>Paula Martin Sampedro</t>
  </si>
  <si>
    <t>4.07%</t>
  </si>
  <si>
    <t>Perrine Delacour</t>
  </si>
  <si>
    <t>4.02%</t>
  </si>
  <si>
    <t>Pia Babnik</t>
  </si>
  <si>
    <t>0.29%</t>
  </si>
  <si>
    <t>Pranavi Urs</t>
  </si>
  <si>
    <t>1.14%</t>
  </si>
  <si>
    <t>Sara Byrne</t>
  </si>
  <si>
    <t>Sara Kouskova</t>
  </si>
  <si>
    <t>0.69%</t>
  </si>
  <si>
    <t>Sarah Kemp</t>
  </si>
  <si>
    <t>0.46%</t>
  </si>
  <si>
    <t>Shannon Tan</t>
  </si>
  <si>
    <t>4.84%</t>
  </si>
  <si>
    <t>Smilla Tarning Soenderby</t>
  </si>
  <si>
    <t>0.71%</t>
  </si>
  <si>
    <t>Sofie Kibsgaard</t>
  </si>
  <si>
    <t>Teresa Toscano</t>
  </si>
  <si>
    <t>Trichat Cheenglab</t>
  </si>
  <si>
    <t>20.61%</t>
  </si>
  <si>
    <t>1.81%</t>
  </si>
  <si>
    <t>2.60%</t>
  </si>
  <si>
    <t>11.05%</t>
  </si>
  <si>
    <t>0.03%</t>
  </si>
  <si>
    <t>0.40%</t>
  </si>
  <si>
    <t>0.93%</t>
  </si>
  <si>
    <t>7.79%</t>
  </si>
  <si>
    <t>0.73%</t>
  </si>
  <si>
    <t>4.27%</t>
  </si>
  <si>
    <t>0.39%</t>
  </si>
  <si>
    <t>0.23%</t>
  </si>
  <si>
    <t>0.57%</t>
  </si>
  <si>
    <t>0.35%</t>
  </si>
  <si>
    <t>8.22%</t>
  </si>
  <si>
    <t>0.48%</t>
  </si>
  <si>
    <t>1.59%</t>
  </si>
  <si>
    <t>14.40%</t>
  </si>
  <si>
    <t>39.84%</t>
  </si>
  <si>
    <t>0.74%</t>
  </si>
  <si>
    <t>2.64%</t>
  </si>
  <si>
    <t>8.87%</t>
  </si>
  <si>
    <t>4.52%</t>
  </si>
  <si>
    <t>2.05%</t>
  </si>
  <si>
    <t>2.24%</t>
  </si>
  <si>
    <t>0.25%</t>
  </si>
  <si>
    <t>1.47%</t>
  </si>
  <si>
    <t>10.81%</t>
  </si>
  <si>
    <t>1.20%</t>
  </si>
  <si>
    <t>7.87%</t>
  </si>
  <si>
    <t>5.30%</t>
  </si>
  <si>
    <t>2.57%</t>
  </si>
  <si>
    <t>2.30%</t>
  </si>
  <si>
    <t>10.55%</t>
  </si>
  <si>
    <t>5.42%</t>
  </si>
  <si>
    <t>3.83%</t>
  </si>
  <si>
    <t>3.50%</t>
  </si>
  <si>
    <t>3.01%</t>
  </si>
  <si>
    <t>1.56%</t>
  </si>
  <si>
    <t>2.16%</t>
  </si>
  <si>
    <t>0.41%</t>
  </si>
  <si>
    <t>11.25%</t>
  </si>
  <si>
    <t>7.03%</t>
  </si>
  <si>
    <t>0.84%</t>
  </si>
  <si>
    <t>7.23%</t>
  </si>
  <si>
    <t>1.84%</t>
  </si>
  <si>
    <t>1.74%</t>
  </si>
  <si>
    <t>10.52%</t>
  </si>
  <si>
    <t>1.23%</t>
  </si>
  <si>
    <t>12.17%</t>
  </si>
  <si>
    <t>11.93%</t>
  </si>
  <si>
    <t>1.29%</t>
  </si>
  <si>
    <t>4.23%</t>
  </si>
  <si>
    <t>0.70%</t>
  </si>
  <si>
    <t>2.74%</t>
  </si>
  <si>
    <t>1.93%</t>
  </si>
  <si>
    <t>13.80%</t>
  </si>
  <si>
    <t>2.78%</t>
  </si>
  <si>
    <t>0.36%</t>
  </si>
  <si>
    <t>2.07%</t>
  </si>
  <si>
    <t>30.33%</t>
  </si>
  <si>
    <t>3.58%</t>
  </si>
  <si>
    <t>3.54%</t>
  </si>
  <si>
    <t>5.04%</t>
  </si>
  <si>
    <t>18.02%</t>
  </si>
  <si>
    <t>0.99%</t>
  </si>
  <si>
    <t>1.94%</t>
  </si>
  <si>
    <t>13.15%</t>
  </si>
  <si>
    <t>1.58%</t>
  </si>
  <si>
    <t>7.72%</t>
  </si>
  <si>
    <t>0.95%</t>
  </si>
  <si>
    <t>1.27%</t>
  </si>
  <si>
    <t>0.79%</t>
  </si>
  <si>
    <t>13.89%</t>
  </si>
  <si>
    <t>1.13%</t>
  </si>
  <si>
    <t>3.25%</t>
  </si>
  <si>
    <t>22.49%</t>
  </si>
  <si>
    <t>51.68%</t>
  </si>
  <si>
    <t>1.62%</t>
  </si>
  <si>
    <t>14.79%</t>
  </si>
  <si>
    <t>8.21%</t>
  </si>
  <si>
    <t>4.01%</t>
  </si>
  <si>
    <t>4.41%</t>
  </si>
  <si>
    <t>0.63%</t>
  </si>
  <si>
    <t>2.90%</t>
  </si>
  <si>
    <t>17.66%</t>
  </si>
  <si>
    <t>2.44%</t>
  </si>
  <si>
    <t>13.54%</t>
  </si>
  <si>
    <t>9.36%</t>
  </si>
  <si>
    <t>0.30%</t>
  </si>
  <si>
    <t>4.95%</t>
  </si>
  <si>
    <t>4.43%</t>
  </si>
  <si>
    <t>1.41%</t>
  </si>
  <si>
    <t>17.22%</t>
  </si>
  <si>
    <t>9.60%</t>
  </si>
  <si>
    <t>7.14%</t>
  </si>
  <si>
    <t>6.48%</t>
  </si>
  <si>
    <t>5.67%</t>
  </si>
  <si>
    <t>3.16%</t>
  </si>
  <si>
    <t>0.92%</t>
  </si>
  <si>
    <t>0.11%</t>
  </si>
  <si>
    <t>18.11%</t>
  </si>
  <si>
    <t>12.14%</t>
  </si>
  <si>
    <t>1.70%</t>
  </si>
  <si>
    <t>12.43%</t>
  </si>
  <si>
    <t>3.59%</t>
  </si>
  <si>
    <t>17.19%</t>
  </si>
  <si>
    <t>2.49%</t>
  </si>
  <si>
    <t>19.56%</t>
  </si>
  <si>
    <t>19.04%</t>
  </si>
  <si>
    <t>7.69%</t>
  </si>
  <si>
    <t>1.60%</t>
  </si>
  <si>
    <t>5.26%</t>
  </si>
  <si>
    <t>3.86%</t>
  </si>
  <si>
    <t>21.63%</t>
  </si>
  <si>
    <t>5.22%</t>
  </si>
  <si>
    <t>1.51%</t>
  </si>
  <si>
    <t>0.81%</t>
  </si>
  <si>
    <t>4.13%</t>
  </si>
  <si>
    <t>48.10%</t>
  </si>
  <si>
    <t>2.25%</t>
  </si>
  <si>
    <t>9.09%</t>
  </si>
  <si>
    <t>9.22%</t>
  </si>
  <si>
    <t>32.85%</t>
  </si>
  <si>
    <t>0.47%</t>
  </si>
  <si>
    <t>3.08%</t>
  </si>
  <si>
    <t>5.50%</t>
  </si>
  <si>
    <t>26.20%</t>
  </si>
  <si>
    <t>4.67%</t>
  </si>
  <si>
    <t>17.21%</t>
  </si>
  <si>
    <t>3.14%</t>
  </si>
  <si>
    <t>1.90%</t>
  </si>
  <si>
    <t>0.31%</t>
  </si>
  <si>
    <t>2.88%</t>
  </si>
  <si>
    <t>2.67%</t>
  </si>
  <si>
    <t>26.98%</t>
  </si>
  <si>
    <t>8.49%</t>
  </si>
  <si>
    <t>2.51%</t>
  </si>
  <si>
    <t>38.79%</t>
  </si>
  <si>
    <t>69.33%</t>
  </si>
  <si>
    <t>4.82%</t>
  </si>
  <si>
    <t>12.40%</t>
  </si>
  <si>
    <t>28.42%</t>
  </si>
  <si>
    <t>17.95%</t>
  </si>
  <si>
    <t>10.13%</t>
  </si>
  <si>
    <t>10.96%</t>
  </si>
  <si>
    <t>2.09%</t>
  </si>
  <si>
    <t>7.77%</t>
  </si>
  <si>
    <t>32.41%</t>
  </si>
  <si>
    <t>6.62%</t>
  </si>
  <si>
    <t>26.57%</t>
  </si>
  <si>
    <t>19.91%</t>
  </si>
  <si>
    <t>12.03%</t>
  </si>
  <si>
    <t>11.02%</t>
  </si>
  <si>
    <t>4.30%</t>
  </si>
  <si>
    <t>32.03%</t>
  </si>
  <si>
    <t>20.06%</t>
  </si>
  <si>
    <t>16.11%</t>
  </si>
  <si>
    <t>14.63%</t>
  </si>
  <si>
    <t>13.33%</t>
  </si>
  <si>
    <t>8.30%</t>
  </si>
  <si>
    <t>10.56%</t>
  </si>
  <si>
    <t>2.96%</t>
  </si>
  <si>
    <t>0.59%</t>
  </si>
  <si>
    <t>2.34%</t>
  </si>
  <si>
    <t>0.58%</t>
  </si>
  <si>
    <t>33.35%</t>
  </si>
  <si>
    <t>24.42%</t>
  </si>
  <si>
    <t>4.94%</t>
  </si>
  <si>
    <t>24.79%</t>
  </si>
  <si>
    <t>9.43%</t>
  </si>
  <si>
    <t>9.18%</t>
  </si>
  <si>
    <t>32.04%</t>
  </si>
  <si>
    <t>6.81%</t>
  </si>
  <si>
    <t>35.25%</t>
  </si>
  <si>
    <t>34.60%</t>
  </si>
  <si>
    <t>7.20%</t>
  </si>
  <si>
    <t>17.29%</t>
  </si>
  <si>
    <t>4.75%</t>
  </si>
  <si>
    <t>12.65%</t>
  </si>
  <si>
    <t>9.74%</t>
  </si>
  <si>
    <t>37.99%</t>
  </si>
  <si>
    <t>12.42%</t>
  </si>
  <si>
    <t>4.48%</t>
  </si>
  <si>
    <t>2.55%</t>
  </si>
  <si>
    <t>10.20%</t>
  </si>
  <si>
    <t>70.66%</t>
  </si>
  <si>
    <t>0.45%</t>
  </si>
  <si>
    <t>7.96%</t>
  </si>
  <si>
    <t>23.15%</t>
  </si>
  <si>
    <t>23.61%</t>
  </si>
  <si>
    <t>28.62%</t>
  </si>
  <si>
    <t>55.85%</t>
  </si>
  <si>
    <t>10.14%</t>
  </si>
  <si>
    <t>15.64%</t>
  </si>
  <si>
    <t>48.19%</t>
  </si>
  <si>
    <t>14.01%</t>
  </si>
  <si>
    <t>36.28%</t>
  </si>
  <si>
    <t>10.44%</t>
  </si>
  <si>
    <t>7.11%</t>
  </si>
  <si>
    <t>1.49%</t>
  </si>
  <si>
    <t>9.97%</t>
  </si>
  <si>
    <t>9.01%</t>
  </si>
  <si>
    <t>49.29%</t>
  </si>
  <si>
    <t>10.97%</t>
  </si>
  <si>
    <t>22.13%</t>
  </si>
  <si>
    <t>8.64%</t>
  </si>
  <si>
    <t>62.13%</t>
  </si>
  <si>
    <t>86.02%</t>
  </si>
  <si>
    <t>14.23%</t>
  </si>
  <si>
    <t>28.67%</t>
  </si>
  <si>
    <t>50.79%</t>
  </si>
  <si>
    <t>37.23%</t>
  </si>
  <si>
    <t>24.92%</t>
  </si>
  <si>
    <t>26.32%</t>
  </si>
  <si>
    <t>7.32%</t>
  </si>
  <si>
    <t>2.77%</t>
  </si>
  <si>
    <t>20.86%</t>
  </si>
  <si>
    <t>55.40%</t>
  </si>
  <si>
    <t>18.27%</t>
  </si>
  <si>
    <t>48.86%</t>
  </si>
  <si>
    <t>40.16%</t>
  </si>
  <si>
    <t>4.18%</t>
  </si>
  <si>
    <t>28.00%</t>
  </si>
  <si>
    <t>26.59%</t>
  </si>
  <si>
    <t>13.07%</t>
  </si>
  <si>
    <t>1.25%</t>
  </si>
  <si>
    <t>54.93%</t>
  </si>
  <si>
    <t>40.39%</t>
  </si>
  <si>
    <t>34.70%</t>
  </si>
  <si>
    <t>32.39%</t>
  </si>
  <si>
    <t>30.29%</t>
  </si>
  <si>
    <t>21.47%</t>
  </si>
  <si>
    <t>25.69%</t>
  </si>
  <si>
    <t>9.71%</t>
  </si>
  <si>
    <t>2.73%</t>
  </si>
  <si>
    <t>8.14%</t>
  </si>
  <si>
    <t>2.79%</t>
  </si>
  <si>
    <t>56.24%</t>
  </si>
  <si>
    <t>45.97%</t>
  </si>
  <si>
    <t>14.60%</t>
  </si>
  <si>
    <t>46.53%</t>
  </si>
  <si>
    <t>23.49%</t>
  </si>
  <si>
    <t>23.24%</t>
  </si>
  <si>
    <t>55.09%</t>
  </si>
  <si>
    <t>18.45%</t>
  </si>
  <si>
    <t>58.26%</t>
  </si>
  <si>
    <t>57.61%</t>
  </si>
  <si>
    <t>19.32%</t>
  </si>
  <si>
    <t>36.71%</t>
  </si>
  <si>
    <t>14.17%</t>
  </si>
  <si>
    <t>29.37%</t>
  </si>
  <si>
    <t>24.51%</t>
  </si>
  <si>
    <t>61.21%</t>
  </si>
  <si>
    <t>29.04%</t>
  </si>
  <si>
    <t>13.48%</t>
  </si>
  <si>
    <t>8.92%</t>
  </si>
  <si>
    <t>25.11%</t>
  </si>
  <si>
    <t>83.92%</t>
  </si>
  <si>
    <t>1.66%</t>
  </si>
  <si>
    <t>16.98%</t>
  </si>
  <si>
    <t>39.24%</t>
  </si>
  <si>
    <t>39.55%</t>
  </si>
  <si>
    <t>45.82%</t>
  </si>
  <si>
    <t>72.50%</t>
  </si>
  <si>
    <t>6.13%</t>
  </si>
  <si>
    <t>20.85%</t>
  </si>
  <si>
    <t>29.08%</t>
  </si>
  <si>
    <t>65.73%</t>
  </si>
  <si>
    <t>53.99%</t>
  </si>
  <si>
    <t>21.14%</t>
  </si>
  <si>
    <t>15.54%</t>
  </si>
  <si>
    <t>4.37%</t>
  </si>
  <si>
    <t>23.76%</t>
  </si>
  <si>
    <t>20.46%</t>
  </si>
  <si>
    <t>18.86%</t>
  </si>
  <si>
    <t>66.67%</t>
  </si>
  <si>
    <t>21.98%</t>
  </si>
  <si>
    <t>37.59%</t>
  </si>
  <si>
    <t>18.19%</t>
  </si>
  <si>
    <t>77.36%</t>
  </si>
  <si>
    <t>93.62%</t>
  </si>
  <si>
    <t>27.20%</t>
  </si>
  <si>
    <t>45.46%</t>
  </si>
  <si>
    <t>68.21%</t>
  </si>
  <si>
    <t>55.22%</t>
  </si>
  <si>
    <t>41.32%</t>
  </si>
  <si>
    <t>42.74%</t>
  </si>
  <si>
    <t>15.89%</t>
  </si>
  <si>
    <t>7.10%</t>
  </si>
  <si>
    <t>35.84%</t>
  </si>
  <si>
    <t>1.63%</t>
  </si>
  <si>
    <t>72.06%</t>
  </si>
  <si>
    <t>32.64%</t>
  </si>
  <si>
    <t>66.07%</t>
  </si>
  <si>
    <t>57.98%</t>
  </si>
  <si>
    <t>10.29%</t>
  </si>
  <si>
    <t>45.08%</t>
  </si>
  <si>
    <t>43.49%</t>
  </si>
  <si>
    <t>25.29%</t>
  </si>
  <si>
    <t>3.63%</t>
  </si>
  <si>
    <t>71.53%</t>
  </si>
  <si>
    <t>58.25%</t>
  </si>
  <si>
    <t>52.32%</t>
  </si>
  <si>
    <t>50.00%</t>
  </si>
  <si>
    <t>47.60%</t>
  </si>
  <si>
    <t>36.84%</t>
  </si>
  <si>
    <t>42.19%</t>
  </si>
  <si>
    <t>19.92%</t>
  </si>
  <si>
    <t>7.19%</t>
  </si>
  <si>
    <t>17.30%</t>
  </si>
  <si>
    <t>72.63%</t>
  </si>
  <si>
    <t>63.65%</t>
  </si>
  <si>
    <t>27.47%</t>
  </si>
  <si>
    <t>64.18%</t>
  </si>
  <si>
    <t>39.64%</t>
  </si>
  <si>
    <t>39.29%</t>
  </si>
  <si>
    <t>71.77%</t>
  </si>
  <si>
    <t>33.07%</t>
  </si>
  <si>
    <t>74.43%</t>
  </si>
  <si>
    <t>73.86%</t>
  </si>
  <si>
    <t>34.06%</t>
  </si>
  <si>
    <t>54.53%</t>
  </si>
  <si>
    <t>26.55%</t>
  </si>
  <si>
    <t>46.50%</t>
  </si>
  <si>
    <t>40.58%</t>
  </si>
  <si>
    <t>76.65%</t>
  </si>
  <si>
    <t>45.93%</t>
  </si>
  <si>
    <t>25.89%</t>
  </si>
  <si>
    <t>18.79%</t>
  </si>
  <si>
    <t>41.40%</t>
  </si>
  <si>
    <t>91.82%</t>
  </si>
  <si>
    <t>4.32%</t>
  </si>
  <si>
    <t>29.57%</t>
  </si>
  <si>
    <t>56.08%</t>
  </si>
  <si>
    <t>61.95%</t>
  </si>
  <si>
    <t>84.12%</t>
  </si>
  <si>
    <t>13.16%</t>
  </si>
  <si>
    <t>34.75%</t>
  </si>
  <si>
    <t>44.63%</t>
  </si>
  <si>
    <t>79.15%</t>
  </si>
  <si>
    <t>41.82%</t>
  </si>
  <si>
    <t>69.76%</t>
  </si>
  <si>
    <t>34.91%</t>
  </si>
  <si>
    <t>27.77%</t>
  </si>
  <si>
    <t>10.01%</t>
  </si>
  <si>
    <t>38.53%</t>
  </si>
  <si>
    <t>34.25%</t>
  </si>
  <si>
    <t>32.19%</t>
  </si>
  <si>
    <t>79.78%</t>
  </si>
  <si>
    <t>36.35%</t>
  </si>
  <si>
    <t>54.05%</t>
  </si>
  <si>
    <t>31.29%</t>
  </si>
  <si>
    <t>87.59%</t>
  </si>
  <si>
    <t>97.25%</t>
  </si>
  <si>
    <t>42.46%</t>
  </si>
  <si>
    <t>61.82%</t>
  </si>
  <si>
    <t>81.13%</t>
  </si>
  <si>
    <t>70.50%</t>
  </si>
  <si>
    <t>57.84%</t>
  </si>
  <si>
    <t>59.22%</t>
  </si>
  <si>
    <t>28.40%</t>
  </si>
  <si>
    <t>14.95%</t>
  </si>
  <si>
    <t>52.16%</t>
  </si>
  <si>
    <t>4.34%</t>
  </si>
  <si>
    <t>83.90%</t>
  </si>
  <si>
    <t>48.72%</t>
  </si>
  <si>
    <t>79.48%</t>
  </si>
  <si>
    <t>73.01%</t>
  </si>
  <si>
    <t>20.05%</t>
  </si>
  <si>
    <t>61.40%</t>
  </si>
  <si>
    <t>59.81%</t>
  </si>
  <si>
    <t>40.27%</t>
  </si>
  <si>
    <t>8.47%</t>
  </si>
  <si>
    <t>83.80%</t>
  </si>
  <si>
    <t>73.19%</t>
  </si>
  <si>
    <t>68.36%</t>
  </si>
  <si>
    <t>66.23%</t>
  </si>
  <si>
    <t>63.92%</t>
  </si>
  <si>
    <t>53.33%</t>
  </si>
  <si>
    <t>58.54%</t>
  </si>
  <si>
    <t>33.59%</t>
  </si>
  <si>
    <t>14.84%</t>
  </si>
  <si>
    <t>30.05%</t>
  </si>
  <si>
    <t>15.09%</t>
  </si>
  <si>
    <t>84.51%</t>
  </si>
  <si>
    <t>77.57%</t>
  </si>
  <si>
    <t>42.92%</t>
  </si>
  <si>
    <t>77.99%</t>
  </si>
  <si>
    <t>55.90%</t>
  </si>
  <si>
    <t>55.68%</t>
  </si>
  <si>
    <t>83.70%</t>
  </si>
  <si>
    <t>49.34%</t>
  </si>
  <si>
    <t>85.40%</t>
  </si>
  <si>
    <t>85.17%</t>
  </si>
  <si>
    <t>50.32%</t>
  </si>
  <si>
    <t>70.05%</t>
  </si>
  <si>
    <t>41.87%</t>
  </si>
  <si>
    <t>62.52%</t>
  </si>
  <si>
    <t>57.10%</t>
  </si>
  <si>
    <t>87.20%</t>
  </si>
  <si>
    <t>62.32%</t>
  </si>
  <si>
    <t>41.08%</t>
  </si>
  <si>
    <t>32.07%</t>
  </si>
  <si>
    <t>57.90%</t>
  </si>
  <si>
    <t>0.44%</t>
  </si>
  <si>
    <t>65.55%</t>
  </si>
  <si>
    <t>22.28%</t>
  </si>
  <si>
    <t>8.05%</t>
  </si>
  <si>
    <t>5.89%</t>
  </si>
  <si>
    <t>42.54%</t>
  </si>
  <si>
    <t>18.34%</t>
  </si>
  <si>
    <t>12.52%</t>
  </si>
  <si>
    <t>1.98%</t>
  </si>
  <si>
    <t>14.19%</t>
  </si>
  <si>
    <t>3.84%</t>
  </si>
  <si>
    <t>18.36%</t>
  </si>
  <si>
    <t>24.08%</t>
  </si>
  <si>
    <t>49.06%</t>
  </si>
  <si>
    <t>15.91%</t>
  </si>
  <si>
    <t>18.85%</t>
  </si>
  <si>
    <t>20.28%</t>
  </si>
  <si>
    <t>17.52%</t>
  </si>
  <si>
    <t>8.42%</t>
  </si>
  <si>
    <t>21.33%</t>
  </si>
  <si>
    <t>0.83%</t>
  </si>
  <si>
    <t>13.56%</t>
  </si>
  <si>
    <t>5.91%</t>
  </si>
  <si>
    <t>3.67%</t>
  </si>
  <si>
    <t>7.06%</t>
  </si>
  <si>
    <t>6.56%</t>
  </si>
  <si>
    <t>23.44%</t>
  </si>
  <si>
    <t>39.63%</t>
  </si>
  <si>
    <t>8.99%</t>
  </si>
  <si>
    <t>65.68%</t>
  </si>
  <si>
    <t>1.37%</t>
  </si>
  <si>
    <t>10.73%</t>
  </si>
  <si>
    <t>1.92%</t>
  </si>
  <si>
    <t>3.04%</t>
  </si>
  <si>
    <t>32.55%</t>
  </si>
  <si>
    <t>6.08%</t>
  </si>
  <si>
    <t>6.42%</t>
  </si>
  <si>
    <t>15.10%</t>
  </si>
  <si>
    <t>52.81%</t>
  </si>
  <si>
    <t>1.38%</t>
  </si>
  <si>
    <t>3.00%</t>
  </si>
  <si>
    <t>4.12%</t>
  </si>
  <si>
    <t>4.65%</t>
  </si>
  <si>
    <t>5.18%</t>
  </si>
  <si>
    <t>8.76%</t>
  </si>
  <si>
    <t>6.90%</t>
  </si>
  <si>
    <t>19.07%</t>
  </si>
  <si>
    <t>39.69%</t>
  </si>
  <si>
    <t>21.91%</t>
  </si>
  <si>
    <t>39.71%</t>
  </si>
  <si>
    <t>2.22%</t>
  </si>
  <si>
    <t>13.58%</t>
  </si>
  <si>
    <t>7.83%</t>
  </si>
  <si>
    <t>7.81%</t>
  </si>
  <si>
    <t>1.36%</t>
  </si>
  <si>
    <t>10.36%</t>
  </si>
  <si>
    <t>9.94%</t>
  </si>
  <si>
    <t>3.72%</t>
  </si>
  <si>
    <t>13.94%</t>
  </si>
  <si>
    <t>7.35%</t>
  </si>
  <si>
    <t>0.89%</t>
  </si>
  <si>
    <t>5.71%</t>
  </si>
  <si>
    <t>14.61%</t>
  </si>
  <si>
    <t>1.10%</t>
  </si>
  <si>
    <t>1.40%</t>
  </si>
  <si>
    <t>TT Win</t>
  </si>
  <si>
    <t>5.34%</t>
  </si>
  <si>
    <t>2.50%</t>
  </si>
  <si>
    <t>0.85%</t>
  </si>
  <si>
    <t>1.07%</t>
  </si>
  <si>
    <t>3.19%</t>
  </si>
  <si>
    <t>0.33%</t>
  </si>
  <si>
    <t>2.38%</t>
  </si>
  <si>
    <t>0.22%</t>
  </si>
  <si>
    <t>0.34%</t>
  </si>
  <si>
    <t>2.53%</t>
  </si>
  <si>
    <t>4.11%</t>
  </si>
  <si>
    <t>10.30%</t>
  </si>
  <si>
    <t>4.70%</t>
  </si>
  <si>
    <t>0.51%</t>
  </si>
  <si>
    <t>3.10%</t>
  </si>
  <si>
    <t>2.47%</t>
  </si>
  <si>
    <t>1.82%</t>
  </si>
  <si>
    <t>0.12%</t>
  </si>
  <si>
    <t>1.11%</t>
  </si>
  <si>
    <t>1.01%</t>
  </si>
  <si>
    <t>3.11%</t>
  </si>
  <si>
    <t>1.46%</t>
  </si>
  <si>
    <t>1.33%</t>
  </si>
  <si>
    <t>1.18%</t>
  </si>
  <si>
    <t>0.94%</t>
  </si>
  <si>
    <t>0.27%</t>
  </si>
  <si>
    <t>3.28%</t>
  </si>
  <si>
    <t>2.27%</t>
  </si>
  <si>
    <t>0.50%</t>
  </si>
  <si>
    <t>0.87%</t>
  </si>
  <si>
    <t>0.67%</t>
  </si>
  <si>
    <t>3.42%</t>
  </si>
  <si>
    <t>3.46%</t>
  </si>
  <si>
    <t>1.52%</t>
  </si>
  <si>
    <t>0.96%</t>
  </si>
  <si>
    <t>3.78%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</si>
  <si>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</si>
  <si>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</si>
  <si>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</si>
  <si>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</si>
  <si>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</si>
  <si>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</si>
  <si>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</si>
  <si>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</si>
  <si>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</si>
  <si>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</si>
  <si>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</si>
  <si>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</si>
  <si>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</si>
  <si>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</si>
  <si>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</si>
  <si>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</si>
  <si>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</si>
  <si>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</si>
  <si>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</si>
  <si>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</si>
  <si>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</si>
  <si>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</si>
  <si>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</si>
  <si>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</si>
  <si>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</si>
  <si>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</si>
  <si>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</si>
  <si>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</si>
  <si>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</si>
  <si>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</si>
  <si>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</si>
  <si>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</si>
  <si>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</si>
  <si>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</si>
  <si>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</si>
  <si>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</si>
  <si>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JLPGA Tour Championship Ricoh Cup</t>
  </si>
  <si>
    <t>Miyazaki</t>
  </si>
  <si>
    <t>Japan</t>
  </si>
  <si>
    <t>JLPGA</t>
  </si>
  <si>
    <t>Suzuki</t>
  </si>
  <si>
    <t>Ai</t>
  </si>
  <si>
    <t>Iwai</t>
  </si>
  <si>
    <t>Chisato</t>
  </si>
  <si>
    <t>Abe</t>
  </si>
  <si>
    <t>Miyuu</t>
  </si>
  <si>
    <t>Furue</t>
  </si>
  <si>
    <t>Ayaka</t>
  </si>
  <si>
    <t>Shin</t>
  </si>
  <si>
    <t>Jiyai</t>
  </si>
  <si>
    <t>Araki</t>
  </si>
  <si>
    <t>Yuna</t>
  </si>
  <si>
    <t>Hataoka</t>
  </si>
  <si>
    <t>Nasa</t>
  </si>
  <si>
    <t>Kanazawa</t>
  </si>
  <si>
    <t>Shina</t>
  </si>
  <si>
    <t>Iriya</t>
  </si>
  <si>
    <t>Hibiki</t>
  </si>
  <si>
    <t>Kashiwabara</t>
  </si>
  <si>
    <t>Asuka</t>
  </si>
  <si>
    <t>Takahashi</t>
  </si>
  <si>
    <t>Sayaka</t>
  </si>
  <si>
    <t>Kimura</t>
  </si>
  <si>
    <t>Ayako</t>
  </si>
  <si>
    <t>Lee</t>
  </si>
  <si>
    <t>Min-Young</t>
  </si>
  <si>
    <t>Yasuda</t>
  </si>
  <si>
    <t>Yuka</t>
  </si>
  <si>
    <t>Nagamine</t>
  </si>
  <si>
    <t>Saki</t>
  </si>
  <si>
    <t>Akie</t>
  </si>
  <si>
    <t>Anai</t>
  </si>
  <si>
    <t>Lala</t>
  </si>
  <si>
    <t>Nakamura</t>
  </si>
  <si>
    <t>Kano</t>
  </si>
  <si>
    <t>Takano</t>
  </si>
  <si>
    <t>Aihi</t>
  </si>
  <si>
    <t>Yoshida</t>
  </si>
  <si>
    <t>Yuri</t>
  </si>
  <si>
    <t>Fujita</t>
  </si>
  <si>
    <t>Saiki</t>
  </si>
  <si>
    <t>Kamiya</t>
  </si>
  <si>
    <t>Sora</t>
  </si>
  <si>
    <t>Suga</t>
  </si>
  <si>
    <t>Fuka</t>
  </si>
  <si>
    <t>Wakimoto</t>
  </si>
  <si>
    <t>Hana</t>
  </si>
  <si>
    <t>Katsu</t>
  </si>
  <si>
    <t>Minami</t>
  </si>
  <si>
    <t>Kuwaki</t>
  </si>
  <si>
    <t>Shiho</t>
  </si>
  <si>
    <t>Sakuma</t>
  </si>
  <si>
    <t>Shuri</t>
  </si>
  <si>
    <t>Kawamoto</t>
  </si>
  <si>
    <t>Yui</t>
  </si>
  <si>
    <t>Kobayashi</t>
  </si>
  <si>
    <t>Mitsuki</t>
  </si>
  <si>
    <t>Sakurai</t>
  </si>
  <si>
    <t>Kokona</t>
  </si>
  <si>
    <t>Sato</t>
  </si>
  <si>
    <t>Miyu</t>
  </si>
  <si>
    <t>Watanabe</t>
  </si>
  <si>
    <t>Hori</t>
  </si>
  <si>
    <t>Kotone</t>
  </si>
  <si>
    <t>Kudo</t>
  </si>
  <si>
    <t>Haruka</t>
  </si>
  <si>
    <t>Wu</t>
  </si>
  <si>
    <t>Chia Yen</t>
  </si>
  <si>
    <t>Uchida</t>
  </si>
  <si>
    <t>Kotoko</t>
  </si>
  <si>
    <t>Nagai</t>
  </si>
  <si>
    <t>Kana</t>
  </si>
  <si>
    <t>Yamashiro</t>
  </si>
  <si>
    <t>Nana</t>
  </si>
  <si>
    <t>Inagaki</t>
  </si>
  <si>
    <t>Nanako</t>
  </si>
  <si>
    <t>Suganuma</t>
  </si>
  <si>
    <t>Open de Espana Femenino</t>
  </si>
  <si>
    <t>Guadalhorce</t>
  </si>
  <si>
    <t>Spain</t>
  </si>
  <si>
    <t>Ladies European</t>
  </si>
  <si>
    <t>Nadaud</t>
  </si>
  <si>
    <t>Nastasia</t>
  </si>
  <si>
    <t>Rudgeley</t>
  </si>
  <si>
    <t>Kirsten</t>
  </si>
  <si>
    <t>Bennett</t>
  </si>
  <si>
    <t>Kelsey</t>
  </si>
  <si>
    <t>Cowan</t>
  </si>
  <si>
    <t>Olivia</t>
  </si>
  <si>
    <t>Delacour</t>
  </si>
  <si>
    <t>Perrine</t>
  </si>
  <si>
    <t>Forbrigd</t>
  </si>
  <si>
    <t>Dorthea</t>
  </si>
  <si>
    <t>Cheenglab</t>
  </si>
  <si>
    <t>Trichat</t>
  </si>
  <si>
    <t>Chevalier</t>
  </si>
  <si>
    <t>Camille</t>
  </si>
  <si>
    <t>Fanali</t>
  </si>
  <si>
    <t>Alessandra</t>
  </si>
  <si>
    <t>Rhodes</t>
  </si>
  <si>
    <t>Mimi</t>
  </si>
  <si>
    <t>Ashok</t>
  </si>
  <si>
    <t>Aditi</t>
  </si>
  <si>
    <t>Huang</t>
  </si>
  <si>
    <t>Anna</t>
  </si>
  <si>
    <t>Prashanth</t>
  </si>
  <si>
    <t>Avani</t>
  </si>
  <si>
    <t>Tarning Soenderby</t>
  </si>
  <si>
    <t>Smilla</t>
  </si>
  <si>
    <t>Revuelta</t>
  </si>
  <si>
    <t>Andrea</t>
  </si>
  <si>
    <t>Ciganda</t>
  </si>
  <si>
    <t>Carlota</t>
  </si>
  <si>
    <t>Herbin</t>
  </si>
  <si>
    <t>Celine</t>
  </si>
  <si>
    <t>Munoz</t>
  </si>
  <si>
    <t>Azahara</t>
  </si>
  <si>
    <t>Tan</t>
  </si>
  <si>
    <t>Shannon</t>
  </si>
  <si>
    <t>Hall</t>
  </si>
  <si>
    <t>Lydia</t>
  </si>
  <si>
    <t>Harry</t>
  </si>
  <si>
    <t>Darcey</t>
  </si>
  <si>
    <t>Hinson-Tolchard</t>
  </si>
  <si>
    <t>Maddison</t>
  </si>
  <si>
    <t>Folke</t>
  </si>
  <si>
    <t>Moa</t>
  </si>
  <si>
    <t>Pelaez Trivino</t>
  </si>
  <si>
    <t>Ana</t>
  </si>
  <si>
    <t>Arwefjall</t>
  </si>
  <si>
    <t>Kajsa</t>
  </si>
  <si>
    <t>Hewson</t>
  </si>
  <si>
    <t>Alice</t>
  </si>
  <si>
    <t>Martin Sampedro</t>
  </si>
  <si>
    <t>Paula</t>
  </si>
  <si>
    <t>Pettersson</t>
  </si>
  <si>
    <t>Lisa</t>
  </si>
  <si>
    <t>Utama</t>
  </si>
  <si>
    <t>Aunchisa</t>
  </si>
  <si>
    <t>Iturrioz</t>
  </si>
  <si>
    <t>Nuria</t>
  </si>
  <si>
    <t>Navarrosa</t>
  </si>
  <si>
    <t>Brianna</t>
  </si>
  <si>
    <t>Sobron Galmes</t>
  </si>
  <si>
    <t>Luna</t>
  </si>
  <si>
    <t>Zanusso</t>
  </si>
  <si>
    <t>Briem</t>
  </si>
  <si>
    <t>Helen</t>
  </si>
  <si>
    <t>Foster</t>
  </si>
  <si>
    <t>Gainer</t>
  </si>
  <si>
    <t>Cara</t>
  </si>
  <si>
    <t>Harm</t>
  </si>
  <si>
    <t>Leonie</t>
  </si>
  <si>
    <t>Martin</t>
  </si>
  <si>
    <t>Marta</t>
  </si>
  <si>
    <t>Davidson Spilkova</t>
  </si>
  <si>
    <t>Klara</t>
  </si>
  <si>
    <t>Haddioui</t>
  </si>
  <si>
    <t>Maha</t>
  </si>
  <si>
    <t>Toscano</t>
  </si>
  <si>
    <t>Teresa</t>
  </si>
  <si>
    <t>Williams</t>
  </si>
  <si>
    <t>Chloe</t>
  </si>
  <si>
    <t>Babnik</t>
  </si>
  <si>
    <t>Pia</t>
  </si>
  <si>
    <t>Bakshi</t>
  </si>
  <si>
    <t>Hitaashee</t>
  </si>
  <si>
    <t>Fernandez</t>
  </si>
  <si>
    <t>Blanca</t>
  </si>
  <si>
    <t>Schmidt</t>
  </si>
  <si>
    <t>Patricia Isabel</t>
  </si>
  <si>
    <t>Darquea</t>
  </si>
  <si>
    <t>Daniela</t>
  </si>
  <si>
    <t>Kemp</t>
  </si>
  <si>
    <t>Sarah</t>
  </si>
  <si>
    <t>Nobilio</t>
  </si>
  <si>
    <t>Alessia</t>
  </si>
  <si>
    <t>Urs</t>
  </si>
  <si>
    <t>Pranavi</t>
  </si>
  <si>
    <t>Walsh</t>
  </si>
  <si>
    <t>Lauren</t>
  </si>
  <si>
    <t>Forsterling</t>
  </si>
  <si>
    <t>Alexandra</t>
  </si>
  <si>
    <t>Hernandez</t>
  </si>
  <si>
    <t>Maria</t>
  </si>
  <si>
    <t>Latorre</t>
  </si>
  <si>
    <t>Amaia</t>
  </si>
  <si>
    <t>Screen</t>
  </si>
  <si>
    <t>Hannah</t>
  </si>
  <si>
    <t>Byrne</t>
  </si>
  <si>
    <t>Sara</t>
  </si>
  <si>
    <t>Kibsgaard</t>
  </si>
  <si>
    <t>Sofie</t>
  </si>
  <si>
    <t>Fuller</t>
  </si>
  <si>
    <t>Annabell</t>
  </si>
  <si>
    <t>Kouskova</t>
  </si>
  <si>
    <t>Pace</t>
  </si>
  <si>
    <t>Lee-Anne</t>
  </si>
  <si>
    <t>Sanz Barrio</t>
  </si>
  <si>
    <t>Kobori</t>
  </si>
  <si>
    <t>Momoka</t>
  </si>
  <si>
    <t>Harang</t>
  </si>
  <si>
    <t>Fuenfstueck</t>
  </si>
  <si>
    <t>Laura</t>
  </si>
  <si>
    <t>Angurasaranee</t>
  </si>
  <si>
    <t>April</t>
  </si>
  <si>
    <t>Garcia Terol</t>
  </si>
  <si>
    <t>Adriana</t>
  </si>
  <si>
    <t>Metraux</t>
  </si>
  <si>
    <t>Kim</t>
  </si>
  <si>
    <t>Hamilton</t>
  </si>
  <si>
    <t>Esme</t>
  </si>
  <si>
    <t>Komulainen</t>
  </si>
  <si>
    <t>Noora</t>
  </si>
  <si>
    <t>Sauzon</t>
  </si>
  <si>
    <t>Agathe</t>
  </si>
  <si>
    <t>Dagar</t>
  </si>
  <si>
    <t>Diksha</t>
  </si>
  <si>
    <t>Ding</t>
  </si>
  <si>
    <t>Ginnie</t>
  </si>
  <si>
    <t>Taylor</t>
  </si>
  <si>
    <t>Amy</t>
  </si>
  <si>
    <t>Klotz</t>
  </si>
  <si>
    <t>Ariane</t>
  </si>
  <si>
    <t>Holmey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</si>
</sst>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Carlota Ciganda</v>
          </cell>
        </row>
        <row r="18">
          <cell r="E18" t="str">
            <v>Paula Martin Sampedro</v>
          </cell>
        </row>
        <row r="19">
          <cell r="E19" t="str">
            <v>Shannon Tan</v>
          </cell>
        </row>
        <row r="20">
          <cell r="E20" t="str">
            <v>Andrea Revuelta</v>
          </cell>
        </row>
        <row r="21">
          <cell r="E21" t="str">
            <v>Mimi Rhodes</v>
          </cell>
        </row>
        <row r="22">
          <cell r="E22" t="str">
            <v>Helen Briem</v>
          </cell>
        </row>
        <row r="23">
          <cell r="E23" t="str">
            <v>Cara Gainer</v>
          </cell>
        </row>
        <row r="24">
          <cell r="E24" t="str">
            <v>Alice Hewson</v>
          </cell>
        </row>
        <row r="25">
          <cell r="E25" t="str">
            <v>Anna Huang</v>
          </cell>
        </row>
        <row r="26">
          <cell r="E26" t="str">
            <v>Perrine Delacour</v>
          </cell>
        </row>
        <row r="27">
          <cell r="E27" t="str">
            <v>Kajsa Arwefjall</v>
          </cell>
        </row>
        <row r="28">
          <cell r="E28" t="str">
            <v>Lauren Walsh</v>
          </cell>
        </row>
        <row r="29">
          <cell r="E29" t="str">
            <v>Aditi Ashok</v>
          </cell>
        </row>
        <row r="30">
          <cell r="E30" t="str">
            <v>Nastasia Nadaud</v>
          </cell>
        </row>
        <row r="31">
          <cell r="E31" t="str">
            <v>Azahara Munoz</v>
          </cell>
        </row>
        <row r="32">
          <cell r="E32" t="str">
            <v>Kirsten Rudgeley</v>
          </cell>
        </row>
        <row r="33">
          <cell r="E33" t="str">
            <v>Olivia Cowan</v>
          </cell>
        </row>
        <row r="34">
          <cell r="E34" t="str">
            <v>Lee-Anne Pace</v>
          </cell>
        </row>
        <row r="35">
          <cell r="E35" t="str">
            <v>Nuria Iturrioz</v>
          </cell>
        </row>
        <row r="36">
          <cell r="E36" t="str">
            <v>Ana Pelaez Trivino</v>
          </cell>
        </row>
        <row r="37">
          <cell r="E37" t="str">
            <v>Trichat Cheenglab</v>
          </cell>
        </row>
        <row r="38">
          <cell r="E38" t="str">
            <v>Kelsey Bennett</v>
          </cell>
        </row>
        <row r="39">
          <cell r="E39" t="str">
            <v>Alexandra Forsterling</v>
          </cell>
        </row>
        <row r="40">
          <cell r="E40" t="str">
            <v>Luna Sobron Galmes</v>
          </cell>
        </row>
        <row r="41">
          <cell r="E41" t="str">
            <v>Darcey Harry</v>
          </cell>
        </row>
        <row r="42">
          <cell r="E42" t="str">
            <v>Daniela Darquea</v>
          </cell>
        </row>
        <row r="43">
          <cell r="E43" t="str">
            <v>Pranavi Urs</v>
          </cell>
        </row>
        <row r="44">
          <cell r="E44" t="str">
            <v>Moa Folke</v>
          </cell>
        </row>
        <row r="45">
          <cell r="E45" t="str">
            <v>Adriana Garcia Terol</v>
          </cell>
        </row>
        <row r="46">
          <cell r="E46" t="str">
            <v>Sara Kouskova</v>
          </cell>
        </row>
        <row r="47">
          <cell r="E47" t="str">
            <v>Pia Babnik</v>
          </cell>
        </row>
        <row r="48">
          <cell r="E48" t="str">
            <v>Alessandra Fanali</v>
          </cell>
        </row>
        <row r="49">
          <cell r="E49" t="str">
            <v>Leonie Harm</v>
          </cell>
        </row>
        <row r="50">
          <cell r="E50" t="str">
            <v>Brianna Navarrosa</v>
          </cell>
        </row>
        <row r="51">
          <cell r="E51" t="str">
            <v>Lisa Pettersson</v>
          </cell>
        </row>
        <row r="52">
          <cell r="E52" t="str">
            <v>Klara Davidson Spilkova</v>
          </cell>
        </row>
        <row r="53">
          <cell r="E53" t="str">
            <v>Alessia Nobilio</v>
          </cell>
        </row>
        <row r="54">
          <cell r="E54" t="str">
            <v>Dorthea Forbrigd</v>
          </cell>
        </row>
        <row r="55">
          <cell r="E55" t="str">
            <v>Chloe Williams</v>
          </cell>
        </row>
        <row r="56">
          <cell r="E56" t="str">
            <v>Maddison Hinson-Tolchard</v>
          </cell>
        </row>
        <row r="57">
          <cell r="E57" t="str">
            <v>Smilla Tarning Soenderby</v>
          </cell>
        </row>
        <row r="58">
          <cell r="E58" t="str">
            <v>Diksha Dagar</v>
          </cell>
        </row>
        <row r="59">
          <cell r="E59" t="str">
            <v>Sofie Kibsgaard</v>
          </cell>
        </row>
        <row r="60">
          <cell r="E60" t="str">
            <v>Hannah Screen</v>
          </cell>
        </row>
        <row r="61">
          <cell r="E61" t="str">
            <v>Lydia Hall</v>
          </cell>
        </row>
        <row r="62">
          <cell r="E62" t="str">
            <v>Laura Fuenfstueck</v>
          </cell>
        </row>
        <row r="63">
          <cell r="E63" t="str">
            <v>Patricia Isabel Schmidt</v>
          </cell>
        </row>
        <row r="64">
          <cell r="E64" t="str">
            <v>Momoka Kobori</v>
          </cell>
        </row>
        <row r="65">
          <cell r="E65" t="str">
            <v>Hitaashee Bakshi</v>
          </cell>
        </row>
        <row r="66">
          <cell r="E66" t="str">
            <v>Dongmei Li</v>
          </cell>
        </row>
        <row r="67">
          <cell r="E67" t="str">
            <v>Sarah Kemp</v>
          </cell>
        </row>
        <row r="68">
          <cell r="E68" t="str">
            <v>Noora Komulainen</v>
          </cell>
        </row>
        <row r="69">
          <cell r="E69" t="str">
            <v>Blanca Fernandez</v>
          </cell>
        </row>
        <row r="70">
          <cell r="E70" t="str">
            <v>Amaia Latorre</v>
          </cell>
        </row>
        <row r="71">
          <cell r="E71" t="str">
            <v>Avani Prashanth</v>
          </cell>
        </row>
        <row r="72">
          <cell r="E72" t="str">
            <v>Agathe Sauzon</v>
          </cell>
        </row>
        <row r="73">
          <cell r="E73" t="str">
            <v>Amy Taylor</v>
          </cell>
        </row>
        <row r="74">
          <cell r="E74" t="str">
            <v>Celine Herbin</v>
          </cell>
        </row>
        <row r="75">
          <cell r="E75" t="str">
            <v>Esme Hamilton</v>
          </cell>
        </row>
        <row r="76">
          <cell r="E76" t="str">
            <v>Sara Byrne</v>
          </cell>
        </row>
        <row r="77">
          <cell r="E77" t="str">
            <v>Kim Metraux</v>
          </cell>
        </row>
        <row r="78">
          <cell r="E78" t="str">
            <v>Anna Foster</v>
          </cell>
        </row>
        <row r="79">
          <cell r="E79" t="str">
            <v>Ayako Uehara</v>
          </cell>
        </row>
        <row r="80">
          <cell r="E80" t="str">
            <v>Annabell Fuller</v>
          </cell>
        </row>
        <row r="81">
          <cell r="E81" t="str">
            <v>Teresa Toscano</v>
          </cell>
        </row>
        <row r="82">
          <cell r="E82" t="str">
            <v>Marta Martin</v>
          </cell>
        </row>
        <row r="83">
          <cell r="E83" t="str">
            <v>Aunchisa Utama</v>
          </cell>
        </row>
        <row r="84">
          <cell r="E84" t="str">
            <v>Camille Chevalier</v>
          </cell>
        </row>
        <row r="85">
          <cell r="E85" t="str">
            <v>Marta Sanz Barrio</v>
          </cell>
        </row>
        <row r="86">
          <cell r="E86" t="str">
            <v>Maha Haddioui</v>
          </cell>
        </row>
        <row r="87">
          <cell r="E87" t="str">
            <v>April Angurasaranee</v>
          </cell>
        </row>
        <row r="88">
          <cell r="E88" t="str">
            <v>Ginnie Ding</v>
          </cell>
        </row>
        <row r="89">
          <cell r="E89" t="str">
            <v>Ariane Klotz</v>
          </cell>
        </row>
        <row r="90">
          <cell r="E90" t="str">
            <v>Lauren Holmey</v>
          </cell>
        </row>
        <row r="91">
          <cell r="E91" t="str">
            <v>Harang Lee</v>
          </cell>
        </row>
        <row r="92">
          <cell r="E92" t="str">
            <v>Maria Hernandez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Carlota Ciganda</v>
          </cell>
        </row>
        <row r="18">
          <cell r="E18" t="str">
            <v>Paula Martin Sampedro</v>
          </cell>
        </row>
        <row r="19">
          <cell r="E19" t="str">
            <v>Shannon Tan</v>
          </cell>
        </row>
        <row r="20">
          <cell r="E20" t="str">
            <v>Andrea Revuelta</v>
          </cell>
        </row>
        <row r="21">
          <cell r="E21" t="str">
            <v>Mimi Rhodes</v>
          </cell>
        </row>
        <row r="22">
          <cell r="E22" t="str">
            <v>Cara Gainer</v>
          </cell>
        </row>
        <row r="23">
          <cell r="E23" t="str">
            <v>Helen Briem</v>
          </cell>
        </row>
        <row r="24">
          <cell r="E24" t="str">
            <v>Perrine Delacour</v>
          </cell>
        </row>
        <row r="25">
          <cell r="E25" t="str">
            <v>Alice Hewson</v>
          </cell>
        </row>
        <row r="26">
          <cell r="E26" t="str">
            <v>Nastasia Nadaud</v>
          </cell>
        </row>
        <row r="27">
          <cell r="E27" t="str">
            <v>Kajsa Arwefjall</v>
          </cell>
        </row>
        <row r="28">
          <cell r="E28" t="str">
            <v>Lauren Walsh</v>
          </cell>
        </row>
        <row r="29">
          <cell r="E29" t="str">
            <v>Anna Huang</v>
          </cell>
        </row>
        <row r="30">
          <cell r="E30" t="str">
            <v>Aditi Ashok</v>
          </cell>
        </row>
        <row r="31">
          <cell r="E31" t="str">
            <v>Azahara Munoz</v>
          </cell>
        </row>
        <row r="32">
          <cell r="E32" t="str">
            <v>Trichat Cheenglab</v>
          </cell>
        </row>
        <row r="33">
          <cell r="E33" t="str">
            <v>Darcey Harry</v>
          </cell>
        </row>
        <row r="34">
          <cell r="E34" t="str">
            <v>Olivia Cowan</v>
          </cell>
        </row>
        <row r="35">
          <cell r="E35" t="str">
            <v>Lee-Anne Pace</v>
          </cell>
        </row>
        <row r="36">
          <cell r="E36" t="str">
            <v>Nuria Iturrioz</v>
          </cell>
        </row>
        <row r="37">
          <cell r="E37" t="str">
            <v>Ana Pelaez Trivino</v>
          </cell>
        </row>
        <row r="38">
          <cell r="E38" t="str">
            <v>Luna Sobron Galmes</v>
          </cell>
        </row>
        <row r="39">
          <cell r="E39" t="str">
            <v>Kelsey Bennett</v>
          </cell>
        </row>
        <row r="40">
          <cell r="E40" t="str">
            <v>Alexandra Forsterling</v>
          </cell>
        </row>
        <row r="41">
          <cell r="E41" t="str">
            <v>Kirsten Rudgeley</v>
          </cell>
        </row>
        <row r="42">
          <cell r="E42" t="str">
            <v>Daniela Darquea</v>
          </cell>
        </row>
        <row r="43">
          <cell r="E43" t="str">
            <v>Moa Folke</v>
          </cell>
        </row>
        <row r="44">
          <cell r="E44" t="str">
            <v>Brianna Navarrosa</v>
          </cell>
        </row>
        <row r="45">
          <cell r="E45" t="str">
            <v>Sara Kouskova</v>
          </cell>
        </row>
        <row r="46">
          <cell r="E46" t="str">
            <v>Leonie Harm</v>
          </cell>
        </row>
        <row r="47">
          <cell r="E47" t="str">
            <v>Pranavi Urs</v>
          </cell>
        </row>
        <row r="48">
          <cell r="E48" t="str">
            <v>Adriana Garcia Terol</v>
          </cell>
        </row>
        <row r="49">
          <cell r="E49" t="str">
            <v>Pia Babnik</v>
          </cell>
        </row>
        <row r="50">
          <cell r="E50" t="str">
            <v>Chloe Williams</v>
          </cell>
        </row>
        <row r="51">
          <cell r="E51" t="str">
            <v>Alessandra Fanali</v>
          </cell>
        </row>
        <row r="52">
          <cell r="E52" t="str">
            <v>Lisa Pettersson</v>
          </cell>
        </row>
        <row r="53">
          <cell r="E53" t="str">
            <v>Smilla Tarning Soenderby</v>
          </cell>
        </row>
        <row r="54">
          <cell r="E54" t="str">
            <v>Alessia Nobilio</v>
          </cell>
        </row>
        <row r="55">
          <cell r="E55" t="str">
            <v>Dorthea Forbrigd</v>
          </cell>
        </row>
        <row r="56">
          <cell r="E56" t="str">
            <v>Lydia Hall</v>
          </cell>
        </row>
        <row r="57">
          <cell r="E57" t="str">
            <v>Diksha Dagar</v>
          </cell>
        </row>
        <row r="58">
          <cell r="E58" t="str">
            <v>Sofie Kibsgaard</v>
          </cell>
        </row>
        <row r="59">
          <cell r="E59" t="str">
            <v>Patricia Isabel Schmidt</v>
          </cell>
        </row>
        <row r="60">
          <cell r="E60" t="str">
            <v>Hannah Screen</v>
          </cell>
        </row>
        <row r="61">
          <cell r="E61" t="str">
            <v>Momoka Kobori</v>
          </cell>
        </row>
        <row r="62">
          <cell r="E62" t="str">
            <v>Klara Davidson Spilkova</v>
          </cell>
        </row>
        <row r="63">
          <cell r="E63" t="str">
            <v>Laura Fuenfstueck</v>
          </cell>
        </row>
        <row r="64">
          <cell r="E64" t="str">
            <v>Maddison Hinson-Tolchard</v>
          </cell>
        </row>
        <row r="65">
          <cell r="E65" t="str">
            <v>Blanca Fernandez</v>
          </cell>
        </row>
        <row r="66">
          <cell r="E66" t="str">
            <v>Sarah Kemp</v>
          </cell>
        </row>
        <row r="67">
          <cell r="E67" t="str">
            <v>Noora Komulainen</v>
          </cell>
        </row>
        <row r="68">
          <cell r="E68" t="str">
            <v>Kim Metraux</v>
          </cell>
        </row>
        <row r="69">
          <cell r="E69" t="str">
            <v>Hitaashee Bakshi</v>
          </cell>
        </row>
        <row r="70">
          <cell r="E70" t="str">
            <v>Esme Hamilton</v>
          </cell>
        </row>
        <row r="71">
          <cell r="E71" t="str">
            <v>Ariane Klotz</v>
          </cell>
        </row>
        <row r="72">
          <cell r="E72" t="str">
            <v>Ayako Uehara</v>
          </cell>
        </row>
        <row r="73">
          <cell r="E73" t="str">
            <v>Lauren Holmey</v>
          </cell>
        </row>
        <row r="74">
          <cell r="E74" t="str">
            <v>Avani Prashanth</v>
          </cell>
        </row>
        <row r="75">
          <cell r="E75" t="str">
            <v>Amaia Latorre</v>
          </cell>
        </row>
        <row r="76">
          <cell r="E76" t="str">
            <v>Agathe Sauzon</v>
          </cell>
        </row>
        <row r="77">
          <cell r="E77" t="str">
            <v>Amy Taylor</v>
          </cell>
        </row>
        <row r="78">
          <cell r="E78" t="str">
            <v>Anna Foster</v>
          </cell>
        </row>
        <row r="79">
          <cell r="E79" t="str">
            <v>Sara Byrne</v>
          </cell>
        </row>
        <row r="80">
          <cell r="E80" t="str">
            <v>Aunchisa Utama</v>
          </cell>
        </row>
        <row r="81">
          <cell r="E81" t="str">
            <v>Annabell Fuller</v>
          </cell>
        </row>
        <row r="82">
          <cell r="E82" t="str">
            <v>Teresa Toscano</v>
          </cell>
        </row>
        <row r="83">
          <cell r="E83" t="str">
            <v>Celine Herbin</v>
          </cell>
        </row>
        <row r="84">
          <cell r="E84" t="str">
            <v>Camille Chevalier</v>
          </cell>
        </row>
        <row r="85">
          <cell r="E85" t="str">
            <v>Marta Martin</v>
          </cell>
        </row>
        <row r="86">
          <cell r="E86" t="str">
            <v>Marta Sanz Barrio</v>
          </cell>
        </row>
        <row r="87">
          <cell r="E87" t="str">
            <v>Maha Haddioui</v>
          </cell>
        </row>
        <row r="88">
          <cell r="E88" t="str">
            <v>Maria Hernandez</v>
          </cell>
        </row>
        <row r="89">
          <cell r="E89" t="str">
            <v>Harang Lee</v>
          </cell>
        </row>
        <row r="90">
          <cell r="E90" t="str">
            <v>April Angurasaranee</v>
          </cell>
        </row>
        <row r="91">
          <cell r="E91" t="str">
            <v>Ginnie Ding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882</v>
      </c>
    </row>
    <row r="2" spans="1:36" x14ac:dyDescent="0.35">
      <c r="A2" s="3" t="str">
        <f t="shared" ref="A2:A65" si="0">IF(J2="","",CONCATENATE(J2," ",I2))</f>
        <v>FirstName Surname</v>
      </c>
      <c r="B2" s="4" t="s">
        <v>883</v>
      </c>
      <c r="C2" t="s">
        <v>884</v>
      </c>
      <c r="D2" t="s">
        <v>885</v>
      </c>
      <c r="E2" t="s">
        <v>886</v>
      </c>
      <c r="F2" t="s">
        <v>887</v>
      </c>
      <c r="G2" t="s">
        <v>888</v>
      </c>
      <c r="H2" t="s">
        <v>889</v>
      </c>
      <c r="I2" t="s">
        <v>890</v>
      </c>
      <c r="J2" t="s">
        <v>891</v>
      </c>
      <c r="K2" t="s">
        <v>892</v>
      </c>
      <c r="L2" t="s">
        <v>893</v>
      </c>
      <c r="M2" t="s">
        <v>894</v>
      </c>
      <c r="N2" t="s">
        <v>895</v>
      </c>
      <c r="O2" t="s">
        <v>896</v>
      </c>
      <c r="P2" t="s">
        <v>897</v>
      </c>
      <c r="Q2" t="s">
        <v>898</v>
      </c>
      <c r="R2" t="s">
        <v>899</v>
      </c>
      <c r="S2" t="s">
        <v>900</v>
      </c>
      <c r="T2" t="s">
        <v>901</v>
      </c>
      <c r="U2" t="s">
        <v>902</v>
      </c>
      <c r="V2" t="s">
        <v>903</v>
      </c>
      <c r="W2" t="s">
        <v>904</v>
      </c>
      <c r="X2" t="s">
        <v>905</v>
      </c>
      <c r="Y2" t="s">
        <v>906</v>
      </c>
      <c r="Z2" t="s">
        <v>907</v>
      </c>
      <c r="AA2" t="s">
        <v>908</v>
      </c>
      <c r="AB2" t="s">
        <v>909</v>
      </c>
      <c r="AC2" t="s">
        <v>910</v>
      </c>
      <c r="AD2" t="s">
        <v>911</v>
      </c>
      <c r="AE2" t="s">
        <v>912</v>
      </c>
      <c r="AF2" t="s">
        <v>913</v>
      </c>
      <c r="AG2" t="s">
        <v>914</v>
      </c>
      <c r="AH2" t="s">
        <v>915</v>
      </c>
      <c r="AI2" t="s">
        <v>916</v>
      </c>
      <c r="AJ2" t="s">
        <v>917</v>
      </c>
    </row>
    <row r="3" spans="1:36" x14ac:dyDescent="0.35">
      <c r="A3" s="3" t="str">
        <f t="shared" si="0"/>
        <v>Ai Suzuki</v>
      </c>
      <c r="B3" s="4">
        <v>45991</v>
      </c>
      <c r="C3" t="s">
        <v>918</v>
      </c>
      <c r="D3" t="s">
        <v>919</v>
      </c>
      <c r="E3" t="s">
        <v>920</v>
      </c>
      <c r="F3" t="s">
        <v>921</v>
      </c>
      <c r="I3" t="s">
        <v>922</v>
      </c>
      <c r="J3" t="s">
        <v>923</v>
      </c>
      <c r="K3">
        <v>1</v>
      </c>
      <c r="L3">
        <v>70</v>
      </c>
      <c r="M3">
        <v>69</v>
      </c>
      <c r="N3">
        <v>71</v>
      </c>
      <c r="O3">
        <v>69</v>
      </c>
      <c r="Q3">
        <v>279</v>
      </c>
      <c r="R3">
        <v>71.97</v>
      </c>
      <c r="S3">
        <v>71.97</v>
      </c>
      <c r="T3">
        <v>69.92</v>
      </c>
      <c r="U3">
        <v>67.37</v>
      </c>
      <c r="V3">
        <v>70.569999999999993</v>
      </c>
      <c r="W3">
        <v>67.77</v>
      </c>
      <c r="Y3">
        <v>68.91</v>
      </c>
      <c r="Z3">
        <v>8</v>
      </c>
      <c r="AA3">
        <v>2</v>
      </c>
      <c r="AB3">
        <v>1</v>
      </c>
      <c r="AC3">
        <v>1</v>
      </c>
      <c r="AE3">
        <v>3</v>
      </c>
      <c r="AF3">
        <v>1</v>
      </c>
      <c r="AG3">
        <v>0</v>
      </c>
      <c r="AH3">
        <v>0</v>
      </c>
      <c r="AJ3">
        <v>1</v>
      </c>
    </row>
    <row r="4" spans="1:36" x14ac:dyDescent="0.35">
      <c r="A4" s="3" t="str">
        <f t="shared" si="0"/>
        <v>Chisato Iwai</v>
      </c>
      <c r="B4" s="4">
        <v>45991</v>
      </c>
      <c r="C4" t="s">
        <v>918</v>
      </c>
      <c r="D4" t="s">
        <v>919</v>
      </c>
      <c r="E4" t="s">
        <v>920</v>
      </c>
      <c r="F4" t="s">
        <v>921</v>
      </c>
      <c r="I4" t="s">
        <v>924</v>
      </c>
      <c r="J4" t="s">
        <v>925</v>
      </c>
      <c r="K4">
        <v>2</v>
      </c>
      <c r="L4">
        <v>69</v>
      </c>
      <c r="M4">
        <v>71</v>
      </c>
      <c r="N4">
        <v>72</v>
      </c>
      <c r="O4">
        <v>67</v>
      </c>
      <c r="Q4">
        <v>279</v>
      </c>
      <c r="R4">
        <v>71.97</v>
      </c>
      <c r="S4">
        <v>71.97</v>
      </c>
      <c r="T4">
        <v>68.92</v>
      </c>
      <c r="U4">
        <v>69.37</v>
      </c>
      <c r="V4">
        <v>71.569999999999993</v>
      </c>
      <c r="W4">
        <v>65.77</v>
      </c>
      <c r="Y4">
        <v>68.91</v>
      </c>
      <c r="Z4">
        <v>6</v>
      </c>
      <c r="AA4">
        <v>4</v>
      </c>
      <c r="AB4">
        <v>3</v>
      </c>
      <c r="AC4">
        <v>1</v>
      </c>
      <c r="AE4">
        <v>2</v>
      </c>
      <c r="AF4">
        <v>2</v>
      </c>
      <c r="AG4">
        <v>2</v>
      </c>
      <c r="AH4">
        <v>0</v>
      </c>
      <c r="AJ4">
        <v>2</v>
      </c>
    </row>
    <row r="5" spans="1:36" x14ac:dyDescent="0.35">
      <c r="A5" s="3" t="str">
        <f t="shared" si="0"/>
        <v>Miyuu Abe</v>
      </c>
      <c r="B5" s="4">
        <v>45991</v>
      </c>
      <c r="C5" t="s">
        <v>918</v>
      </c>
      <c r="D5" t="s">
        <v>919</v>
      </c>
      <c r="E5" t="s">
        <v>920</v>
      </c>
      <c r="F5" t="s">
        <v>921</v>
      </c>
      <c r="I5" t="s">
        <v>926</v>
      </c>
      <c r="J5" t="s">
        <v>927</v>
      </c>
      <c r="K5">
        <v>3</v>
      </c>
      <c r="L5">
        <v>68</v>
      </c>
      <c r="M5">
        <v>73</v>
      </c>
      <c r="N5">
        <v>72</v>
      </c>
      <c r="O5">
        <v>70</v>
      </c>
      <c r="Q5">
        <v>283</v>
      </c>
      <c r="R5">
        <v>71.97</v>
      </c>
      <c r="S5">
        <v>71.97</v>
      </c>
      <c r="T5">
        <v>67.92</v>
      </c>
      <c r="U5">
        <v>71.37</v>
      </c>
      <c r="V5">
        <v>71.569999999999993</v>
      </c>
      <c r="W5">
        <v>68.77</v>
      </c>
      <c r="Y5">
        <v>69.91</v>
      </c>
      <c r="Z5">
        <v>3</v>
      </c>
      <c r="AA5">
        <v>6</v>
      </c>
      <c r="AB5">
        <v>5</v>
      </c>
      <c r="AC5">
        <v>3</v>
      </c>
      <c r="AE5">
        <v>1</v>
      </c>
      <c r="AF5">
        <v>3</v>
      </c>
      <c r="AG5">
        <v>3</v>
      </c>
      <c r="AH5">
        <v>4</v>
      </c>
      <c r="AJ5">
        <v>3</v>
      </c>
    </row>
    <row r="6" spans="1:36" x14ac:dyDescent="0.35">
      <c r="A6" s="3" t="str">
        <f t="shared" si="0"/>
        <v>Ayaka Furue</v>
      </c>
      <c r="B6" s="4">
        <v>45991</v>
      </c>
      <c r="C6" t="s">
        <v>918</v>
      </c>
      <c r="D6" t="s">
        <v>919</v>
      </c>
      <c r="E6" t="s">
        <v>920</v>
      </c>
      <c r="F6" t="s">
        <v>921</v>
      </c>
      <c r="I6" t="s">
        <v>928</v>
      </c>
      <c r="J6" t="s">
        <v>929</v>
      </c>
      <c r="K6">
        <v>3</v>
      </c>
      <c r="L6">
        <v>68</v>
      </c>
      <c r="M6">
        <v>72</v>
      </c>
      <c r="N6">
        <v>73</v>
      </c>
      <c r="O6">
        <v>70</v>
      </c>
      <c r="Q6">
        <v>283</v>
      </c>
      <c r="R6">
        <v>71.97</v>
      </c>
      <c r="S6">
        <v>71.97</v>
      </c>
      <c r="T6">
        <v>67.92</v>
      </c>
      <c r="U6">
        <v>70.37</v>
      </c>
      <c r="V6">
        <v>72.569999999999993</v>
      </c>
      <c r="W6">
        <v>68.77</v>
      </c>
      <c r="Y6">
        <v>69.91</v>
      </c>
      <c r="Z6">
        <v>3</v>
      </c>
      <c r="AA6">
        <v>4</v>
      </c>
      <c r="AB6">
        <v>5</v>
      </c>
      <c r="AC6">
        <v>3</v>
      </c>
      <c r="AE6">
        <v>1</v>
      </c>
      <c r="AF6">
        <v>2</v>
      </c>
      <c r="AG6">
        <v>3</v>
      </c>
      <c r="AH6">
        <v>4</v>
      </c>
      <c r="AJ6">
        <v>3</v>
      </c>
    </row>
    <row r="7" spans="1:36" x14ac:dyDescent="0.35">
      <c r="A7" s="3" t="str">
        <f t="shared" si="0"/>
        <v>Jiyai Shin</v>
      </c>
      <c r="B7" s="4">
        <v>45991</v>
      </c>
      <c r="C7" t="s">
        <v>918</v>
      </c>
      <c r="D7" t="s">
        <v>919</v>
      </c>
      <c r="E7" t="s">
        <v>920</v>
      </c>
      <c r="F7" t="s">
        <v>921</v>
      </c>
      <c r="I7" t="s">
        <v>930</v>
      </c>
      <c r="J7" t="s">
        <v>931</v>
      </c>
      <c r="K7">
        <v>3</v>
      </c>
      <c r="L7">
        <v>68</v>
      </c>
      <c r="M7">
        <v>73</v>
      </c>
      <c r="N7">
        <v>71</v>
      </c>
      <c r="O7">
        <v>71</v>
      </c>
      <c r="Q7">
        <v>283</v>
      </c>
      <c r="R7">
        <v>71.97</v>
      </c>
      <c r="S7">
        <v>71.97</v>
      </c>
      <c r="T7">
        <v>67.92</v>
      </c>
      <c r="U7">
        <v>71.37</v>
      </c>
      <c r="V7">
        <v>70.569999999999993</v>
      </c>
      <c r="W7">
        <v>69.77</v>
      </c>
      <c r="Y7">
        <v>69.91</v>
      </c>
      <c r="Z7">
        <v>3</v>
      </c>
      <c r="AA7">
        <v>6</v>
      </c>
      <c r="AB7">
        <v>3</v>
      </c>
      <c r="AC7">
        <v>3</v>
      </c>
      <c r="AE7">
        <v>1</v>
      </c>
      <c r="AF7">
        <v>3</v>
      </c>
      <c r="AG7">
        <v>2</v>
      </c>
      <c r="AH7">
        <v>4</v>
      </c>
      <c r="AJ7">
        <v>3</v>
      </c>
    </row>
    <row r="8" spans="1:36" x14ac:dyDescent="0.35">
      <c r="A8" s="3" t="str">
        <f t="shared" si="0"/>
        <v>Yuna Araki</v>
      </c>
      <c r="B8" s="4">
        <v>45991</v>
      </c>
      <c r="C8" t="s">
        <v>918</v>
      </c>
      <c r="D8" t="s">
        <v>919</v>
      </c>
      <c r="E8" t="s">
        <v>920</v>
      </c>
      <c r="F8" t="s">
        <v>921</v>
      </c>
      <c r="I8" t="s">
        <v>932</v>
      </c>
      <c r="J8" t="s">
        <v>933</v>
      </c>
      <c r="K8">
        <v>6</v>
      </c>
      <c r="L8">
        <v>73</v>
      </c>
      <c r="M8">
        <v>72</v>
      </c>
      <c r="N8">
        <v>69</v>
      </c>
      <c r="O8">
        <v>70</v>
      </c>
      <c r="Q8">
        <v>284</v>
      </c>
      <c r="R8">
        <v>71.97</v>
      </c>
      <c r="S8">
        <v>71.97</v>
      </c>
      <c r="T8">
        <v>72.92</v>
      </c>
      <c r="U8">
        <v>70.37</v>
      </c>
      <c r="V8">
        <v>68.569999999999993</v>
      </c>
      <c r="W8">
        <v>68.77</v>
      </c>
      <c r="Y8">
        <v>70.16</v>
      </c>
      <c r="Z8">
        <v>23</v>
      </c>
      <c r="AA8">
        <v>14</v>
      </c>
      <c r="AB8">
        <v>9</v>
      </c>
      <c r="AC8">
        <v>6</v>
      </c>
      <c r="AE8">
        <v>6</v>
      </c>
      <c r="AF8">
        <v>7</v>
      </c>
      <c r="AG8">
        <v>4</v>
      </c>
      <c r="AH8">
        <v>5</v>
      </c>
      <c r="AJ8">
        <v>6</v>
      </c>
    </row>
    <row r="9" spans="1:36" x14ac:dyDescent="0.35">
      <c r="A9" s="3" t="str">
        <f t="shared" si="0"/>
        <v>Nasa Hataoka</v>
      </c>
      <c r="B9" s="4">
        <v>45991</v>
      </c>
      <c r="C9" t="s">
        <v>918</v>
      </c>
      <c r="D9" t="s">
        <v>919</v>
      </c>
      <c r="E9" t="s">
        <v>920</v>
      </c>
      <c r="F9" t="s">
        <v>921</v>
      </c>
      <c r="I9" t="s">
        <v>934</v>
      </c>
      <c r="J9" t="s">
        <v>935</v>
      </c>
      <c r="K9">
        <v>6</v>
      </c>
      <c r="L9">
        <v>72</v>
      </c>
      <c r="M9">
        <v>72</v>
      </c>
      <c r="N9">
        <v>69</v>
      </c>
      <c r="O9">
        <v>71</v>
      </c>
      <c r="Q9">
        <v>284</v>
      </c>
      <c r="R9">
        <v>71.97</v>
      </c>
      <c r="S9">
        <v>71.97</v>
      </c>
      <c r="T9">
        <v>71.92</v>
      </c>
      <c r="U9">
        <v>70.37</v>
      </c>
      <c r="V9">
        <v>68.569999999999993</v>
      </c>
      <c r="W9">
        <v>69.77</v>
      </c>
      <c r="Y9">
        <v>70.16</v>
      </c>
      <c r="Z9">
        <v>18</v>
      </c>
      <c r="AA9">
        <v>13</v>
      </c>
      <c r="AB9">
        <v>5</v>
      </c>
      <c r="AC9">
        <v>6</v>
      </c>
      <c r="AE9">
        <v>5</v>
      </c>
      <c r="AF9">
        <v>6</v>
      </c>
      <c r="AG9">
        <v>3</v>
      </c>
      <c r="AH9">
        <v>5</v>
      </c>
      <c r="AJ9">
        <v>6</v>
      </c>
    </row>
    <row r="10" spans="1:36" x14ac:dyDescent="0.35">
      <c r="A10" s="3" t="str">
        <f t="shared" si="0"/>
        <v>Shina Kanazawa</v>
      </c>
      <c r="B10" s="4">
        <v>45991</v>
      </c>
      <c r="C10" t="s">
        <v>918</v>
      </c>
      <c r="D10" t="s">
        <v>919</v>
      </c>
      <c r="E10" t="s">
        <v>920</v>
      </c>
      <c r="F10" t="s">
        <v>921</v>
      </c>
      <c r="I10" t="s">
        <v>936</v>
      </c>
      <c r="J10" t="s">
        <v>937</v>
      </c>
      <c r="K10">
        <v>6</v>
      </c>
      <c r="L10">
        <v>74</v>
      </c>
      <c r="M10">
        <v>68</v>
      </c>
      <c r="N10">
        <v>68</v>
      </c>
      <c r="O10">
        <v>74</v>
      </c>
      <c r="Q10">
        <v>284</v>
      </c>
      <c r="R10">
        <v>71.97</v>
      </c>
      <c r="S10">
        <v>71.97</v>
      </c>
      <c r="T10">
        <v>73.92</v>
      </c>
      <c r="U10">
        <v>66.37</v>
      </c>
      <c r="V10">
        <v>67.569999999999993</v>
      </c>
      <c r="W10">
        <v>72.77</v>
      </c>
      <c r="Y10">
        <v>70.16</v>
      </c>
      <c r="Z10">
        <v>27</v>
      </c>
      <c r="AA10">
        <v>8</v>
      </c>
      <c r="AB10">
        <v>1</v>
      </c>
      <c r="AC10">
        <v>6</v>
      </c>
      <c r="AE10">
        <v>7</v>
      </c>
      <c r="AF10">
        <v>4</v>
      </c>
      <c r="AG10">
        <v>0</v>
      </c>
      <c r="AH10">
        <v>5</v>
      </c>
      <c r="AJ10">
        <v>6</v>
      </c>
    </row>
    <row r="11" spans="1:36" x14ac:dyDescent="0.35">
      <c r="A11" s="3" t="str">
        <f t="shared" si="0"/>
        <v>Hibiki Iriya</v>
      </c>
      <c r="B11" s="4">
        <v>45991</v>
      </c>
      <c r="C11" t="s">
        <v>918</v>
      </c>
      <c r="D11" t="s">
        <v>919</v>
      </c>
      <c r="E11" t="s">
        <v>920</v>
      </c>
      <c r="F11" t="s">
        <v>921</v>
      </c>
      <c r="I11" t="s">
        <v>938</v>
      </c>
      <c r="J11" t="s">
        <v>939</v>
      </c>
      <c r="K11">
        <v>9</v>
      </c>
      <c r="L11">
        <v>70</v>
      </c>
      <c r="M11">
        <v>73</v>
      </c>
      <c r="N11">
        <v>70</v>
      </c>
      <c r="O11">
        <v>72</v>
      </c>
      <c r="Q11">
        <v>285</v>
      </c>
      <c r="R11">
        <v>71.97</v>
      </c>
      <c r="S11">
        <v>71.97</v>
      </c>
      <c r="T11">
        <v>69.92</v>
      </c>
      <c r="U11">
        <v>71.37</v>
      </c>
      <c r="V11">
        <v>69.569999999999993</v>
      </c>
      <c r="W11">
        <v>70.77</v>
      </c>
      <c r="Y11">
        <v>70.41</v>
      </c>
      <c r="Z11">
        <v>8</v>
      </c>
      <c r="AA11">
        <v>9</v>
      </c>
      <c r="AB11">
        <v>5</v>
      </c>
      <c r="AC11">
        <v>9</v>
      </c>
      <c r="AE11">
        <v>3</v>
      </c>
      <c r="AF11">
        <v>5</v>
      </c>
      <c r="AG11">
        <v>3</v>
      </c>
      <c r="AH11">
        <v>6</v>
      </c>
      <c r="AJ11">
        <v>9</v>
      </c>
    </row>
    <row r="12" spans="1:36" x14ac:dyDescent="0.35">
      <c r="A12" s="3" t="str">
        <f t="shared" si="0"/>
        <v>Asuka Kashiwabara</v>
      </c>
      <c r="B12" s="4">
        <v>45991</v>
      </c>
      <c r="C12" t="s">
        <v>918</v>
      </c>
      <c r="D12" t="s">
        <v>919</v>
      </c>
      <c r="E12" t="s">
        <v>920</v>
      </c>
      <c r="F12" t="s">
        <v>921</v>
      </c>
      <c r="I12" t="s">
        <v>940</v>
      </c>
      <c r="J12" t="s">
        <v>941</v>
      </c>
      <c r="K12">
        <v>9</v>
      </c>
      <c r="L12">
        <v>70</v>
      </c>
      <c r="M12">
        <v>76</v>
      </c>
      <c r="N12">
        <v>70</v>
      </c>
      <c r="O12">
        <v>69</v>
      </c>
      <c r="Q12">
        <v>285</v>
      </c>
      <c r="R12">
        <v>71.97</v>
      </c>
      <c r="S12">
        <v>71.97</v>
      </c>
      <c r="T12">
        <v>69.92</v>
      </c>
      <c r="U12">
        <v>74.37</v>
      </c>
      <c r="V12">
        <v>69.569999999999993</v>
      </c>
      <c r="W12">
        <v>67.77</v>
      </c>
      <c r="Y12">
        <v>70.41</v>
      </c>
      <c r="Z12">
        <v>8</v>
      </c>
      <c r="AA12">
        <v>21</v>
      </c>
      <c r="AB12">
        <v>18</v>
      </c>
      <c r="AC12">
        <v>9</v>
      </c>
      <c r="AE12">
        <v>3</v>
      </c>
      <c r="AF12">
        <v>8</v>
      </c>
      <c r="AG12">
        <v>6</v>
      </c>
      <c r="AH12">
        <v>6</v>
      </c>
      <c r="AJ12">
        <v>9</v>
      </c>
    </row>
    <row r="13" spans="1:36" x14ac:dyDescent="0.35">
      <c r="A13" s="3" t="str">
        <f t="shared" si="0"/>
        <v>Sayaka Takahashi</v>
      </c>
      <c r="B13" s="4">
        <v>45991</v>
      </c>
      <c r="C13" t="s">
        <v>918</v>
      </c>
      <c r="D13" t="s">
        <v>919</v>
      </c>
      <c r="E13" t="s">
        <v>920</v>
      </c>
      <c r="F13" t="s">
        <v>921</v>
      </c>
      <c r="I13" t="s">
        <v>942</v>
      </c>
      <c r="J13" t="s">
        <v>943</v>
      </c>
      <c r="K13">
        <v>9</v>
      </c>
      <c r="L13">
        <v>69</v>
      </c>
      <c r="M13">
        <v>74</v>
      </c>
      <c r="N13">
        <v>72</v>
      </c>
      <c r="O13">
        <v>70</v>
      </c>
      <c r="Q13">
        <v>285</v>
      </c>
      <c r="R13">
        <v>71.97</v>
      </c>
      <c r="S13">
        <v>71.97</v>
      </c>
      <c r="T13">
        <v>68.92</v>
      </c>
      <c r="U13">
        <v>72.37</v>
      </c>
      <c r="V13">
        <v>71.569999999999993</v>
      </c>
      <c r="W13">
        <v>68.77</v>
      </c>
      <c r="Y13">
        <v>70.41</v>
      </c>
      <c r="Z13">
        <v>6</v>
      </c>
      <c r="AA13">
        <v>9</v>
      </c>
      <c r="AB13">
        <v>13</v>
      </c>
      <c r="AC13">
        <v>9</v>
      </c>
      <c r="AE13">
        <v>2</v>
      </c>
      <c r="AF13">
        <v>5</v>
      </c>
      <c r="AG13">
        <v>5</v>
      </c>
      <c r="AH13">
        <v>6</v>
      </c>
      <c r="AJ13">
        <v>9</v>
      </c>
    </row>
    <row r="14" spans="1:36" x14ac:dyDescent="0.35">
      <c r="A14" s="3" t="str">
        <f t="shared" si="0"/>
        <v>Ayako Kimura</v>
      </c>
      <c r="B14" s="4">
        <v>45991</v>
      </c>
      <c r="C14" t="s">
        <v>918</v>
      </c>
      <c r="D14" t="s">
        <v>919</v>
      </c>
      <c r="E14" t="s">
        <v>920</v>
      </c>
      <c r="F14" t="s">
        <v>921</v>
      </c>
      <c r="I14" t="s">
        <v>944</v>
      </c>
      <c r="J14" t="s">
        <v>945</v>
      </c>
      <c r="K14">
        <v>12</v>
      </c>
      <c r="L14">
        <v>73</v>
      </c>
      <c r="M14">
        <v>72</v>
      </c>
      <c r="N14">
        <v>70</v>
      </c>
      <c r="O14">
        <v>71</v>
      </c>
      <c r="Q14">
        <v>286</v>
      </c>
      <c r="R14">
        <v>71.97</v>
      </c>
      <c r="S14">
        <v>71.97</v>
      </c>
      <c r="T14">
        <v>72.92</v>
      </c>
      <c r="U14">
        <v>70.37</v>
      </c>
      <c r="V14">
        <v>69.569999999999993</v>
      </c>
      <c r="W14">
        <v>69.77</v>
      </c>
      <c r="Y14">
        <v>70.66</v>
      </c>
      <c r="Z14">
        <v>23</v>
      </c>
      <c r="AA14">
        <v>14</v>
      </c>
      <c r="AB14">
        <v>13</v>
      </c>
      <c r="AC14">
        <v>12</v>
      </c>
      <c r="AE14">
        <v>6</v>
      </c>
      <c r="AF14">
        <v>7</v>
      </c>
      <c r="AG14">
        <v>5</v>
      </c>
      <c r="AH14">
        <v>7</v>
      </c>
      <c r="AJ14">
        <v>12</v>
      </c>
    </row>
    <row r="15" spans="1:36" x14ac:dyDescent="0.35">
      <c r="A15" s="3" t="str">
        <f t="shared" si="0"/>
        <v>Min-Young Lee</v>
      </c>
      <c r="B15" s="4">
        <v>45991</v>
      </c>
      <c r="C15" t="s">
        <v>918</v>
      </c>
      <c r="D15" t="s">
        <v>919</v>
      </c>
      <c r="E15" t="s">
        <v>920</v>
      </c>
      <c r="F15" t="s">
        <v>921</v>
      </c>
      <c r="I15" t="s">
        <v>946</v>
      </c>
      <c r="J15" t="s">
        <v>947</v>
      </c>
      <c r="K15">
        <v>12</v>
      </c>
      <c r="L15">
        <v>72</v>
      </c>
      <c r="M15">
        <v>73</v>
      </c>
      <c r="N15">
        <v>69</v>
      </c>
      <c r="O15">
        <v>72</v>
      </c>
      <c r="Q15">
        <v>286</v>
      </c>
      <c r="R15">
        <v>71.97</v>
      </c>
      <c r="S15">
        <v>71.97</v>
      </c>
      <c r="T15">
        <v>71.92</v>
      </c>
      <c r="U15">
        <v>71.37</v>
      </c>
      <c r="V15">
        <v>68.569999999999993</v>
      </c>
      <c r="W15">
        <v>70.77</v>
      </c>
      <c r="Y15">
        <v>70.66</v>
      </c>
      <c r="Z15">
        <v>18</v>
      </c>
      <c r="AA15">
        <v>14</v>
      </c>
      <c r="AB15">
        <v>9</v>
      </c>
      <c r="AC15">
        <v>12</v>
      </c>
      <c r="AE15">
        <v>5</v>
      </c>
      <c r="AF15">
        <v>7</v>
      </c>
      <c r="AG15">
        <v>4</v>
      </c>
      <c r="AH15">
        <v>7</v>
      </c>
      <c r="AJ15">
        <v>12</v>
      </c>
    </row>
    <row r="16" spans="1:36" x14ac:dyDescent="0.35">
      <c r="A16" s="3" t="str">
        <f t="shared" si="0"/>
        <v>Yuka Yasuda</v>
      </c>
      <c r="B16" s="4">
        <v>45991</v>
      </c>
      <c r="C16" t="s">
        <v>918</v>
      </c>
      <c r="D16" t="s">
        <v>919</v>
      </c>
      <c r="E16" t="s">
        <v>920</v>
      </c>
      <c r="F16" t="s">
        <v>921</v>
      </c>
      <c r="I16" t="s">
        <v>948</v>
      </c>
      <c r="J16" t="s">
        <v>949</v>
      </c>
      <c r="K16">
        <v>12</v>
      </c>
      <c r="L16">
        <v>70</v>
      </c>
      <c r="M16">
        <v>73</v>
      </c>
      <c r="N16">
        <v>71</v>
      </c>
      <c r="O16">
        <v>72</v>
      </c>
      <c r="Q16">
        <v>286</v>
      </c>
      <c r="R16">
        <v>71.97</v>
      </c>
      <c r="S16">
        <v>71.97</v>
      </c>
      <c r="T16">
        <v>69.92</v>
      </c>
      <c r="U16">
        <v>71.37</v>
      </c>
      <c r="V16">
        <v>70.569999999999993</v>
      </c>
      <c r="W16">
        <v>70.77</v>
      </c>
      <c r="Y16">
        <v>70.66</v>
      </c>
      <c r="Z16">
        <v>8</v>
      </c>
      <c r="AA16">
        <v>9</v>
      </c>
      <c r="AB16">
        <v>9</v>
      </c>
      <c r="AC16">
        <v>12</v>
      </c>
      <c r="AE16">
        <v>3</v>
      </c>
      <c r="AF16">
        <v>5</v>
      </c>
      <c r="AG16">
        <v>4</v>
      </c>
      <c r="AH16">
        <v>7</v>
      </c>
      <c r="AJ16">
        <v>12</v>
      </c>
    </row>
    <row r="17" spans="1:36" x14ac:dyDescent="0.35">
      <c r="A17" s="3" t="str">
        <f t="shared" si="0"/>
        <v>Saki Nagamine</v>
      </c>
      <c r="B17" s="4">
        <v>45991</v>
      </c>
      <c r="C17" t="s">
        <v>918</v>
      </c>
      <c r="D17" t="s">
        <v>919</v>
      </c>
      <c r="E17" t="s">
        <v>920</v>
      </c>
      <c r="F17" t="s">
        <v>921</v>
      </c>
      <c r="I17" t="s">
        <v>950</v>
      </c>
      <c r="J17" t="s">
        <v>951</v>
      </c>
      <c r="K17">
        <v>15</v>
      </c>
      <c r="L17">
        <v>67</v>
      </c>
      <c r="M17">
        <v>76</v>
      </c>
      <c r="N17">
        <v>72</v>
      </c>
      <c r="O17">
        <v>72</v>
      </c>
      <c r="Q17">
        <v>287</v>
      </c>
      <c r="R17">
        <v>71.97</v>
      </c>
      <c r="S17">
        <v>71.97</v>
      </c>
      <c r="T17">
        <v>66.92</v>
      </c>
      <c r="U17">
        <v>74.37</v>
      </c>
      <c r="V17">
        <v>71.569999999999993</v>
      </c>
      <c r="W17">
        <v>70.77</v>
      </c>
      <c r="Y17">
        <v>70.91</v>
      </c>
      <c r="Z17">
        <v>1</v>
      </c>
      <c r="AA17">
        <v>9</v>
      </c>
      <c r="AB17">
        <v>13</v>
      </c>
      <c r="AC17">
        <v>15</v>
      </c>
      <c r="AE17">
        <v>0</v>
      </c>
      <c r="AF17">
        <v>5</v>
      </c>
      <c r="AG17">
        <v>5</v>
      </c>
      <c r="AH17">
        <v>8</v>
      </c>
      <c r="AJ17">
        <v>15</v>
      </c>
    </row>
    <row r="18" spans="1:36" x14ac:dyDescent="0.35">
      <c r="A18" s="3" t="str">
        <f t="shared" si="0"/>
        <v>Akie Iwai</v>
      </c>
      <c r="B18" s="4">
        <v>45991</v>
      </c>
      <c r="C18" t="s">
        <v>918</v>
      </c>
      <c r="D18" t="s">
        <v>919</v>
      </c>
      <c r="E18" t="s">
        <v>920</v>
      </c>
      <c r="F18" t="s">
        <v>921</v>
      </c>
      <c r="I18" t="s">
        <v>924</v>
      </c>
      <c r="J18" t="s">
        <v>952</v>
      </c>
      <c r="K18">
        <v>16</v>
      </c>
      <c r="L18">
        <v>67</v>
      </c>
      <c r="M18">
        <v>72</v>
      </c>
      <c r="N18">
        <v>79</v>
      </c>
      <c r="O18">
        <v>70</v>
      </c>
      <c r="Q18">
        <v>288</v>
      </c>
      <c r="R18">
        <v>71.97</v>
      </c>
      <c r="S18">
        <v>71.97</v>
      </c>
      <c r="T18">
        <v>66.92</v>
      </c>
      <c r="U18">
        <v>70.37</v>
      </c>
      <c r="V18">
        <v>78.569999999999993</v>
      </c>
      <c r="W18">
        <v>68.77</v>
      </c>
      <c r="Y18">
        <v>71.16</v>
      </c>
      <c r="Z18">
        <v>1</v>
      </c>
      <c r="AA18">
        <v>2</v>
      </c>
      <c r="AB18">
        <v>23</v>
      </c>
      <c r="AC18">
        <v>16</v>
      </c>
      <c r="AE18">
        <v>0</v>
      </c>
      <c r="AF18">
        <v>1</v>
      </c>
      <c r="AG18">
        <v>8</v>
      </c>
      <c r="AH18">
        <v>9</v>
      </c>
      <c r="AJ18">
        <v>16</v>
      </c>
    </row>
    <row r="19" spans="1:36" x14ac:dyDescent="0.35">
      <c r="A19" s="3" t="str">
        <f t="shared" si="0"/>
        <v>Lala Anai</v>
      </c>
      <c r="B19" s="4">
        <v>45991</v>
      </c>
      <c r="C19" t="s">
        <v>918</v>
      </c>
      <c r="D19" t="s">
        <v>919</v>
      </c>
      <c r="E19" t="s">
        <v>920</v>
      </c>
      <c r="F19" t="s">
        <v>921</v>
      </c>
      <c r="I19" t="s">
        <v>953</v>
      </c>
      <c r="J19" t="s">
        <v>954</v>
      </c>
      <c r="K19">
        <v>17</v>
      </c>
      <c r="L19">
        <v>71</v>
      </c>
      <c r="M19">
        <v>67</v>
      </c>
      <c r="N19">
        <v>77</v>
      </c>
      <c r="O19">
        <v>74</v>
      </c>
      <c r="Q19">
        <v>289</v>
      </c>
      <c r="R19">
        <v>71.97</v>
      </c>
      <c r="S19">
        <v>71.97</v>
      </c>
      <c r="T19">
        <v>70.92</v>
      </c>
      <c r="U19">
        <v>65.37</v>
      </c>
      <c r="V19">
        <v>76.569999999999993</v>
      </c>
      <c r="W19">
        <v>72.77</v>
      </c>
      <c r="Y19">
        <v>71.41</v>
      </c>
      <c r="Z19">
        <v>13</v>
      </c>
      <c r="AA19">
        <v>1</v>
      </c>
      <c r="AB19">
        <v>13</v>
      </c>
      <c r="AC19">
        <v>17</v>
      </c>
      <c r="AE19">
        <v>4</v>
      </c>
      <c r="AF19">
        <v>-1</v>
      </c>
      <c r="AG19">
        <v>5</v>
      </c>
      <c r="AH19">
        <v>10</v>
      </c>
      <c r="AJ19">
        <v>17</v>
      </c>
    </row>
    <row r="20" spans="1:36" x14ac:dyDescent="0.35">
      <c r="A20" s="3" t="str">
        <f t="shared" si="0"/>
        <v>Kano Nakamura</v>
      </c>
      <c r="B20" s="4">
        <v>45991</v>
      </c>
      <c r="C20" t="s">
        <v>918</v>
      </c>
      <c r="D20" t="s">
        <v>919</v>
      </c>
      <c r="E20" t="s">
        <v>920</v>
      </c>
      <c r="F20" t="s">
        <v>921</v>
      </c>
      <c r="I20" t="s">
        <v>955</v>
      </c>
      <c r="J20" t="s">
        <v>956</v>
      </c>
      <c r="K20">
        <v>17</v>
      </c>
      <c r="L20">
        <v>72</v>
      </c>
      <c r="M20">
        <v>73</v>
      </c>
      <c r="N20">
        <v>71</v>
      </c>
      <c r="O20">
        <v>73</v>
      </c>
      <c r="Q20">
        <v>289</v>
      </c>
      <c r="R20">
        <v>71.97</v>
      </c>
      <c r="S20">
        <v>71.97</v>
      </c>
      <c r="T20">
        <v>71.92</v>
      </c>
      <c r="U20">
        <v>71.37</v>
      </c>
      <c r="V20">
        <v>70.569999999999993</v>
      </c>
      <c r="W20">
        <v>71.77</v>
      </c>
      <c r="Y20">
        <v>71.41</v>
      </c>
      <c r="Z20">
        <v>18</v>
      </c>
      <c r="AA20">
        <v>14</v>
      </c>
      <c r="AB20">
        <v>18</v>
      </c>
      <c r="AC20">
        <v>17</v>
      </c>
      <c r="AE20">
        <v>5</v>
      </c>
      <c r="AF20">
        <v>7</v>
      </c>
      <c r="AG20">
        <v>6</v>
      </c>
      <c r="AH20">
        <v>10</v>
      </c>
      <c r="AJ20">
        <v>17</v>
      </c>
    </row>
    <row r="21" spans="1:36" x14ac:dyDescent="0.35">
      <c r="A21" s="3" t="str">
        <f t="shared" si="0"/>
        <v>Aihi Takano</v>
      </c>
      <c r="B21" s="4">
        <v>45991</v>
      </c>
      <c r="C21" t="s">
        <v>918</v>
      </c>
      <c r="D21" t="s">
        <v>919</v>
      </c>
      <c r="E21" t="s">
        <v>920</v>
      </c>
      <c r="F21" t="s">
        <v>921</v>
      </c>
      <c r="I21" t="s">
        <v>957</v>
      </c>
      <c r="J21" t="s">
        <v>958</v>
      </c>
      <c r="K21">
        <v>17</v>
      </c>
      <c r="L21">
        <v>75</v>
      </c>
      <c r="M21">
        <v>71</v>
      </c>
      <c r="N21">
        <v>69</v>
      </c>
      <c r="O21">
        <v>74</v>
      </c>
      <c r="Q21">
        <v>289</v>
      </c>
      <c r="R21">
        <v>71.97</v>
      </c>
      <c r="S21">
        <v>71.97</v>
      </c>
      <c r="T21">
        <v>74.92</v>
      </c>
      <c r="U21">
        <v>69.37</v>
      </c>
      <c r="V21">
        <v>68.569999999999993</v>
      </c>
      <c r="W21">
        <v>72.77</v>
      </c>
      <c r="Y21">
        <v>71.41</v>
      </c>
      <c r="Z21">
        <v>33</v>
      </c>
      <c r="AA21">
        <v>21</v>
      </c>
      <c r="AB21">
        <v>13</v>
      </c>
      <c r="AC21">
        <v>17</v>
      </c>
      <c r="AE21">
        <v>8</v>
      </c>
      <c r="AF21">
        <v>8</v>
      </c>
      <c r="AG21">
        <v>5</v>
      </c>
      <c r="AH21">
        <v>10</v>
      </c>
      <c r="AJ21">
        <v>17</v>
      </c>
    </row>
    <row r="22" spans="1:36" x14ac:dyDescent="0.35">
      <c r="A22" s="3" t="str">
        <f t="shared" si="0"/>
        <v>Yuri Yoshida</v>
      </c>
      <c r="B22" s="4">
        <v>45991</v>
      </c>
      <c r="C22" t="s">
        <v>918</v>
      </c>
      <c r="D22" t="s">
        <v>919</v>
      </c>
      <c r="E22" t="s">
        <v>920</v>
      </c>
      <c r="F22" t="s">
        <v>921</v>
      </c>
      <c r="I22" t="s">
        <v>959</v>
      </c>
      <c r="J22" t="s">
        <v>960</v>
      </c>
      <c r="K22">
        <v>17</v>
      </c>
      <c r="L22">
        <v>71</v>
      </c>
      <c r="M22">
        <v>75</v>
      </c>
      <c r="N22">
        <v>70</v>
      </c>
      <c r="O22">
        <v>73</v>
      </c>
      <c r="Q22">
        <v>289</v>
      </c>
      <c r="R22">
        <v>71.97</v>
      </c>
      <c r="S22">
        <v>71.97</v>
      </c>
      <c r="T22">
        <v>70.92</v>
      </c>
      <c r="U22">
        <v>73.37</v>
      </c>
      <c r="V22">
        <v>69.569999999999993</v>
      </c>
      <c r="W22">
        <v>71.77</v>
      </c>
      <c r="Y22">
        <v>71.41</v>
      </c>
      <c r="Z22">
        <v>13</v>
      </c>
      <c r="AA22">
        <v>21</v>
      </c>
      <c r="AB22">
        <v>18</v>
      </c>
      <c r="AC22">
        <v>17</v>
      </c>
      <c r="AE22">
        <v>4</v>
      </c>
      <c r="AF22">
        <v>8</v>
      </c>
      <c r="AG22">
        <v>6</v>
      </c>
      <c r="AH22">
        <v>10</v>
      </c>
      <c r="AJ22">
        <v>17</v>
      </c>
    </row>
    <row r="23" spans="1:36" x14ac:dyDescent="0.35">
      <c r="A23" s="3" t="str">
        <f t="shared" si="0"/>
        <v>Saiki Fujita</v>
      </c>
      <c r="B23" s="4">
        <v>45991</v>
      </c>
      <c r="C23" t="s">
        <v>918</v>
      </c>
      <c r="D23" t="s">
        <v>919</v>
      </c>
      <c r="E23" t="s">
        <v>920</v>
      </c>
      <c r="F23" t="s">
        <v>921</v>
      </c>
      <c r="I23" t="s">
        <v>961</v>
      </c>
      <c r="J23" t="s">
        <v>962</v>
      </c>
      <c r="K23">
        <v>21</v>
      </c>
      <c r="L23">
        <v>73</v>
      </c>
      <c r="M23">
        <v>72</v>
      </c>
      <c r="N23">
        <v>69</v>
      </c>
      <c r="O23">
        <v>77</v>
      </c>
      <c r="Q23">
        <v>291</v>
      </c>
      <c r="R23">
        <v>71.97</v>
      </c>
      <c r="S23">
        <v>71.97</v>
      </c>
      <c r="T23">
        <v>72.92</v>
      </c>
      <c r="U23">
        <v>70.37</v>
      </c>
      <c r="V23">
        <v>68.569999999999993</v>
      </c>
      <c r="W23">
        <v>75.77</v>
      </c>
      <c r="Y23">
        <v>71.91</v>
      </c>
      <c r="Z23">
        <v>23</v>
      </c>
      <c r="AA23">
        <v>14</v>
      </c>
      <c r="AB23">
        <v>9</v>
      </c>
      <c r="AC23">
        <v>21</v>
      </c>
      <c r="AE23">
        <v>6</v>
      </c>
      <c r="AF23">
        <v>7</v>
      </c>
      <c r="AG23">
        <v>4</v>
      </c>
      <c r="AH23">
        <v>12</v>
      </c>
      <c r="AJ23">
        <v>21</v>
      </c>
    </row>
    <row r="24" spans="1:36" x14ac:dyDescent="0.35">
      <c r="A24" s="3" t="str">
        <f t="shared" si="0"/>
        <v>Sora Kamiya</v>
      </c>
      <c r="B24" s="4">
        <v>45991</v>
      </c>
      <c r="C24" t="s">
        <v>918</v>
      </c>
      <c r="D24" t="s">
        <v>919</v>
      </c>
      <c r="E24" t="s">
        <v>920</v>
      </c>
      <c r="F24" t="s">
        <v>921</v>
      </c>
      <c r="I24" t="s">
        <v>963</v>
      </c>
      <c r="J24" t="s">
        <v>964</v>
      </c>
      <c r="K24">
        <v>22</v>
      </c>
      <c r="L24">
        <v>70</v>
      </c>
      <c r="M24">
        <v>76</v>
      </c>
      <c r="N24">
        <v>73</v>
      </c>
      <c r="O24">
        <v>73</v>
      </c>
      <c r="Q24">
        <v>292</v>
      </c>
      <c r="R24">
        <v>71.97</v>
      </c>
      <c r="S24">
        <v>71.97</v>
      </c>
      <c r="T24">
        <v>69.92</v>
      </c>
      <c r="U24">
        <v>74.37</v>
      </c>
      <c r="V24">
        <v>72.569999999999993</v>
      </c>
      <c r="W24">
        <v>71.77</v>
      </c>
      <c r="Y24">
        <v>72.16</v>
      </c>
      <c r="Z24">
        <v>8</v>
      </c>
      <c r="AA24">
        <v>21</v>
      </c>
      <c r="AB24">
        <v>24</v>
      </c>
      <c r="AC24">
        <v>22</v>
      </c>
      <c r="AE24">
        <v>3</v>
      </c>
      <c r="AF24">
        <v>8</v>
      </c>
      <c r="AG24">
        <v>9</v>
      </c>
      <c r="AH24">
        <v>13</v>
      </c>
      <c r="AJ24">
        <v>22</v>
      </c>
    </row>
    <row r="25" spans="1:36" x14ac:dyDescent="0.35">
      <c r="A25" s="3" t="str">
        <f t="shared" si="0"/>
        <v>Fuka Suga</v>
      </c>
      <c r="B25" s="4">
        <v>45991</v>
      </c>
      <c r="C25" t="s">
        <v>918</v>
      </c>
      <c r="D25" t="s">
        <v>919</v>
      </c>
      <c r="E25" t="s">
        <v>920</v>
      </c>
      <c r="F25" t="s">
        <v>921</v>
      </c>
      <c r="I25" t="s">
        <v>965</v>
      </c>
      <c r="J25" t="s">
        <v>966</v>
      </c>
      <c r="K25">
        <v>23</v>
      </c>
      <c r="L25">
        <v>74</v>
      </c>
      <c r="M25">
        <v>73</v>
      </c>
      <c r="N25">
        <v>75</v>
      </c>
      <c r="O25">
        <v>71</v>
      </c>
      <c r="Q25">
        <v>293</v>
      </c>
      <c r="R25">
        <v>71.97</v>
      </c>
      <c r="S25">
        <v>71.97</v>
      </c>
      <c r="T25">
        <v>73.92</v>
      </c>
      <c r="U25">
        <v>71.37</v>
      </c>
      <c r="V25">
        <v>74.569999999999993</v>
      </c>
      <c r="W25">
        <v>69.77</v>
      </c>
      <c r="Y25">
        <v>72.41</v>
      </c>
      <c r="Z25">
        <v>27</v>
      </c>
      <c r="AA25">
        <v>26</v>
      </c>
      <c r="AB25">
        <v>30</v>
      </c>
      <c r="AC25">
        <v>23</v>
      </c>
      <c r="AE25">
        <v>7</v>
      </c>
      <c r="AF25">
        <v>9</v>
      </c>
      <c r="AG25">
        <v>12</v>
      </c>
      <c r="AH25">
        <v>14</v>
      </c>
      <c r="AJ25">
        <v>23</v>
      </c>
    </row>
    <row r="26" spans="1:36" x14ac:dyDescent="0.35">
      <c r="A26" s="3" t="str">
        <f t="shared" si="0"/>
        <v>Hana Wakimoto</v>
      </c>
      <c r="B26" s="4">
        <v>45991</v>
      </c>
      <c r="C26" t="s">
        <v>918</v>
      </c>
      <c r="D26" t="s">
        <v>919</v>
      </c>
      <c r="E26" t="s">
        <v>920</v>
      </c>
      <c r="F26" t="s">
        <v>921</v>
      </c>
      <c r="I26" t="s">
        <v>967</v>
      </c>
      <c r="J26" t="s">
        <v>968</v>
      </c>
      <c r="K26">
        <v>23</v>
      </c>
      <c r="L26">
        <v>71</v>
      </c>
      <c r="M26">
        <v>76</v>
      </c>
      <c r="N26">
        <v>72</v>
      </c>
      <c r="O26">
        <v>74</v>
      </c>
      <c r="Q26">
        <v>293</v>
      </c>
      <c r="R26">
        <v>71.97</v>
      </c>
      <c r="S26">
        <v>71.97</v>
      </c>
      <c r="T26">
        <v>70.92</v>
      </c>
      <c r="U26">
        <v>74.37</v>
      </c>
      <c r="V26">
        <v>71.569999999999993</v>
      </c>
      <c r="W26">
        <v>72.77</v>
      </c>
      <c r="Y26">
        <v>72.41</v>
      </c>
      <c r="Z26">
        <v>13</v>
      </c>
      <c r="AA26">
        <v>26</v>
      </c>
      <c r="AB26">
        <v>24</v>
      </c>
      <c r="AC26">
        <v>23</v>
      </c>
      <c r="AE26">
        <v>4</v>
      </c>
      <c r="AF26">
        <v>9</v>
      </c>
      <c r="AG26">
        <v>9</v>
      </c>
      <c r="AH26">
        <v>14</v>
      </c>
      <c r="AJ26">
        <v>23</v>
      </c>
    </row>
    <row r="27" spans="1:36" x14ac:dyDescent="0.35">
      <c r="A27" s="3" t="str">
        <f t="shared" si="0"/>
        <v>Minami Katsu</v>
      </c>
      <c r="B27" s="4">
        <v>45991</v>
      </c>
      <c r="C27" t="s">
        <v>918</v>
      </c>
      <c r="D27" t="s">
        <v>919</v>
      </c>
      <c r="E27" t="s">
        <v>920</v>
      </c>
      <c r="F27" t="s">
        <v>921</v>
      </c>
      <c r="I27" t="s">
        <v>969</v>
      </c>
      <c r="J27" t="s">
        <v>970</v>
      </c>
      <c r="K27">
        <v>25</v>
      </c>
      <c r="L27">
        <v>77</v>
      </c>
      <c r="M27">
        <v>70</v>
      </c>
      <c r="N27">
        <v>77</v>
      </c>
      <c r="O27">
        <v>70</v>
      </c>
      <c r="Q27">
        <v>294</v>
      </c>
      <c r="R27">
        <v>71.97</v>
      </c>
      <c r="S27">
        <v>71.97</v>
      </c>
      <c r="T27">
        <v>76.92</v>
      </c>
      <c r="U27">
        <v>68.37</v>
      </c>
      <c r="V27">
        <v>76.569999999999993</v>
      </c>
      <c r="W27">
        <v>68.77</v>
      </c>
      <c r="Y27">
        <v>72.66</v>
      </c>
      <c r="Z27">
        <v>39</v>
      </c>
      <c r="AA27">
        <v>26</v>
      </c>
      <c r="AB27">
        <v>35</v>
      </c>
      <c r="AC27">
        <v>25</v>
      </c>
      <c r="AE27">
        <v>10</v>
      </c>
      <c r="AF27">
        <v>9</v>
      </c>
      <c r="AG27">
        <v>14</v>
      </c>
      <c r="AH27">
        <v>15</v>
      </c>
      <c r="AJ27">
        <v>25</v>
      </c>
    </row>
    <row r="28" spans="1:36" x14ac:dyDescent="0.35">
      <c r="A28" s="3" t="str">
        <f t="shared" si="0"/>
        <v>Shiho Kuwaki</v>
      </c>
      <c r="B28" s="4">
        <v>45991</v>
      </c>
      <c r="C28" t="s">
        <v>918</v>
      </c>
      <c r="D28" t="s">
        <v>919</v>
      </c>
      <c r="E28" t="s">
        <v>920</v>
      </c>
      <c r="F28" t="s">
        <v>921</v>
      </c>
      <c r="I28" t="s">
        <v>971</v>
      </c>
      <c r="J28" t="s">
        <v>972</v>
      </c>
      <c r="K28">
        <v>25</v>
      </c>
      <c r="L28">
        <v>74</v>
      </c>
      <c r="M28">
        <v>73</v>
      </c>
      <c r="N28">
        <v>73</v>
      </c>
      <c r="O28">
        <v>74</v>
      </c>
      <c r="Q28">
        <v>294</v>
      </c>
      <c r="R28">
        <v>71.97</v>
      </c>
      <c r="S28">
        <v>71.97</v>
      </c>
      <c r="T28">
        <v>73.92</v>
      </c>
      <c r="U28">
        <v>71.37</v>
      </c>
      <c r="V28">
        <v>72.569999999999993</v>
      </c>
      <c r="W28">
        <v>72.77</v>
      </c>
      <c r="Y28">
        <v>72.66</v>
      </c>
      <c r="Z28">
        <v>27</v>
      </c>
      <c r="AA28">
        <v>26</v>
      </c>
      <c r="AB28">
        <v>26</v>
      </c>
      <c r="AC28">
        <v>25</v>
      </c>
      <c r="AE28">
        <v>7</v>
      </c>
      <c r="AF28">
        <v>9</v>
      </c>
      <c r="AG28">
        <v>10</v>
      </c>
      <c r="AH28">
        <v>15</v>
      </c>
      <c r="AJ28">
        <v>25</v>
      </c>
    </row>
    <row r="29" spans="1:36" x14ac:dyDescent="0.35">
      <c r="A29" s="3" t="str">
        <f t="shared" si="0"/>
        <v>Shuri Sakuma</v>
      </c>
      <c r="B29" s="4">
        <v>45991</v>
      </c>
      <c r="C29" t="s">
        <v>918</v>
      </c>
      <c r="D29" t="s">
        <v>919</v>
      </c>
      <c r="E29" t="s">
        <v>920</v>
      </c>
      <c r="F29" t="s">
        <v>921</v>
      </c>
      <c r="I29" t="s">
        <v>973</v>
      </c>
      <c r="J29" t="s">
        <v>974</v>
      </c>
      <c r="K29">
        <v>25</v>
      </c>
      <c r="L29">
        <v>72</v>
      </c>
      <c r="M29">
        <v>73</v>
      </c>
      <c r="N29">
        <v>72</v>
      </c>
      <c r="O29">
        <v>77</v>
      </c>
      <c r="Q29">
        <v>294</v>
      </c>
      <c r="R29">
        <v>71.97</v>
      </c>
      <c r="S29">
        <v>71.97</v>
      </c>
      <c r="T29">
        <v>71.92</v>
      </c>
      <c r="U29">
        <v>71.37</v>
      </c>
      <c r="V29">
        <v>71.569999999999993</v>
      </c>
      <c r="W29">
        <v>75.77</v>
      </c>
      <c r="Y29">
        <v>72.66</v>
      </c>
      <c r="Z29">
        <v>18</v>
      </c>
      <c r="AA29">
        <v>14</v>
      </c>
      <c r="AB29">
        <v>21</v>
      </c>
      <c r="AC29">
        <v>25</v>
      </c>
      <c r="AE29">
        <v>5</v>
      </c>
      <c r="AF29">
        <v>7</v>
      </c>
      <c r="AG29">
        <v>7</v>
      </c>
      <c r="AH29">
        <v>15</v>
      </c>
      <c r="AJ29">
        <v>25</v>
      </c>
    </row>
    <row r="30" spans="1:36" x14ac:dyDescent="0.35">
      <c r="A30" s="3" t="str">
        <f t="shared" si="0"/>
        <v>Yui Kawamoto</v>
      </c>
      <c r="B30" s="4">
        <v>45991</v>
      </c>
      <c r="C30" t="s">
        <v>918</v>
      </c>
      <c r="D30" t="s">
        <v>919</v>
      </c>
      <c r="E30" t="s">
        <v>920</v>
      </c>
      <c r="F30" t="s">
        <v>921</v>
      </c>
      <c r="I30" t="s">
        <v>975</v>
      </c>
      <c r="J30" t="s">
        <v>976</v>
      </c>
      <c r="K30">
        <v>28</v>
      </c>
      <c r="L30">
        <v>74</v>
      </c>
      <c r="M30">
        <v>75</v>
      </c>
      <c r="N30">
        <v>71</v>
      </c>
      <c r="O30">
        <v>75</v>
      </c>
      <c r="Q30">
        <v>295</v>
      </c>
      <c r="R30">
        <v>71.97</v>
      </c>
      <c r="S30">
        <v>71.97</v>
      </c>
      <c r="T30">
        <v>73.92</v>
      </c>
      <c r="U30">
        <v>73.37</v>
      </c>
      <c r="V30">
        <v>70.569999999999993</v>
      </c>
      <c r="W30">
        <v>73.77</v>
      </c>
      <c r="Y30">
        <v>72.91</v>
      </c>
      <c r="Z30">
        <v>27</v>
      </c>
      <c r="AA30">
        <v>30</v>
      </c>
      <c r="AB30">
        <v>26</v>
      </c>
      <c r="AC30">
        <v>28</v>
      </c>
      <c r="AE30">
        <v>7</v>
      </c>
      <c r="AF30">
        <v>11</v>
      </c>
      <c r="AG30">
        <v>10</v>
      </c>
      <c r="AH30">
        <v>16</v>
      </c>
      <c r="AJ30">
        <v>28</v>
      </c>
    </row>
    <row r="31" spans="1:36" x14ac:dyDescent="0.35">
      <c r="A31" s="3" t="str">
        <f t="shared" si="0"/>
        <v>Mitsuki Kobayashi</v>
      </c>
      <c r="B31" s="4">
        <v>45991</v>
      </c>
      <c r="C31" t="s">
        <v>918</v>
      </c>
      <c r="D31" t="s">
        <v>919</v>
      </c>
      <c r="E31" t="s">
        <v>920</v>
      </c>
      <c r="F31" t="s">
        <v>921</v>
      </c>
      <c r="I31" t="s">
        <v>977</v>
      </c>
      <c r="J31" t="s">
        <v>978</v>
      </c>
      <c r="K31">
        <v>28</v>
      </c>
      <c r="L31">
        <v>73</v>
      </c>
      <c r="M31">
        <v>72</v>
      </c>
      <c r="N31">
        <v>76</v>
      </c>
      <c r="O31">
        <v>74</v>
      </c>
      <c r="Q31">
        <v>295</v>
      </c>
      <c r="R31">
        <v>71.97</v>
      </c>
      <c r="S31">
        <v>71.97</v>
      </c>
      <c r="T31">
        <v>72.92</v>
      </c>
      <c r="U31">
        <v>70.37</v>
      </c>
      <c r="V31">
        <v>75.569999999999993</v>
      </c>
      <c r="W31">
        <v>72.77</v>
      </c>
      <c r="Y31">
        <v>72.91</v>
      </c>
      <c r="Z31">
        <v>23</v>
      </c>
      <c r="AA31">
        <v>14</v>
      </c>
      <c r="AB31">
        <v>28</v>
      </c>
      <c r="AC31">
        <v>28</v>
      </c>
      <c r="AE31">
        <v>6</v>
      </c>
      <c r="AF31">
        <v>7</v>
      </c>
      <c r="AG31">
        <v>11</v>
      </c>
      <c r="AH31">
        <v>16</v>
      </c>
      <c r="AJ31">
        <v>28</v>
      </c>
    </row>
    <row r="32" spans="1:36" x14ac:dyDescent="0.35">
      <c r="A32" s="3" t="str">
        <f t="shared" si="0"/>
        <v>Kokona Sakurai</v>
      </c>
      <c r="B32" s="4">
        <v>45991</v>
      </c>
      <c r="C32" t="s">
        <v>918</v>
      </c>
      <c r="D32" t="s">
        <v>919</v>
      </c>
      <c r="E32" t="s">
        <v>920</v>
      </c>
      <c r="F32" t="s">
        <v>921</v>
      </c>
      <c r="I32" t="s">
        <v>979</v>
      </c>
      <c r="J32" t="s">
        <v>980</v>
      </c>
      <c r="K32">
        <v>30</v>
      </c>
      <c r="L32">
        <v>71</v>
      </c>
      <c r="M32">
        <v>75</v>
      </c>
      <c r="N32">
        <v>71</v>
      </c>
      <c r="O32">
        <v>79</v>
      </c>
      <c r="Q32">
        <v>296</v>
      </c>
      <c r="R32">
        <v>71.97</v>
      </c>
      <c r="S32">
        <v>71.97</v>
      </c>
      <c r="T32">
        <v>70.92</v>
      </c>
      <c r="U32">
        <v>73.37</v>
      </c>
      <c r="V32">
        <v>70.569999999999993</v>
      </c>
      <c r="W32">
        <v>77.77</v>
      </c>
      <c r="Y32">
        <v>73.16</v>
      </c>
      <c r="Z32">
        <v>13</v>
      </c>
      <c r="AA32">
        <v>21</v>
      </c>
      <c r="AB32">
        <v>21</v>
      </c>
      <c r="AC32">
        <v>30</v>
      </c>
      <c r="AE32">
        <v>4</v>
      </c>
      <c r="AF32">
        <v>8</v>
      </c>
      <c r="AG32">
        <v>7</v>
      </c>
      <c r="AH32">
        <v>17</v>
      </c>
      <c r="AJ32">
        <v>30</v>
      </c>
    </row>
    <row r="33" spans="1:36" x14ac:dyDescent="0.35">
      <c r="A33" s="3" t="str">
        <f t="shared" si="0"/>
        <v>Miyu Sato</v>
      </c>
      <c r="B33" s="4">
        <v>45991</v>
      </c>
      <c r="C33" t="s">
        <v>918</v>
      </c>
      <c r="D33" t="s">
        <v>919</v>
      </c>
      <c r="E33" t="s">
        <v>920</v>
      </c>
      <c r="F33" t="s">
        <v>921</v>
      </c>
      <c r="I33" t="s">
        <v>981</v>
      </c>
      <c r="J33" t="s">
        <v>982</v>
      </c>
      <c r="K33">
        <v>31</v>
      </c>
      <c r="L33">
        <v>75</v>
      </c>
      <c r="M33">
        <v>76</v>
      </c>
      <c r="N33">
        <v>71</v>
      </c>
      <c r="O33">
        <v>75</v>
      </c>
      <c r="Q33">
        <v>297</v>
      </c>
      <c r="R33">
        <v>71.97</v>
      </c>
      <c r="S33">
        <v>71.97</v>
      </c>
      <c r="T33">
        <v>74.92</v>
      </c>
      <c r="U33">
        <v>74.37</v>
      </c>
      <c r="V33">
        <v>70.569999999999993</v>
      </c>
      <c r="W33">
        <v>73.77</v>
      </c>
      <c r="Y33">
        <v>73.41</v>
      </c>
      <c r="Z33">
        <v>33</v>
      </c>
      <c r="AA33">
        <v>36</v>
      </c>
      <c r="AB33">
        <v>30</v>
      </c>
      <c r="AC33">
        <v>31</v>
      </c>
      <c r="AE33">
        <v>8</v>
      </c>
      <c r="AF33">
        <v>13</v>
      </c>
      <c r="AG33">
        <v>12</v>
      </c>
      <c r="AH33">
        <v>18</v>
      </c>
      <c r="AJ33">
        <v>31</v>
      </c>
    </row>
    <row r="34" spans="1:36" x14ac:dyDescent="0.35">
      <c r="A34" s="3" t="str">
        <f t="shared" si="0"/>
        <v>Ayaka Watanabe</v>
      </c>
      <c r="B34" s="4">
        <v>45991</v>
      </c>
      <c r="C34" t="s">
        <v>918</v>
      </c>
      <c r="D34" t="s">
        <v>919</v>
      </c>
      <c r="E34" t="s">
        <v>920</v>
      </c>
      <c r="F34" t="s">
        <v>921</v>
      </c>
      <c r="I34" t="s">
        <v>983</v>
      </c>
      <c r="J34" t="s">
        <v>929</v>
      </c>
      <c r="K34">
        <v>31</v>
      </c>
      <c r="L34">
        <v>71</v>
      </c>
      <c r="M34">
        <v>78</v>
      </c>
      <c r="N34">
        <v>74</v>
      </c>
      <c r="O34">
        <v>74</v>
      </c>
      <c r="Q34">
        <v>297</v>
      </c>
      <c r="R34">
        <v>71.97</v>
      </c>
      <c r="S34">
        <v>71.97</v>
      </c>
      <c r="T34">
        <v>70.92</v>
      </c>
      <c r="U34">
        <v>76.37</v>
      </c>
      <c r="V34">
        <v>73.569999999999993</v>
      </c>
      <c r="W34">
        <v>72.77</v>
      </c>
      <c r="Y34">
        <v>73.41</v>
      </c>
      <c r="Z34">
        <v>13</v>
      </c>
      <c r="AA34">
        <v>30</v>
      </c>
      <c r="AB34">
        <v>32</v>
      </c>
      <c r="AC34">
        <v>31</v>
      </c>
      <c r="AE34">
        <v>4</v>
      </c>
      <c r="AF34">
        <v>11</v>
      </c>
      <c r="AG34">
        <v>13</v>
      </c>
      <c r="AH34">
        <v>18</v>
      </c>
      <c r="AJ34">
        <v>31</v>
      </c>
    </row>
    <row r="35" spans="1:36" x14ac:dyDescent="0.35">
      <c r="A35" s="3" t="str">
        <f t="shared" si="0"/>
        <v>Kotone Hori</v>
      </c>
      <c r="B35" s="4">
        <v>45991</v>
      </c>
      <c r="C35" t="s">
        <v>918</v>
      </c>
      <c r="D35" t="s">
        <v>919</v>
      </c>
      <c r="E35" t="s">
        <v>920</v>
      </c>
      <c r="F35" t="s">
        <v>921</v>
      </c>
      <c r="I35" t="s">
        <v>984</v>
      </c>
      <c r="J35" t="s">
        <v>985</v>
      </c>
      <c r="K35">
        <v>33</v>
      </c>
      <c r="L35">
        <v>77</v>
      </c>
      <c r="M35">
        <v>74</v>
      </c>
      <c r="N35">
        <v>74</v>
      </c>
      <c r="O35">
        <v>73</v>
      </c>
      <c r="Q35">
        <v>298</v>
      </c>
      <c r="R35">
        <v>71.97</v>
      </c>
      <c r="S35">
        <v>71.97</v>
      </c>
      <c r="T35">
        <v>76.92</v>
      </c>
      <c r="U35">
        <v>72.37</v>
      </c>
      <c r="V35">
        <v>73.569999999999993</v>
      </c>
      <c r="W35">
        <v>71.77</v>
      </c>
      <c r="Y35">
        <v>73.66</v>
      </c>
      <c r="Z35">
        <v>39</v>
      </c>
      <c r="AA35">
        <v>36</v>
      </c>
      <c r="AB35">
        <v>36</v>
      </c>
      <c r="AC35">
        <v>33</v>
      </c>
      <c r="AE35">
        <v>10</v>
      </c>
      <c r="AF35">
        <v>13</v>
      </c>
      <c r="AG35">
        <v>15</v>
      </c>
      <c r="AH35">
        <v>19</v>
      </c>
      <c r="AJ35">
        <v>33</v>
      </c>
    </row>
    <row r="36" spans="1:36" x14ac:dyDescent="0.35">
      <c r="A36" s="3" t="str">
        <f t="shared" si="0"/>
        <v>Haruka Kudo</v>
      </c>
      <c r="B36" s="4">
        <v>45991</v>
      </c>
      <c r="C36" t="s">
        <v>918</v>
      </c>
      <c r="D36" t="s">
        <v>919</v>
      </c>
      <c r="E36" t="s">
        <v>920</v>
      </c>
      <c r="F36" t="s">
        <v>921</v>
      </c>
      <c r="I36" t="s">
        <v>986</v>
      </c>
      <c r="J36" t="s">
        <v>987</v>
      </c>
      <c r="K36">
        <v>33</v>
      </c>
      <c r="L36">
        <v>75</v>
      </c>
      <c r="M36">
        <v>75</v>
      </c>
      <c r="N36">
        <v>73</v>
      </c>
      <c r="O36">
        <v>75</v>
      </c>
      <c r="Q36">
        <v>298</v>
      </c>
      <c r="R36">
        <v>71.97</v>
      </c>
      <c r="S36">
        <v>71.97</v>
      </c>
      <c r="T36">
        <v>74.92</v>
      </c>
      <c r="U36">
        <v>73.37</v>
      </c>
      <c r="V36">
        <v>72.569999999999993</v>
      </c>
      <c r="W36">
        <v>73.77</v>
      </c>
      <c r="Y36">
        <v>73.66</v>
      </c>
      <c r="Z36">
        <v>33</v>
      </c>
      <c r="AA36">
        <v>35</v>
      </c>
      <c r="AB36">
        <v>32</v>
      </c>
      <c r="AC36">
        <v>33</v>
      </c>
      <c r="AE36">
        <v>8</v>
      </c>
      <c r="AF36">
        <v>12</v>
      </c>
      <c r="AG36">
        <v>13</v>
      </c>
      <c r="AH36">
        <v>19</v>
      </c>
      <c r="AJ36">
        <v>33</v>
      </c>
    </row>
    <row r="37" spans="1:36" x14ac:dyDescent="0.35">
      <c r="A37" s="3" t="str">
        <f t="shared" si="0"/>
        <v>Chia Yen Wu</v>
      </c>
      <c r="B37" s="4">
        <v>45991</v>
      </c>
      <c r="C37" t="s">
        <v>918</v>
      </c>
      <c r="D37" t="s">
        <v>919</v>
      </c>
      <c r="E37" t="s">
        <v>920</v>
      </c>
      <c r="F37" t="s">
        <v>921</v>
      </c>
      <c r="I37" t="s">
        <v>988</v>
      </c>
      <c r="J37" t="s">
        <v>989</v>
      </c>
      <c r="K37">
        <v>35</v>
      </c>
      <c r="L37">
        <v>72</v>
      </c>
      <c r="M37">
        <v>77</v>
      </c>
      <c r="N37">
        <v>74</v>
      </c>
      <c r="O37">
        <v>76</v>
      </c>
      <c r="Q37">
        <v>299</v>
      </c>
      <c r="R37">
        <v>71.97</v>
      </c>
      <c r="S37">
        <v>71.97</v>
      </c>
      <c r="T37">
        <v>71.92</v>
      </c>
      <c r="U37">
        <v>75.37</v>
      </c>
      <c r="V37">
        <v>73.569999999999993</v>
      </c>
      <c r="W37">
        <v>74.77</v>
      </c>
      <c r="Y37">
        <v>73.91</v>
      </c>
      <c r="Z37">
        <v>18</v>
      </c>
      <c r="AA37">
        <v>30</v>
      </c>
      <c r="AB37">
        <v>32</v>
      </c>
      <c r="AC37">
        <v>35</v>
      </c>
      <c r="AE37">
        <v>5</v>
      </c>
      <c r="AF37">
        <v>11</v>
      </c>
      <c r="AG37">
        <v>13</v>
      </c>
      <c r="AH37">
        <v>20</v>
      </c>
      <c r="AJ37">
        <v>35</v>
      </c>
    </row>
    <row r="38" spans="1:36" x14ac:dyDescent="0.35">
      <c r="A38" s="3" t="str">
        <f t="shared" si="0"/>
        <v>Kotoko Uchida</v>
      </c>
      <c r="B38" s="4">
        <v>45991</v>
      </c>
      <c r="C38" t="s">
        <v>918</v>
      </c>
      <c r="D38" t="s">
        <v>919</v>
      </c>
      <c r="E38" t="s">
        <v>920</v>
      </c>
      <c r="F38" t="s">
        <v>921</v>
      </c>
      <c r="I38" t="s">
        <v>990</v>
      </c>
      <c r="J38" t="s">
        <v>991</v>
      </c>
      <c r="K38">
        <v>36</v>
      </c>
      <c r="L38">
        <v>75</v>
      </c>
      <c r="M38">
        <v>77</v>
      </c>
      <c r="N38">
        <v>69</v>
      </c>
      <c r="O38">
        <v>79</v>
      </c>
      <c r="Q38">
        <v>300</v>
      </c>
      <c r="R38">
        <v>71.97</v>
      </c>
      <c r="S38">
        <v>71.97</v>
      </c>
      <c r="T38">
        <v>74.92</v>
      </c>
      <c r="U38">
        <v>75.37</v>
      </c>
      <c r="V38">
        <v>68.569999999999993</v>
      </c>
      <c r="W38">
        <v>77.77</v>
      </c>
      <c r="Y38">
        <v>74.16</v>
      </c>
      <c r="Z38">
        <v>33</v>
      </c>
      <c r="AA38">
        <v>38</v>
      </c>
      <c r="AB38">
        <v>28</v>
      </c>
      <c r="AC38">
        <v>36</v>
      </c>
      <c r="AE38">
        <v>8</v>
      </c>
      <c r="AF38">
        <v>14</v>
      </c>
      <c r="AG38">
        <v>11</v>
      </c>
      <c r="AH38">
        <v>21</v>
      </c>
      <c r="AJ38">
        <v>36</v>
      </c>
    </row>
    <row r="39" spans="1:36" x14ac:dyDescent="0.35">
      <c r="A39" s="3" t="str">
        <f t="shared" si="0"/>
        <v>Kana Nagai</v>
      </c>
      <c r="B39" s="4">
        <v>45991</v>
      </c>
      <c r="C39" t="s">
        <v>918</v>
      </c>
      <c r="D39" t="s">
        <v>919</v>
      </c>
      <c r="E39" t="s">
        <v>920</v>
      </c>
      <c r="F39" t="s">
        <v>921</v>
      </c>
      <c r="I39" t="s">
        <v>992</v>
      </c>
      <c r="J39" t="s">
        <v>993</v>
      </c>
      <c r="K39">
        <v>37</v>
      </c>
      <c r="L39">
        <v>74</v>
      </c>
      <c r="M39">
        <v>75</v>
      </c>
      <c r="N39">
        <v>76</v>
      </c>
      <c r="O39">
        <v>77</v>
      </c>
      <c r="Q39">
        <v>302</v>
      </c>
      <c r="R39">
        <v>71.97</v>
      </c>
      <c r="S39">
        <v>71.97</v>
      </c>
      <c r="T39">
        <v>73.92</v>
      </c>
      <c r="U39">
        <v>73.37</v>
      </c>
      <c r="V39">
        <v>75.569999999999993</v>
      </c>
      <c r="W39">
        <v>75.77</v>
      </c>
      <c r="Y39">
        <v>74.66</v>
      </c>
      <c r="Z39">
        <v>27</v>
      </c>
      <c r="AA39">
        <v>30</v>
      </c>
      <c r="AB39">
        <v>36</v>
      </c>
      <c r="AC39">
        <v>37</v>
      </c>
      <c r="AE39">
        <v>7</v>
      </c>
      <c r="AF39">
        <v>11</v>
      </c>
      <c r="AG39">
        <v>15</v>
      </c>
      <c r="AH39">
        <v>23</v>
      </c>
      <c r="AJ39">
        <v>37</v>
      </c>
    </row>
    <row r="40" spans="1:36" x14ac:dyDescent="0.35">
      <c r="A40" s="3" t="str">
        <f t="shared" si="0"/>
        <v>Nana Yamashiro</v>
      </c>
      <c r="B40" s="4">
        <v>45991</v>
      </c>
      <c r="C40" t="s">
        <v>918</v>
      </c>
      <c r="D40" t="s">
        <v>919</v>
      </c>
      <c r="E40" t="s">
        <v>920</v>
      </c>
      <c r="F40" t="s">
        <v>921</v>
      </c>
      <c r="I40" t="s">
        <v>994</v>
      </c>
      <c r="J40" t="s">
        <v>995</v>
      </c>
      <c r="K40">
        <v>38</v>
      </c>
      <c r="L40">
        <v>75</v>
      </c>
      <c r="M40">
        <v>74</v>
      </c>
      <c r="N40">
        <v>80</v>
      </c>
      <c r="O40">
        <v>75</v>
      </c>
      <c r="Q40">
        <v>304</v>
      </c>
      <c r="R40">
        <v>71.97</v>
      </c>
      <c r="S40">
        <v>71.97</v>
      </c>
      <c r="T40">
        <v>74.92</v>
      </c>
      <c r="U40">
        <v>72.37</v>
      </c>
      <c r="V40">
        <v>79.569999999999993</v>
      </c>
      <c r="W40">
        <v>73.77</v>
      </c>
      <c r="Y40">
        <v>75.16</v>
      </c>
      <c r="Z40">
        <v>33</v>
      </c>
      <c r="AA40">
        <v>30</v>
      </c>
      <c r="AB40">
        <v>38</v>
      </c>
      <c r="AC40">
        <v>38</v>
      </c>
      <c r="AE40">
        <v>8</v>
      </c>
      <c r="AF40">
        <v>11</v>
      </c>
      <c r="AG40">
        <v>19</v>
      </c>
      <c r="AH40">
        <v>25</v>
      </c>
      <c r="AJ40">
        <v>38</v>
      </c>
    </row>
    <row r="41" spans="1:36" x14ac:dyDescent="0.35">
      <c r="A41" s="3" t="str">
        <f t="shared" si="0"/>
        <v>Nanako Inagaki</v>
      </c>
      <c r="B41" s="4">
        <v>45991</v>
      </c>
      <c r="C41" t="s">
        <v>918</v>
      </c>
      <c r="D41" t="s">
        <v>919</v>
      </c>
      <c r="E41" t="s">
        <v>920</v>
      </c>
      <c r="F41" t="s">
        <v>921</v>
      </c>
      <c r="I41" t="s">
        <v>996</v>
      </c>
      <c r="J41" t="s">
        <v>997</v>
      </c>
      <c r="K41">
        <v>39</v>
      </c>
      <c r="L41">
        <v>74</v>
      </c>
      <c r="M41">
        <v>81</v>
      </c>
      <c r="N41">
        <v>75</v>
      </c>
      <c r="O41">
        <v>77</v>
      </c>
      <c r="Q41">
        <v>307</v>
      </c>
      <c r="R41">
        <v>71.97</v>
      </c>
      <c r="S41">
        <v>71.97</v>
      </c>
      <c r="T41">
        <v>73.92</v>
      </c>
      <c r="U41">
        <v>79.37</v>
      </c>
      <c r="V41">
        <v>74.569999999999993</v>
      </c>
      <c r="W41">
        <v>75.77</v>
      </c>
      <c r="Y41">
        <v>75.91</v>
      </c>
      <c r="Z41">
        <v>27</v>
      </c>
      <c r="AA41">
        <v>40</v>
      </c>
      <c r="AB41">
        <v>40</v>
      </c>
      <c r="AC41">
        <v>39</v>
      </c>
      <c r="AE41">
        <v>7</v>
      </c>
      <c r="AF41">
        <v>17</v>
      </c>
      <c r="AG41">
        <v>20</v>
      </c>
      <c r="AH41">
        <v>28</v>
      </c>
      <c r="AJ41">
        <v>39</v>
      </c>
    </row>
    <row r="42" spans="1:36" x14ac:dyDescent="0.35">
      <c r="A42" s="3" t="str">
        <f t="shared" si="0"/>
        <v>Nana Suganuma</v>
      </c>
      <c r="B42" s="4">
        <v>45991</v>
      </c>
      <c r="C42" t="s">
        <v>918</v>
      </c>
      <c r="D42" t="s">
        <v>919</v>
      </c>
      <c r="E42" t="s">
        <v>920</v>
      </c>
      <c r="F42" t="s">
        <v>921</v>
      </c>
      <c r="I42" t="s">
        <v>998</v>
      </c>
      <c r="J42" t="s">
        <v>995</v>
      </c>
      <c r="K42">
        <v>40</v>
      </c>
      <c r="L42">
        <v>76</v>
      </c>
      <c r="M42">
        <v>77</v>
      </c>
      <c r="N42">
        <v>76</v>
      </c>
      <c r="O42">
        <v>79</v>
      </c>
      <c r="Q42">
        <v>308</v>
      </c>
      <c r="R42">
        <v>71.97</v>
      </c>
      <c r="S42">
        <v>71.97</v>
      </c>
      <c r="T42">
        <v>75.92</v>
      </c>
      <c r="U42">
        <v>75.37</v>
      </c>
      <c r="V42">
        <v>75.569999999999993</v>
      </c>
      <c r="W42">
        <v>77.77</v>
      </c>
      <c r="Y42">
        <v>76.16</v>
      </c>
      <c r="Z42">
        <v>38</v>
      </c>
      <c r="AA42">
        <v>39</v>
      </c>
      <c r="AB42">
        <v>38</v>
      </c>
      <c r="AC42">
        <v>40</v>
      </c>
      <c r="AE42">
        <v>9</v>
      </c>
      <c r="AF42">
        <v>15</v>
      </c>
      <c r="AG42">
        <v>19</v>
      </c>
      <c r="AH42">
        <v>29</v>
      </c>
      <c r="AJ42">
        <v>40</v>
      </c>
    </row>
    <row r="43" spans="1:36" x14ac:dyDescent="0.35">
      <c r="A43" s="3" t="str">
        <f t="shared" si="0"/>
        <v>Nastasia Nadaud</v>
      </c>
      <c r="B43" s="4">
        <v>45991</v>
      </c>
      <c r="C43" t="s">
        <v>999</v>
      </c>
      <c r="D43" t="s">
        <v>1000</v>
      </c>
      <c r="E43" t="s">
        <v>1001</v>
      </c>
      <c r="F43" t="s">
        <v>1002</v>
      </c>
      <c r="I43" t="s">
        <v>1003</v>
      </c>
      <c r="J43" t="s">
        <v>1004</v>
      </c>
      <c r="K43">
        <v>1</v>
      </c>
      <c r="L43">
        <v>72</v>
      </c>
      <c r="M43">
        <v>65</v>
      </c>
      <c r="N43">
        <v>69</v>
      </c>
      <c r="O43">
        <v>66</v>
      </c>
      <c r="Q43">
        <v>272</v>
      </c>
      <c r="R43">
        <v>73.38</v>
      </c>
      <c r="S43">
        <v>73.38</v>
      </c>
      <c r="T43">
        <v>73.510000000000005</v>
      </c>
      <c r="U43">
        <v>66.83</v>
      </c>
      <c r="V43">
        <v>70.989999999999995</v>
      </c>
      <c r="W43">
        <v>67.430000000000007</v>
      </c>
      <c r="Y43">
        <v>69.69</v>
      </c>
      <c r="Z43">
        <v>34</v>
      </c>
      <c r="AA43">
        <v>3</v>
      </c>
      <c r="AB43">
        <v>3</v>
      </c>
      <c r="AC43">
        <v>1</v>
      </c>
      <c r="AE43">
        <v>6</v>
      </c>
      <c r="AF43">
        <v>8</v>
      </c>
      <c r="AG43">
        <v>5</v>
      </c>
      <c r="AH43">
        <v>-4</v>
      </c>
      <c r="AJ43">
        <v>1</v>
      </c>
    </row>
    <row r="44" spans="1:36" x14ac:dyDescent="0.35">
      <c r="A44" s="3" t="str">
        <f t="shared" si="0"/>
        <v>Kirsten Rudgeley</v>
      </c>
      <c r="B44" s="4">
        <v>45991</v>
      </c>
      <c r="C44" t="s">
        <v>999</v>
      </c>
      <c r="D44" t="s">
        <v>1000</v>
      </c>
      <c r="E44" t="s">
        <v>1001</v>
      </c>
      <c r="F44" t="s">
        <v>1002</v>
      </c>
      <c r="I44" t="s">
        <v>1005</v>
      </c>
      <c r="J44" t="s">
        <v>1006</v>
      </c>
      <c r="K44">
        <v>2</v>
      </c>
      <c r="L44">
        <v>70</v>
      </c>
      <c r="M44">
        <v>69</v>
      </c>
      <c r="N44">
        <v>68</v>
      </c>
      <c r="O44">
        <v>69</v>
      </c>
      <c r="Q44">
        <v>276</v>
      </c>
      <c r="R44">
        <v>73.38</v>
      </c>
      <c r="S44">
        <v>73.38</v>
      </c>
      <c r="T44">
        <v>71.510000000000005</v>
      </c>
      <c r="U44">
        <v>70.83</v>
      </c>
      <c r="V44">
        <v>69.989999999999995</v>
      </c>
      <c r="W44">
        <v>70.430000000000007</v>
      </c>
      <c r="Y44">
        <v>70.69</v>
      </c>
      <c r="Z44">
        <v>15</v>
      </c>
      <c r="AA44">
        <v>11</v>
      </c>
      <c r="AB44">
        <v>4</v>
      </c>
      <c r="AC44">
        <v>2</v>
      </c>
      <c r="AE44">
        <v>4</v>
      </c>
      <c r="AF44">
        <v>10</v>
      </c>
      <c r="AG44">
        <v>6</v>
      </c>
      <c r="AH44">
        <v>4</v>
      </c>
      <c r="AJ44">
        <v>2</v>
      </c>
    </row>
    <row r="45" spans="1:36" x14ac:dyDescent="0.35">
      <c r="A45" s="3" t="str">
        <f t="shared" si="0"/>
        <v>Kelsey Bennett</v>
      </c>
      <c r="B45" s="4">
        <v>45991</v>
      </c>
      <c r="C45" t="s">
        <v>999</v>
      </c>
      <c r="D45" t="s">
        <v>1000</v>
      </c>
      <c r="E45" t="s">
        <v>1001</v>
      </c>
      <c r="F45" t="s">
        <v>1002</v>
      </c>
      <c r="I45" t="s">
        <v>1007</v>
      </c>
      <c r="J45" t="s">
        <v>1008</v>
      </c>
      <c r="K45">
        <v>3</v>
      </c>
      <c r="L45">
        <v>72</v>
      </c>
      <c r="M45">
        <v>71</v>
      </c>
      <c r="N45">
        <v>68</v>
      </c>
      <c r="O45">
        <v>66</v>
      </c>
      <c r="Q45">
        <v>277</v>
      </c>
      <c r="R45">
        <v>73.38</v>
      </c>
      <c r="S45">
        <v>73.38</v>
      </c>
      <c r="T45">
        <v>73.510000000000005</v>
      </c>
      <c r="U45">
        <v>72.83</v>
      </c>
      <c r="V45">
        <v>69.989999999999995</v>
      </c>
      <c r="W45">
        <v>67.430000000000007</v>
      </c>
      <c r="Y45">
        <v>70.94</v>
      </c>
      <c r="Z45">
        <v>34</v>
      </c>
      <c r="AA45">
        <v>34</v>
      </c>
      <c r="AB45">
        <v>20</v>
      </c>
      <c r="AC45">
        <v>3</v>
      </c>
      <c r="AE45">
        <v>6</v>
      </c>
      <c r="AF45">
        <v>14</v>
      </c>
      <c r="AG45">
        <v>10</v>
      </c>
      <c r="AH45">
        <v>5</v>
      </c>
      <c r="AJ45">
        <v>3</v>
      </c>
    </row>
    <row r="46" spans="1:36" x14ac:dyDescent="0.35">
      <c r="A46" s="3" t="str">
        <f t="shared" si="0"/>
        <v>Olivia Cowan</v>
      </c>
      <c r="B46" s="4">
        <v>45991</v>
      </c>
      <c r="C46" t="s">
        <v>999</v>
      </c>
      <c r="D46" t="s">
        <v>1000</v>
      </c>
      <c r="E46" t="s">
        <v>1001</v>
      </c>
      <c r="F46" t="s">
        <v>1002</v>
      </c>
      <c r="I46" t="s">
        <v>1009</v>
      </c>
      <c r="J46" t="s">
        <v>1010</v>
      </c>
      <c r="K46">
        <v>3</v>
      </c>
      <c r="L46">
        <v>72</v>
      </c>
      <c r="M46">
        <v>70</v>
      </c>
      <c r="N46">
        <v>68</v>
      </c>
      <c r="O46">
        <v>67</v>
      </c>
      <c r="Q46">
        <v>277</v>
      </c>
      <c r="R46">
        <v>73.38</v>
      </c>
      <c r="S46">
        <v>73.38</v>
      </c>
      <c r="T46">
        <v>73.510000000000005</v>
      </c>
      <c r="U46">
        <v>71.83</v>
      </c>
      <c r="V46">
        <v>69.989999999999995</v>
      </c>
      <c r="W46">
        <v>68.430000000000007</v>
      </c>
      <c r="Y46">
        <v>70.94</v>
      </c>
      <c r="Z46">
        <v>34</v>
      </c>
      <c r="AA46">
        <v>31</v>
      </c>
      <c r="AB46">
        <v>17</v>
      </c>
      <c r="AC46">
        <v>3</v>
      </c>
      <c r="AE46">
        <v>6</v>
      </c>
      <c r="AF46">
        <v>13</v>
      </c>
      <c r="AG46">
        <v>9</v>
      </c>
      <c r="AH46">
        <v>5</v>
      </c>
      <c r="AJ46">
        <v>3</v>
      </c>
    </row>
    <row r="47" spans="1:36" x14ac:dyDescent="0.35">
      <c r="A47" s="3" t="str">
        <f t="shared" si="0"/>
        <v>Perrine Delacour</v>
      </c>
      <c r="B47" s="4">
        <v>45991</v>
      </c>
      <c r="C47" t="s">
        <v>999</v>
      </c>
      <c r="D47" t="s">
        <v>1000</v>
      </c>
      <c r="E47" t="s">
        <v>1001</v>
      </c>
      <c r="F47" t="s">
        <v>1002</v>
      </c>
      <c r="I47" t="s">
        <v>1011</v>
      </c>
      <c r="J47" t="s">
        <v>1012</v>
      </c>
      <c r="K47">
        <v>3</v>
      </c>
      <c r="L47">
        <v>70</v>
      </c>
      <c r="M47">
        <v>68</v>
      </c>
      <c r="N47">
        <v>66</v>
      </c>
      <c r="O47">
        <v>73</v>
      </c>
      <c r="Q47">
        <v>277</v>
      </c>
      <c r="R47">
        <v>73.38</v>
      </c>
      <c r="S47">
        <v>73.38</v>
      </c>
      <c r="T47">
        <v>71.510000000000005</v>
      </c>
      <c r="U47">
        <v>69.83</v>
      </c>
      <c r="V47">
        <v>67.989999999999995</v>
      </c>
      <c r="W47">
        <v>74.430000000000007</v>
      </c>
      <c r="Y47">
        <v>70.94</v>
      </c>
      <c r="Z47">
        <v>15</v>
      </c>
      <c r="AA47">
        <v>5</v>
      </c>
      <c r="AB47">
        <v>2</v>
      </c>
      <c r="AC47">
        <v>3</v>
      </c>
      <c r="AE47">
        <v>4</v>
      </c>
      <c r="AF47">
        <v>9</v>
      </c>
      <c r="AG47">
        <v>3</v>
      </c>
      <c r="AH47">
        <v>5</v>
      </c>
      <c r="AJ47">
        <v>3</v>
      </c>
    </row>
    <row r="48" spans="1:36" x14ac:dyDescent="0.35">
      <c r="A48" s="3" t="str">
        <f t="shared" si="0"/>
        <v>Dorthea Forbrigd</v>
      </c>
      <c r="B48" s="4">
        <v>45991</v>
      </c>
      <c r="C48" t="s">
        <v>999</v>
      </c>
      <c r="D48" t="s">
        <v>1000</v>
      </c>
      <c r="E48" t="s">
        <v>1001</v>
      </c>
      <c r="F48" t="s">
        <v>1002</v>
      </c>
      <c r="I48" t="s">
        <v>1013</v>
      </c>
      <c r="J48" t="s">
        <v>1014</v>
      </c>
      <c r="K48">
        <v>3</v>
      </c>
      <c r="L48">
        <v>72</v>
      </c>
      <c r="M48">
        <v>71</v>
      </c>
      <c r="N48">
        <v>66</v>
      </c>
      <c r="O48">
        <v>68</v>
      </c>
      <c r="Q48">
        <v>277</v>
      </c>
      <c r="R48">
        <v>73.38</v>
      </c>
      <c r="S48">
        <v>73.38</v>
      </c>
      <c r="T48">
        <v>73.510000000000005</v>
      </c>
      <c r="U48">
        <v>72.83</v>
      </c>
      <c r="V48">
        <v>67.989999999999995</v>
      </c>
      <c r="W48">
        <v>69.430000000000007</v>
      </c>
      <c r="Y48">
        <v>70.94</v>
      </c>
      <c r="Z48">
        <v>34</v>
      </c>
      <c r="AA48">
        <v>34</v>
      </c>
      <c r="AB48">
        <v>12</v>
      </c>
      <c r="AC48">
        <v>3</v>
      </c>
      <c r="AE48">
        <v>6</v>
      </c>
      <c r="AF48">
        <v>14</v>
      </c>
      <c r="AG48">
        <v>8</v>
      </c>
      <c r="AH48">
        <v>5</v>
      </c>
      <c r="AJ48">
        <v>3</v>
      </c>
    </row>
    <row r="49" spans="1:36" x14ac:dyDescent="0.35">
      <c r="A49" s="3" t="str">
        <f t="shared" si="0"/>
        <v>Trichat Cheenglab</v>
      </c>
      <c r="B49" s="4">
        <v>45991</v>
      </c>
      <c r="C49" t="s">
        <v>999</v>
      </c>
      <c r="D49" t="s">
        <v>1000</v>
      </c>
      <c r="E49" t="s">
        <v>1001</v>
      </c>
      <c r="F49" t="s">
        <v>1002</v>
      </c>
      <c r="I49" t="s">
        <v>1015</v>
      </c>
      <c r="J49" t="s">
        <v>1016</v>
      </c>
      <c r="K49">
        <v>7</v>
      </c>
      <c r="L49">
        <v>66</v>
      </c>
      <c r="M49">
        <v>63</v>
      </c>
      <c r="N49">
        <v>72</v>
      </c>
      <c r="O49">
        <v>77</v>
      </c>
      <c r="Q49">
        <v>278</v>
      </c>
      <c r="R49">
        <v>73.38</v>
      </c>
      <c r="S49">
        <v>73.38</v>
      </c>
      <c r="T49">
        <v>67.510000000000005</v>
      </c>
      <c r="U49">
        <v>64.83</v>
      </c>
      <c r="V49">
        <v>73.989999999999995</v>
      </c>
      <c r="W49">
        <v>78.430000000000007</v>
      </c>
      <c r="Y49">
        <v>71.19</v>
      </c>
      <c r="Z49">
        <v>1</v>
      </c>
      <c r="AA49">
        <v>1</v>
      </c>
      <c r="AB49">
        <v>1</v>
      </c>
      <c r="AC49">
        <v>7</v>
      </c>
      <c r="AE49">
        <v>0</v>
      </c>
      <c r="AF49">
        <v>-7</v>
      </c>
      <c r="AG49">
        <v>-3</v>
      </c>
      <c r="AH49">
        <v>6</v>
      </c>
      <c r="AJ49">
        <v>7</v>
      </c>
    </row>
    <row r="50" spans="1:36" x14ac:dyDescent="0.35">
      <c r="A50" s="3" t="str">
        <f t="shared" si="0"/>
        <v>Camille Chevalier</v>
      </c>
      <c r="B50" s="4">
        <v>45991</v>
      </c>
      <c r="C50" t="s">
        <v>999</v>
      </c>
      <c r="D50" t="s">
        <v>1000</v>
      </c>
      <c r="E50" t="s">
        <v>1001</v>
      </c>
      <c r="F50" t="s">
        <v>1002</v>
      </c>
      <c r="I50" t="s">
        <v>1017</v>
      </c>
      <c r="J50" t="s">
        <v>1018</v>
      </c>
      <c r="K50">
        <v>7</v>
      </c>
      <c r="L50">
        <v>70</v>
      </c>
      <c r="M50">
        <v>69</v>
      </c>
      <c r="N50">
        <v>70</v>
      </c>
      <c r="O50">
        <v>69</v>
      </c>
      <c r="Q50">
        <v>278</v>
      </c>
      <c r="R50">
        <v>73.38</v>
      </c>
      <c r="S50">
        <v>73.38</v>
      </c>
      <c r="T50">
        <v>71.510000000000005</v>
      </c>
      <c r="U50">
        <v>70.83</v>
      </c>
      <c r="V50">
        <v>71.989999999999995</v>
      </c>
      <c r="W50">
        <v>70.430000000000007</v>
      </c>
      <c r="Y50">
        <v>71.19</v>
      </c>
      <c r="Z50">
        <v>15</v>
      </c>
      <c r="AA50">
        <v>11</v>
      </c>
      <c r="AB50">
        <v>12</v>
      </c>
      <c r="AC50">
        <v>7</v>
      </c>
      <c r="AE50">
        <v>4</v>
      </c>
      <c r="AF50">
        <v>10</v>
      </c>
      <c r="AG50">
        <v>8</v>
      </c>
      <c r="AH50">
        <v>6</v>
      </c>
      <c r="AJ50">
        <v>7</v>
      </c>
    </row>
    <row r="51" spans="1:36" x14ac:dyDescent="0.35">
      <c r="A51" s="3" t="str">
        <f t="shared" si="0"/>
        <v>Alessandra Fanali</v>
      </c>
      <c r="B51" s="4">
        <v>45991</v>
      </c>
      <c r="C51" t="s">
        <v>999</v>
      </c>
      <c r="D51" t="s">
        <v>1000</v>
      </c>
      <c r="E51" t="s">
        <v>1001</v>
      </c>
      <c r="F51" t="s">
        <v>1002</v>
      </c>
      <c r="I51" t="s">
        <v>1019</v>
      </c>
      <c r="J51" t="s">
        <v>1020</v>
      </c>
      <c r="K51">
        <v>7</v>
      </c>
      <c r="L51">
        <v>70</v>
      </c>
      <c r="M51">
        <v>66</v>
      </c>
      <c r="N51">
        <v>72</v>
      </c>
      <c r="O51">
        <v>70</v>
      </c>
      <c r="Q51">
        <v>278</v>
      </c>
      <c r="R51">
        <v>73.38</v>
      </c>
      <c r="S51">
        <v>73.38</v>
      </c>
      <c r="T51">
        <v>71.510000000000005</v>
      </c>
      <c r="U51">
        <v>67.83</v>
      </c>
      <c r="V51">
        <v>73.989999999999995</v>
      </c>
      <c r="W51">
        <v>71.430000000000007</v>
      </c>
      <c r="Y51">
        <v>71.19</v>
      </c>
      <c r="Z51">
        <v>15</v>
      </c>
      <c r="AA51">
        <v>2</v>
      </c>
      <c r="AB51">
        <v>6</v>
      </c>
      <c r="AC51">
        <v>7</v>
      </c>
      <c r="AE51">
        <v>4</v>
      </c>
      <c r="AF51">
        <v>7</v>
      </c>
      <c r="AG51">
        <v>7</v>
      </c>
      <c r="AH51">
        <v>6</v>
      </c>
      <c r="AJ51">
        <v>7</v>
      </c>
    </row>
    <row r="52" spans="1:36" x14ac:dyDescent="0.35">
      <c r="A52" s="3" t="str">
        <f t="shared" si="0"/>
        <v>Mimi Rhodes</v>
      </c>
      <c r="B52" s="4">
        <v>45991</v>
      </c>
      <c r="C52" t="s">
        <v>999</v>
      </c>
      <c r="D52" t="s">
        <v>1000</v>
      </c>
      <c r="E52" t="s">
        <v>1001</v>
      </c>
      <c r="F52" t="s">
        <v>1002</v>
      </c>
      <c r="I52" t="s">
        <v>1021</v>
      </c>
      <c r="J52" t="s">
        <v>1022</v>
      </c>
      <c r="K52">
        <v>7</v>
      </c>
      <c r="L52">
        <v>71</v>
      </c>
      <c r="M52">
        <v>67</v>
      </c>
      <c r="N52">
        <v>70</v>
      </c>
      <c r="O52">
        <v>70</v>
      </c>
      <c r="Q52">
        <v>278</v>
      </c>
      <c r="R52">
        <v>73.38</v>
      </c>
      <c r="S52">
        <v>73.38</v>
      </c>
      <c r="T52">
        <v>72.510000000000005</v>
      </c>
      <c r="U52">
        <v>68.83</v>
      </c>
      <c r="V52">
        <v>71.989999999999995</v>
      </c>
      <c r="W52">
        <v>71.430000000000007</v>
      </c>
      <c r="Y52">
        <v>71.19</v>
      </c>
      <c r="Z52">
        <v>27</v>
      </c>
      <c r="AA52">
        <v>5</v>
      </c>
      <c r="AB52">
        <v>6</v>
      </c>
      <c r="AC52">
        <v>7</v>
      </c>
      <c r="AE52">
        <v>5</v>
      </c>
      <c r="AF52">
        <v>9</v>
      </c>
      <c r="AG52">
        <v>7</v>
      </c>
      <c r="AH52">
        <v>6</v>
      </c>
      <c r="AJ52">
        <v>7</v>
      </c>
    </row>
    <row r="53" spans="1:36" x14ac:dyDescent="0.35">
      <c r="A53" s="3" t="str">
        <f t="shared" si="0"/>
        <v>Aditi Ashok</v>
      </c>
      <c r="B53" s="4">
        <v>45991</v>
      </c>
      <c r="C53" t="s">
        <v>999</v>
      </c>
      <c r="D53" t="s">
        <v>1000</v>
      </c>
      <c r="E53" t="s">
        <v>1001</v>
      </c>
      <c r="F53" t="s">
        <v>1002</v>
      </c>
      <c r="I53" t="s">
        <v>1023</v>
      </c>
      <c r="J53" t="s">
        <v>1024</v>
      </c>
      <c r="K53">
        <v>11</v>
      </c>
      <c r="L53">
        <v>69</v>
      </c>
      <c r="M53">
        <v>70</v>
      </c>
      <c r="N53">
        <v>69</v>
      </c>
      <c r="O53">
        <v>71</v>
      </c>
      <c r="Q53">
        <v>279</v>
      </c>
      <c r="R53">
        <v>73.38</v>
      </c>
      <c r="S53">
        <v>73.38</v>
      </c>
      <c r="T53">
        <v>70.510000000000005</v>
      </c>
      <c r="U53">
        <v>71.83</v>
      </c>
      <c r="V53">
        <v>70.989999999999995</v>
      </c>
      <c r="W53">
        <v>72.430000000000007</v>
      </c>
      <c r="Y53">
        <v>71.44</v>
      </c>
      <c r="Z53">
        <v>10</v>
      </c>
      <c r="AA53">
        <v>11</v>
      </c>
      <c r="AB53">
        <v>6</v>
      </c>
      <c r="AC53">
        <v>11</v>
      </c>
      <c r="AE53">
        <v>3</v>
      </c>
      <c r="AF53">
        <v>10</v>
      </c>
      <c r="AG53">
        <v>7</v>
      </c>
      <c r="AH53">
        <v>7</v>
      </c>
      <c r="AJ53">
        <v>11</v>
      </c>
    </row>
    <row r="54" spans="1:36" x14ac:dyDescent="0.35">
      <c r="A54" s="3" t="str">
        <f t="shared" si="0"/>
        <v>Anna Huang</v>
      </c>
      <c r="B54" s="4">
        <v>45991</v>
      </c>
      <c r="C54" t="s">
        <v>999</v>
      </c>
      <c r="D54" t="s">
        <v>1000</v>
      </c>
      <c r="E54" t="s">
        <v>1001</v>
      </c>
      <c r="F54" t="s">
        <v>1002</v>
      </c>
      <c r="I54" t="s">
        <v>1025</v>
      </c>
      <c r="J54" t="s">
        <v>1026</v>
      </c>
      <c r="K54">
        <v>11</v>
      </c>
      <c r="L54">
        <v>71</v>
      </c>
      <c r="M54">
        <v>70</v>
      </c>
      <c r="N54">
        <v>67</v>
      </c>
      <c r="O54">
        <v>71</v>
      </c>
      <c r="Q54">
        <v>279</v>
      </c>
      <c r="R54">
        <v>73.38</v>
      </c>
      <c r="S54">
        <v>73.38</v>
      </c>
      <c r="T54">
        <v>72.510000000000005</v>
      </c>
      <c r="U54">
        <v>71.83</v>
      </c>
      <c r="V54">
        <v>68.989999999999995</v>
      </c>
      <c r="W54">
        <v>72.430000000000007</v>
      </c>
      <c r="Y54">
        <v>71.44</v>
      </c>
      <c r="Z54">
        <v>27</v>
      </c>
      <c r="AA54">
        <v>24</v>
      </c>
      <c r="AB54">
        <v>6</v>
      </c>
      <c r="AC54">
        <v>11</v>
      </c>
      <c r="AE54">
        <v>5</v>
      </c>
      <c r="AF54">
        <v>12</v>
      </c>
      <c r="AG54">
        <v>7</v>
      </c>
      <c r="AH54">
        <v>7</v>
      </c>
      <c r="AJ54">
        <v>11</v>
      </c>
    </row>
    <row r="55" spans="1:36" x14ac:dyDescent="0.35">
      <c r="A55" s="3" t="str">
        <f t="shared" si="0"/>
        <v>Avani Prashanth</v>
      </c>
      <c r="B55" s="4">
        <v>45991</v>
      </c>
      <c r="C55" t="s">
        <v>999</v>
      </c>
      <c r="D55" t="s">
        <v>1000</v>
      </c>
      <c r="E55" t="s">
        <v>1001</v>
      </c>
      <c r="F55" t="s">
        <v>1002</v>
      </c>
      <c r="I55" t="s">
        <v>1027</v>
      </c>
      <c r="J55" t="s">
        <v>1028</v>
      </c>
      <c r="K55">
        <v>11</v>
      </c>
      <c r="L55">
        <v>71</v>
      </c>
      <c r="M55">
        <v>69</v>
      </c>
      <c r="N55">
        <v>68</v>
      </c>
      <c r="O55">
        <v>71</v>
      </c>
      <c r="Q55">
        <v>279</v>
      </c>
      <c r="R55">
        <v>73.38</v>
      </c>
      <c r="S55">
        <v>73.38</v>
      </c>
      <c r="T55">
        <v>72.510000000000005</v>
      </c>
      <c r="U55">
        <v>70.83</v>
      </c>
      <c r="V55">
        <v>69.989999999999995</v>
      </c>
      <c r="W55">
        <v>72.430000000000007</v>
      </c>
      <c r="Y55">
        <v>71.44</v>
      </c>
      <c r="Z55">
        <v>27</v>
      </c>
      <c r="AA55">
        <v>17</v>
      </c>
      <c r="AB55">
        <v>6</v>
      </c>
      <c r="AC55">
        <v>11</v>
      </c>
      <c r="AE55">
        <v>5</v>
      </c>
      <c r="AF55">
        <v>11</v>
      </c>
      <c r="AG55">
        <v>7</v>
      </c>
      <c r="AH55">
        <v>7</v>
      </c>
      <c r="AJ55">
        <v>11</v>
      </c>
    </row>
    <row r="56" spans="1:36" x14ac:dyDescent="0.35">
      <c r="A56" s="3" t="str">
        <f t="shared" si="0"/>
        <v>Smilla Tarning Soenderby</v>
      </c>
      <c r="B56" s="4">
        <v>45991</v>
      </c>
      <c r="C56" t="s">
        <v>999</v>
      </c>
      <c r="D56" t="s">
        <v>1000</v>
      </c>
      <c r="E56" t="s">
        <v>1001</v>
      </c>
      <c r="F56" t="s">
        <v>1002</v>
      </c>
      <c r="I56" t="s">
        <v>1029</v>
      </c>
      <c r="J56" t="s">
        <v>1030</v>
      </c>
      <c r="K56">
        <v>11</v>
      </c>
      <c r="L56">
        <v>66</v>
      </c>
      <c r="M56">
        <v>72</v>
      </c>
      <c r="N56">
        <v>69</v>
      </c>
      <c r="O56">
        <v>72</v>
      </c>
      <c r="Q56">
        <v>279</v>
      </c>
      <c r="R56">
        <v>73.38</v>
      </c>
      <c r="S56">
        <v>73.38</v>
      </c>
      <c r="T56">
        <v>67.510000000000005</v>
      </c>
      <c r="U56">
        <v>73.83</v>
      </c>
      <c r="V56">
        <v>70.989999999999995</v>
      </c>
      <c r="W56">
        <v>73.430000000000007</v>
      </c>
      <c r="Y56">
        <v>71.44</v>
      </c>
      <c r="Z56">
        <v>1</v>
      </c>
      <c r="AA56">
        <v>5</v>
      </c>
      <c r="AB56">
        <v>4</v>
      </c>
      <c r="AC56">
        <v>11</v>
      </c>
      <c r="AE56">
        <v>0</v>
      </c>
      <c r="AF56">
        <v>9</v>
      </c>
      <c r="AG56">
        <v>6</v>
      </c>
      <c r="AH56">
        <v>7</v>
      </c>
      <c r="AJ56">
        <v>11</v>
      </c>
    </row>
    <row r="57" spans="1:36" x14ac:dyDescent="0.35">
      <c r="A57" s="3" t="str">
        <f t="shared" si="0"/>
        <v>Andrea Revuelta</v>
      </c>
      <c r="B57" s="4">
        <v>45991</v>
      </c>
      <c r="C57" t="s">
        <v>999</v>
      </c>
      <c r="D57" t="s">
        <v>1000</v>
      </c>
      <c r="E57" t="s">
        <v>1001</v>
      </c>
      <c r="F57" t="s">
        <v>1002</v>
      </c>
      <c r="I57" t="s">
        <v>1031</v>
      </c>
      <c r="J57" t="s">
        <v>1032</v>
      </c>
      <c r="K57">
        <v>15</v>
      </c>
      <c r="L57">
        <v>72</v>
      </c>
      <c r="M57">
        <v>69</v>
      </c>
      <c r="N57">
        <v>70</v>
      </c>
      <c r="O57">
        <v>69</v>
      </c>
      <c r="Q57">
        <v>280</v>
      </c>
      <c r="R57">
        <v>73.38</v>
      </c>
      <c r="S57">
        <v>73.38</v>
      </c>
      <c r="T57">
        <v>73.510000000000005</v>
      </c>
      <c r="U57">
        <v>70.83</v>
      </c>
      <c r="V57">
        <v>71.989999999999995</v>
      </c>
      <c r="W57">
        <v>70.430000000000007</v>
      </c>
      <c r="Y57">
        <v>71.69</v>
      </c>
      <c r="Z57">
        <v>34</v>
      </c>
      <c r="AA57">
        <v>24</v>
      </c>
      <c r="AB57">
        <v>20</v>
      </c>
      <c r="AC57">
        <v>15</v>
      </c>
      <c r="AE57">
        <v>6</v>
      </c>
      <c r="AF57">
        <v>12</v>
      </c>
      <c r="AG57">
        <v>10</v>
      </c>
      <c r="AH57">
        <v>8</v>
      </c>
      <c r="AJ57">
        <v>15</v>
      </c>
    </row>
    <row r="58" spans="1:36" x14ac:dyDescent="0.35">
      <c r="A58" s="3" t="str">
        <f t="shared" si="0"/>
        <v>Carlota Ciganda</v>
      </c>
      <c r="B58" s="4">
        <v>45991</v>
      </c>
      <c r="C58" t="s">
        <v>999</v>
      </c>
      <c r="D58" t="s">
        <v>1000</v>
      </c>
      <c r="E58" t="s">
        <v>1001</v>
      </c>
      <c r="F58" t="s">
        <v>1002</v>
      </c>
      <c r="I58" t="s">
        <v>1033</v>
      </c>
      <c r="J58" t="s">
        <v>1034</v>
      </c>
      <c r="K58">
        <v>16</v>
      </c>
      <c r="L58">
        <v>69</v>
      </c>
      <c r="M58">
        <v>72</v>
      </c>
      <c r="N58">
        <v>68</v>
      </c>
      <c r="O58">
        <v>72</v>
      </c>
      <c r="Q58">
        <v>281</v>
      </c>
      <c r="R58">
        <v>73.38</v>
      </c>
      <c r="S58">
        <v>73.38</v>
      </c>
      <c r="T58">
        <v>70.510000000000005</v>
      </c>
      <c r="U58">
        <v>73.83</v>
      </c>
      <c r="V58">
        <v>69.989999999999995</v>
      </c>
      <c r="W58">
        <v>73.430000000000007</v>
      </c>
      <c r="Y58">
        <v>71.94</v>
      </c>
      <c r="Z58">
        <v>10</v>
      </c>
      <c r="AA58">
        <v>24</v>
      </c>
      <c r="AB58">
        <v>12</v>
      </c>
      <c r="AC58">
        <v>16</v>
      </c>
      <c r="AE58">
        <v>3</v>
      </c>
      <c r="AF58">
        <v>12</v>
      </c>
      <c r="AG58">
        <v>8</v>
      </c>
      <c r="AH58">
        <v>9</v>
      </c>
      <c r="AJ58">
        <v>16</v>
      </c>
    </row>
    <row r="59" spans="1:36" x14ac:dyDescent="0.35">
      <c r="A59" s="3" t="str">
        <f t="shared" si="0"/>
        <v>Celine Herbin</v>
      </c>
      <c r="B59" s="4">
        <v>45991</v>
      </c>
      <c r="C59" t="s">
        <v>999</v>
      </c>
      <c r="D59" t="s">
        <v>1000</v>
      </c>
      <c r="E59" t="s">
        <v>1001</v>
      </c>
      <c r="F59" t="s">
        <v>1002</v>
      </c>
      <c r="I59" t="s">
        <v>1035</v>
      </c>
      <c r="J59" t="s">
        <v>1036</v>
      </c>
      <c r="K59">
        <v>16</v>
      </c>
      <c r="L59">
        <v>67</v>
      </c>
      <c r="M59">
        <v>70</v>
      </c>
      <c r="N59">
        <v>72</v>
      </c>
      <c r="O59">
        <v>72</v>
      </c>
      <c r="Q59">
        <v>281</v>
      </c>
      <c r="R59">
        <v>73.38</v>
      </c>
      <c r="S59">
        <v>73.38</v>
      </c>
      <c r="T59">
        <v>68.510000000000005</v>
      </c>
      <c r="U59">
        <v>71.83</v>
      </c>
      <c r="V59">
        <v>73.989999999999995</v>
      </c>
      <c r="W59">
        <v>73.430000000000007</v>
      </c>
      <c r="Y59">
        <v>71.94</v>
      </c>
      <c r="Z59">
        <v>3</v>
      </c>
      <c r="AA59">
        <v>3</v>
      </c>
      <c r="AB59">
        <v>12</v>
      </c>
      <c r="AC59">
        <v>16</v>
      </c>
      <c r="AE59">
        <v>1</v>
      </c>
      <c r="AF59">
        <v>8</v>
      </c>
      <c r="AG59">
        <v>8</v>
      </c>
      <c r="AH59">
        <v>9</v>
      </c>
      <c r="AJ59">
        <v>16</v>
      </c>
    </row>
    <row r="60" spans="1:36" x14ac:dyDescent="0.35">
      <c r="A60" s="3" t="str">
        <f t="shared" si="0"/>
        <v>Azahara Munoz</v>
      </c>
      <c r="B60" s="4">
        <v>45991</v>
      </c>
      <c r="C60" t="s">
        <v>999</v>
      </c>
      <c r="D60" t="s">
        <v>1000</v>
      </c>
      <c r="E60" t="s">
        <v>1001</v>
      </c>
      <c r="F60" t="s">
        <v>1002</v>
      </c>
      <c r="I60" t="s">
        <v>1037</v>
      </c>
      <c r="J60" t="s">
        <v>1038</v>
      </c>
      <c r="K60">
        <v>16</v>
      </c>
      <c r="L60">
        <v>70</v>
      </c>
      <c r="M60">
        <v>69</v>
      </c>
      <c r="N60">
        <v>71</v>
      </c>
      <c r="O60">
        <v>71</v>
      </c>
      <c r="Q60">
        <v>281</v>
      </c>
      <c r="R60">
        <v>73.38</v>
      </c>
      <c r="S60">
        <v>73.38</v>
      </c>
      <c r="T60">
        <v>71.510000000000005</v>
      </c>
      <c r="U60">
        <v>70.83</v>
      </c>
      <c r="V60">
        <v>72.989999999999995</v>
      </c>
      <c r="W60">
        <v>72.430000000000007</v>
      </c>
      <c r="Y60">
        <v>71.94</v>
      </c>
      <c r="Z60">
        <v>15</v>
      </c>
      <c r="AA60">
        <v>11</v>
      </c>
      <c r="AB60">
        <v>17</v>
      </c>
      <c r="AC60">
        <v>16</v>
      </c>
      <c r="AE60">
        <v>4</v>
      </c>
      <c r="AF60">
        <v>10</v>
      </c>
      <c r="AG60">
        <v>9</v>
      </c>
      <c r="AH60">
        <v>9</v>
      </c>
      <c r="AJ60">
        <v>16</v>
      </c>
    </row>
    <row r="61" spans="1:36" x14ac:dyDescent="0.35">
      <c r="A61" s="3" t="str">
        <f t="shared" si="0"/>
        <v>Shannon Tan</v>
      </c>
      <c r="B61" s="4">
        <v>45991</v>
      </c>
      <c r="C61" t="s">
        <v>999</v>
      </c>
      <c r="D61" t="s">
        <v>1000</v>
      </c>
      <c r="E61" t="s">
        <v>1001</v>
      </c>
      <c r="F61" t="s">
        <v>1002</v>
      </c>
      <c r="I61" t="s">
        <v>1039</v>
      </c>
      <c r="J61" t="s">
        <v>1040</v>
      </c>
      <c r="K61">
        <v>16</v>
      </c>
      <c r="L61">
        <v>71</v>
      </c>
      <c r="M61">
        <v>67</v>
      </c>
      <c r="N61">
        <v>70</v>
      </c>
      <c r="O61">
        <v>73</v>
      </c>
      <c r="Q61">
        <v>281</v>
      </c>
      <c r="R61">
        <v>73.38</v>
      </c>
      <c r="S61">
        <v>73.38</v>
      </c>
      <c r="T61">
        <v>72.510000000000005</v>
      </c>
      <c r="U61">
        <v>68.83</v>
      </c>
      <c r="V61">
        <v>71.989999999999995</v>
      </c>
      <c r="W61">
        <v>74.430000000000007</v>
      </c>
      <c r="Y61">
        <v>71.94</v>
      </c>
      <c r="Z61">
        <v>27</v>
      </c>
      <c r="AA61">
        <v>5</v>
      </c>
      <c r="AB61">
        <v>6</v>
      </c>
      <c r="AC61">
        <v>16</v>
      </c>
      <c r="AE61">
        <v>5</v>
      </c>
      <c r="AF61">
        <v>9</v>
      </c>
      <c r="AG61">
        <v>7</v>
      </c>
      <c r="AH61">
        <v>9</v>
      </c>
      <c r="AJ61">
        <v>16</v>
      </c>
    </row>
    <row r="62" spans="1:36" x14ac:dyDescent="0.35">
      <c r="A62" s="3" t="str">
        <f t="shared" si="0"/>
        <v>Lydia Hall</v>
      </c>
      <c r="B62" s="4">
        <v>45991</v>
      </c>
      <c r="C62" t="s">
        <v>999</v>
      </c>
      <c r="D62" t="s">
        <v>1000</v>
      </c>
      <c r="E62" t="s">
        <v>1001</v>
      </c>
      <c r="F62" t="s">
        <v>1002</v>
      </c>
      <c r="I62" t="s">
        <v>1041</v>
      </c>
      <c r="J62" t="s">
        <v>1042</v>
      </c>
      <c r="K62">
        <v>20</v>
      </c>
      <c r="L62">
        <v>69</v>
      </c>
      <c r="M62">
        <v>69</v>
      </c>
      <c r="N62">
        <v>71</v>
      </c>
      <c r="O62">
        <v>73</v>
      </c>
      <c r="Q62">
        <v>282</v>
      </c>
      <c r="R62">
        <v>73.38</v>
      </c>
      <c r="S62">
        <v>73.38</v>
      </c>
      <c r="T62">
        <v>70.510000000000005</v>
      </c>
      <c r="U62">
        <v>70.83</v>
      </c>
      <c r="V62">
        <v>72.989999999999995</v>
      </c>
      <c r="W62">
        <v>74.430000000000007</v>
      </c>
      <c r="Y62">
        <v>72.19</v>
      </c>
      <c r="Z62">
        <v>10</v>
      </c>
      <c r="AA62">
        <v>5</v>
      </c>
      <c r="AB62">
        <v>12</v>
      </c>
      <c r="AC62">
        <v>20</v>
      </c>
      <c r="AE62">
        <v>3</v>
      </c>
      <c r="AF62">
        <v>9</v>
      </c>
      <c r="AG62">
        <v>8</v>
      </c>
      <c r="AH62">
        <v>10</v>
      </c>
      <c r="AJ62">
        <v>20</v>
      </c>
    </row>
    <row r="63" spans="1:36" x14ac:dyDescent="0.35">
      <c r="A63" s="3" t="str">
        <f t="shared" si="0"/>
        <v>Darcey Harry</v>
      </c>
      <c r="B63" s="4">
        <v>45991</v>
      </c>
      <c r="C63" t="s">
        <v>999</v>
      </c>
      <c r="D63" t="s">
        <v>1000</v>
      </c>
      <c r="E63" t="s">
        <v>1001</v>
      </c>
      <c r="F63" t="s">
        <v>1002</v>
      </c>
      <c r="I63" t="s">
        <v>1043</v>
      </c>
      <c r="J63" t="s">
        <v>1044</v>
      </c>
      <c r="K63">
        <v>20</v>
      </c>
      <c r="L63">
        <v>69</v>
      </c>
      <c r="M63">
        <v>72</v>
      </c>
      <c r="N63">
        <v>71</v>
      </c>
      <c r="O63">
        <v>70</v>
      </c>
      <c r="Q63">
        <v>282</v>
      </c>
      <c r="R63">
        <v>73.38</v>
      </c>
      <c r="S63">
        <v>73.38</v>
      </c>
      <c r="T63">
        <v>70.510000000000005</v>
      </c>
      <c r="U63">
        <v>73.83</v>
      </c>
      <c r="V63">
        <v>72.989999999999995</v>
      </c>
      <c r="W63">
        <v>71.430000000000007</v>
      </c>
      <c r="Y63">
        <v>72.19</v>
      </c>
      <c r="Z63">
        <v>10</v>
      </c>
      <c r="AA63">
        <v>24</v>
      </c>
      <c r="AB63">
        <v>25</v>
      </c>
      <c r="AC63">
        <v>20</v>
      </c>
      <c r="AE63">
        <v>3</v>
      </c>
      <c r="AF63">
        <v>12</v>
      </c>
      <c r="AG63">
        <v>11</v>
      </c>
      <c r="AH63">
        <v>10</v>
      </c>
      <c r="AJ63">
        <v>20</v>
      </c>
    </row>
    <row r="64" spans="1:36" x14ac:dyDescent="0.35">
      <c r="A64" s="3" t="str">
        <f t="shared" si="0"/>
        <v>Maddison Hinson-Tolchard</v>
      </c>
      <c r="B64" s="4">
        <v>45991</v>
      </c>
      <c r="C64" t="s">
        <v>999</v>
      </c>
      <c r="D64" t="s">
        <v>1000</v>
      </c>
      <c r="E64" t="s">
        <v>1001</v>
      </c>
      <c r="F64" t="s">
        <v>1002</v>
      </c>
      <c r="I64" t="s">
        <v>1045</v>
      </c>
      <c r="J64" t="s">
        <v>1046</v>
      </c>
      <c r="K64">
        <v>20</v>
      </c>
      <c r="L64">
        <v>70</v>
      </c>
      <c r="M64">
        <v>73</v>
      </c>
      <c r="N64">
        <v>70</v>
      </c>
      <c r="O64">
        <v>69</v>
      </c>
      <c r="Q64">
        <v>282</v>
      </c>
      <c r="R64">
        <v>73.38</v>
      </c>
      <c r="S64">
        <v>73.38</v>
      </c>
      <c r="T64">
        <v>71.510000000000005</v>
      </c>
      <c r="U64">
        <v>74.83</v>
      </c>
      <c r="V64">
        <v>71.989999999999995</v>
      </c>
      <c r="W64">
        <v>70.430000000000007</v>
      </c>
      <c r="Y64">
        <v>72.19</v>
      </c>
      <c r="Z64">
        <v>15</v>
      </c>
      <c r="AA64">
        <v>34</v>
      </c>
      <c r="AB64">
        <v>29</v>
      </c>
      <c r="AC64">
        <v>20</v>
      </c>
      <c r="AE64">
        <v>4</v>
      </c>
      <c r="AF64">
        <v>14</v>
      </c>
      <c r="AG64">
        <v>12</v>
      </c>
      <c r="AH64">
        <v>10</v>
      </c>
      <c r="AJ64">
        <v>20</v>
      </c>
    </row>
    <row r="65" spans="1:36" x14ac:dyDescent="0.35">
      <c r="A65" s="3" t="str">
        <f t="shared" si="0"/>
        <v>Moa Folke</v>
      </c>
      <c r="B65" s="4">
        <v>45991</v>
      </c>
      <c r="C65" t="s">
        <v>999</v>
      </c>
      <c r="D65" t="s">
        <v>1000</v>
      </c>
      <c r="E65" t="s">
        <v>1001</v>
      </c>
      <c r="F65" t="s">
        <v>1002</v>
      </c>
      <c r="I65" t="s">
        <v>1047</v>
      </c>
      <c r="J65" t="s">
        <v>1048</v>
      </c>
      <c r="K65">
        <v>23</v>
      </c>
      <c r="L65">
        <v>72</v>
      </c>
      <c r="M65">
        <v>72</v>
      </c>
      <c r="N65">
        <v>71</v>
      </c>
      <c r="O65">
        <v>68</v>
      </c>
      <c r="Q65">
        <v>283</v>
      </c>
      <c r="R65">
        <v>73.38</v>
      </c>
      <c r="S65">
        <v>73.38</v>
      </c>
      <c r="T65">
        <v>73.510000000000005</v>
      </c>
      <c r="U65">
        <v>73.83</v>
      </c>
      <c r="V65">
        <v>72.989999999999995</v>
      </c>
      <c r="W65">
        <v>69.430000000000007</v>
      </c>
      <c r="Y65">
        <v>72.44</v>
      </c>
      <c r="Z65">
        <v>34</v>
      </c>
      <c r="AA65">
        <v>42</v>
      </c>
      <c r="AB65">
        <v>39</v>
      </c>
      <c r="AC65">
        <v>23</v>
      </c>
      <c r="AE65">
        <v>6</v>
      </c>
      <c r="AF65">
        <v>15</v>
      </c>
      <c r="AG65">
        <v>14</v>
      </c>
      <c r="AH65">
        <v>11</v>
      </c>
      <c r="AJ65">
        <v>23</v>
      </c>
    </row>
    <row r="66" spans="1:36" x14ac:dyDescent="0.35">
      <c r="A66" s="3" t="str">
        <f t="shared" ref="A66:A129" si="1">IF(J66="","",CONCATENATE(J66," ",I66))</f>
        <v>Ana Pelaez Trivino</v>
      </c>
      <c r="B66" s="4">
        <v>45991</v>
      </c>
      <c r="C66" t="s">
        <v>999</v>
      </c>
      <c r="D66" t="s">
        <v>1000</v>
      </c>
      <c r="E66" t="s">
        <v>1001</v>
      </c>
      <c r="F66" t="s">
        <v>1002</v>
      </c>
      <c r="I66" t="s">
        <v>1049</v>
      </c>
      <c r="J66" t="s">
        <v>1050</v>
      </c>
      <c r="K66">
        <v>23</v>
      </c>
      <c r="L66">
        <v>75</v>
      </c>
      <c r="M66">
        <v>67</v>
      </c>
      <c r="N66">
        <v>70</v>
      </c>
      <c r="O66">
        <v>71</v>
      </c>
      <c r="Q66">
        <v>283</v>
      </c>
      <c r="R66">
        <v>73.38</v>
      </c>
      <c r="S66">
        <v>73.38</v>
      </c>
      <c r="T66">
        <v>76.510000000000005</v>
      </c>
      <c r="U66">
        <v>68.83</v>
      </c>
      <c r="V66">
        <v>71.989999999999995</v>
      </c>
      <c r="W66">
        <v>72.430000000000007</v>
      </c>
      <c r="Y66">
        <v>72.44</v>
      </c>
      <c r="Z66">
        <v>64</v>
      </c>
      <c r="AA66">
        <v>31</v>
      </c>
      <c r="AB66">
        <v>25</v>
      </c>
      <c r="AC66">
        <v>23</v>
      </c>
      <c r="AE66">
        <v>9</v>
      </c>
      <c r="AF66">
        <v>13</v>
      </c>
      <c r="AG66">
        <v>11</v>
      </c>
      <c r="AH66">
        <v>11</v>
      </c>
      <c r="AJ66">
        <v>23</v>
      </c>
    </row>
    <row r="67" spans="1:36" x14ac:dyDescent="0.35">
      <c r="A67" s="3" t="str">
        <f t="shared" si="1"/>
        <v>Kajsa Arwefjall</v>
      </c>
      <c r="B67" s="4">
        <v>45991</v>
      </c>
      <c r="C67" t="s">
        <v>999</v>
      </c>
      <c r="D67" t="s">
        <v>1000</v>
      </c>
      <c r="E67" t="s">
        <v>1001</v>
      </c>
      <c r="F67" t="s">
        <v>1002</v>
      </c>
      <c r="I67" t="s">
        <v>1051</v>
      </c>
      <c r="J67" t="s">
        <v>1052</v>
      </c>
      <c r="K67">
        <v>25</v>
      </c>
      <c r="L67">
        <v>68</v>
      </c>
      <c r="M67">
        <v>73</v>
      </c>
      <c r="N67">
        <v>71</v>
      </c>
      <c r="O67">
        <v>72</v>
      </c>
      <c r="Q67">
        <v>284</v>
      </c>
      <c r="R67">
        <v>73.38</v>
      </c>
      <c r="S67">
        <v>73.38</v>
      </c>
      <c r="T67">
        <v>69.510000000000005</v>
      </c>
      <c r="U67">
        <v>74.83</v>
      </c>
      <c r="V67">
        <v>72.989999999999995</v>
      </c>
      <c r="W67">
        <v>73.430000000000007</v>
      </c>
      <c r="Y67">
        <v>72.69</v>
      </c>
      <c r="Z67">
        <v>5</v>
      </c>
      <c r="AA67">
        <v>24</v>
      </c>
      <c r="AB67">
        <v>25</v>
      </c>
      <c r="AC67">
        <v>25</v>
      </c>
      <c r="AE67">
        <v>2</v>
      </c>
      <c r="AF67">
        <v>12</v>
      </c>
      <c r="AG67">
        <v>11</v>
      </c>
      <c r="AH67">
        <v>12</v>
      </c>
      <c r="AJ67">
        <v>25</v>
      </c>
    </row>
    <row r="68" spans="1:36" x14ac:dyDescent="0.35">
      <c r="A68" s="3" t="str">
        <f t="shared" si="1"/>
        <v>Alice Hewson</v>
      </c>
      <c r="B68" s="4">
        <v>45991</v>
      </c>
      <c r="C68" t="s">
        <v>999</v>
      </c>
      <c r="D68" t="s">
        <v>1000</v>
      </c>
      <c r="E68" t="s">
        <v>1001</v>
      </c>
      <c r="F68" t="s">
        <v>1002</v>
      </c>
      <c r="I68" t="s">
        <v>1053</v>
      </c>
      <c r="J68" t="s">
        <v>1054</v>
      </c>
      <c r="K68">
        <v>25</v>
      </c>
      <c r="L68">
        <v>74</v>
      </c>
      <c r="M68">
        <v>75</v>
      </c>
      <c r="N68">
        <v>66</v>
      </c>
      <c r="O68">
        <v>69</v>
      </c>
      <c r="Q68">
        <v>284</v>
      </c>
      <c r="R68">
        <v>73.38</v>
      </c>
      <c r="S68">
        <v>73.38</v>
      </c>
      <c r="T68">
        <v>75.510000000000005</v>
      </c>
      <c r="U68">
        <v>76.83</v>
      </c>
      <c r="V68">
        <v>67.989999999999995</v>
      </c>
      <c r="W68">
        <v>70.430000000000007</v>
      </c>
      <c r="Y68">
        <v>72.69</v>
      </c>
      <c r="Z68">
        <v>49</v>
      </c>
      <c r="AA68">
        <v>64</v>
      </c>
      <c r="AB68">
        <v>39</v>
      </c>
      <c r="AC68">
        <v>25</v>
      </c>
      <c r="AE68">
        <v>8</v>
      </c>
      <c r="AF68">
        <v>20</v>
      </c>
      <c r="AG68">
        <v>14</v>
      </c>
      <c r="AH68">
        <v>12</v>
      </c>
      <c r="AJ68">
        <v>25</v>
      </c>
    </row>
    <row r="69" spans="1:36" x14ac:dyDescent="0.35">
      <c r="A69" s="3" t="str">
        <f t="shared" si="1"/>
        <v>Paula Martin Sampedro</v>
      </c>
      <c r="B69" s="4">
        <v>45991</v>
      </c>
      <c r="C69" t="s">
        <v>999</v>
      </c>
      <c r="D69" t="s">
        <v>1000</v>
      </c>
      <c r="E69" t="s">
        <v>1001</v>
      </c>
      <c r="F69" t="s">
        <v>1002</v>
      </c>
      <c r="I69" t="s">
        <v>1055</v>
      </c>
      <c r="J69" t="s">
        <v>1056</v>
      </c>
      <c r="K69">
        <v>25</v>
      </c>
      <c r="L69">
        <v>75</v>
      </c>
      <c r="M69">
        <v>69</v>
      </c>
      <c r="N69">
        <v>72</v>
      </c>
      <c r="O69">
        <v>68</v>
      </c>
      <c r="Q69">
        <v>284</v>
      </c>
      <c r="R69">
        <v>73.38</v>
      </c>
      <c r="S69">
        <v>73.38</v>
      </c>
      <c r="T69">
        <v>76.510000000000005</v>
      </c>
      <c r="U69">
        <v>70.83</v>
      </c>
      <c r="V69">
        <v>73.989999999999995</v>
      </c>
      <c r="W69">
        <v>69.430000000000007</v>
      </c>
      <c r="Y69">
        <v>72.69</v>
      </c>
      <c r="Z69">
        <v>64</v>
      </c>
      <c r="AA69">
        <v>42</v>
      </c>
      <c r="AB69">
        <v>44</v>
      </c>
      <c r="AC69">
        <v>25</v>
      </c>
      <c r="AE69">
        <v>9</v>
      </c>
      <c r="AF69">
        <v>15</v>
      </c>
      <c r="AG69">
        <v>15</v>
      </c>
      <c r="AH69">
        <v>12</v>
      </c>
      <c r="AJ69">
        <v>25</v>
      </c>
    </row>
    <row r="70" spans="1:36" x14ac:dyDescent="0.35">
      <c r="A70" s="3" t="str">
        <f t="shared" si="1"/>
        <v>Lisa Pettersson</v>
      </c>
      <c r="B70" s="4">
        <v>45991</v>
      </c>
      <c r="C70" t="s">
        <v>999</v>
      </c>
      <c r="D70" t="s">
        <v>1000</v>
      </c>
      <c r="E70" t="s">
        <v>1001</v>
      </c>
      <c r="F70" t="s">
        <v>1002</v>
      </c>
      <c r="I70" t="s">
        <v>1057</v>
      </c>
      <c r="J70" t="s">
        <v>1058</v>
      </c>
      <c r="K70">
        <v>25</v>
      </c>
      <c r="L70">
        <v>68</v>
      </c>
      <c r="M70">
        <v>70</v>
      </c>
      <c r="N70">
        <v>72</v>
      </c>
      <c r="O70">
        <v>74</v>
      </c>
      <c r="Q70">
        <v>284</v>
      </c>
      <c r="R70">
        <v>73.38</v>
      </c>
      <c r="S70">
        <v>73.38</v>
      </c>
      <c r="T70">
        <v>69.510000000000005</v>
      </c>
      <c r="U70">
        <v>71.83</v>
      </c>
      <c r="V70">
        <v>73.989999999999995</v>
      </c>
      <c r="W70">
        <v>75.430000000000007</v>
      </c>
      <c r="Y70">
        <v>72.69</v>
      </c>
      <c r="Z70">
        <v>5</v>
      </c>
      <c r="AA70">
        <v>5</v>
      </c>
      <c r="AB70">
        <v>17</v>
      </c>
      <c r="AC70">
        <v>25</v>
      </c>
      <c r="AE70">
        <v>2</v>
      </c>
      <c r="AF70">
        <v>9</v>
      </c>
      <c r="AG70">
        <v>9</v>
      </c>
      <c r="AH70">
        <v>12</v>
      </c>
      <c r="AJ70">
        <v>25</v>
      </c>
    </row>
    <row r="71" spans="1:36" x14ac:dyDescent="0.35">
      <c r="A71" s="3" t="str">
        <f t="shared" si="1"/>
        <v>Aunchisa Utama</v>
      </c>
      <c r="B71" s="4">
        <v>45991</v>
      </c>
      <c r="C71" t="s">
        <v>999</v>
      </c>
      <c r="D71" t="s">
        <v>1000</v>
      </c>
      <c r="E71" t="s">
        <v>1001</v>
      </c>
      <c r="F71" t="s">
        <v>1002</v>
      </c>
      <c r="I71" t="s">
        <v>1059</v>
      </c>
      <c r="J71" t="s">
        <v>1060</v>
      </c>
      <c r="K71">
        <v>25</v>
      </c>
      <c r="L71">
        <v>72</v>
      </c>
      <c r="M71">
        <v>68</v>
      </c>
      <c r="N71">
        <v>71</v>
      </c>
      <c r="O71">
        <v>73</v>
      </c>
      <c r="Q71">
        <v>284</v>
      </c>
      <c r="R71">
        <v>73.38</v>
      </c>
      <c r="S71">
        <v>73.38</v>
      </c>
      <c r="T71">
        <v>73.510000000000005</v>
      </c>
      <c r="U71">
        <v>69.83</v>
      </c>
      <c r="V71">
        <v>72.989999999999995</v>
      </c>
      <c r="W71">
        <v>74.430000000000007</v>
      </c>
      <c r="Y71">
        <v>72.69</v>
      </c>
      <c r="Z71">
        <v>34</v>
      </c>
      <c r="AA71">
        <v>17</v>
      </c>
      <c r="AB71">
        <v>20</v>
      </c>
      <c r="AC71">
        <v>25</v>
      </c>
      <c r="AE71">
        <v>6</v>
      </c>
      <c r="AF71">
        <v>11</v>
      </c>
      <c r="AG71">
        <v>10</v>
      </c>
      <c r="AH71">
        <v>12</v>
      </c>
      <c r="AJ71">
        <v>25</v>
      </c>
    </row>
    <row r="72" spans="1:36" x14ac:dyDescent="0.35">
      <c r="A72" s="3" t="str">
        <f t="shared" si="1"/>
        <v>Nuria Iturrioz</v>
      </c>
      <c r="B72" s="4">
        <v>45991</v>
      </c>
      <c r="C72" t="s">
        <v>999</v>
      </c>
      <c r="D72" t="s">
        <v>1000</v>
      </c>
      <c r="E72" t="s">
        <v>1001</v>
      </c>
      <c r="F72" t="s">
        <v>1002</v>
      </c>
      <c r="I72" t="s">
        <v>1061</v>
      </c>
      <c r="J72" t="s">
        <v>1062</v>
      </c>
      <c r="K72">
        <v>30</v>
      </c>
      <c r="L72">
        <v>70</v>
      </c>
      <c r="M72">
        <v>70</v>
      </c>
      <c r="N72">
        <v>71</v>
      </c>
      <c r="O72">
        <v>74</v>
      </c>
      <c r="Q72">
        <v>285</v>
      </c>
      <c r="R72">
        <v>73.38</v>
      </c>
      <c r="S72">
        <v>73.38</v>
      </c>
      <c r="T72">
        <v>71.510000000000005</v>
      </c>
      <c r="U72">
        <v>71.83</v>
      </c>
      <c r="V72">
        <v>72.989999999999995</v>
      </c>
      <c r="W72">
        <v>75.430000000000007</v>
      </c>
      <c r="Y72">
        <v>72.94</v>
      </c>
      <c r="Z72">
        <v>15</v>
      </c>
      <c r="AA72">
        <v>17</v>
      </c>
      <c r="AB72">
        <v>20</v>
      </c>
      <c r="AC72">
        <v>30</v>
      </c>
      <c r="AE72">
        <v>4</v>
      </c>
      <c r="AF72">
        <v>11</v>
      </c>
      <c r="AG72">
        <v>10</v>
      </c>
      <c r="AH72">
        <v>13</v>
      </c>
      <c r="AJ72">
        <v>30</v>
      </c>
    </row>
    <row r="73" spans="1:36" x14ac:dyDescent="0.35">
      <c r="A73" s="3" t="str">
        <f t="shared" si="1"/>
        <v>Brianna Navarrosa</v>
      </c>
      <c r="B73" s="4">
        <v>45991</v>
      </c>
      <c r="C73" t="s">
        <v>999</v>
      </c>
      <c r="D73" t="s">
        <v>1000</v>
      </c>
      <c r="E73" t="s">
        <v>1001</v>
      </c>
      <c r="F73" t="s">
        <v>1002</v>
      </c>
      <c r="I73" t="s">
        <v>1063</v>
      </c>
      <c r="J73" t="s">
        <v>1064</v>
      </c>
      <c r="K73">
        <v>30</v>
      </c>
      <c r="L73">
        <v>74</v>
      </c>
      <c r="M73">
        <v>69</v>
      </c>
      <c r="N73">
        <v>71</v>
      </c>
      <c r="O73">
        <v>71</v>
      </c>
      <c r="Q73">
        <v>285</v>
      </c>
      <c r="R73">
        <v>73.38</v>
      </c>
      <c r="S73">
        <v>73.38</v>
      </c>
      <c r="T73">
        <v>75.510000000000005</v>
      </c>
      <c r="U73">
        <v>70.83</v>
      </c>
      <c r="V73">
        <v>72.989999999999995</v>
      </c>
      <c r="W73">
        <v>72.430000000000007</v>
      </c>
      <c r="Y73">
        <v>72.94</v>
      </c>
      <c r="Z73">
        <v>49</v>
      </c>
      <c r="AA73">
        <v>34</v>
      </c>
      <c r="AB73">
        <v>32</v>
      </c>
      <c r="AC73">
        <v>30</v>
      </c>
      <c r="AE73">
        <v>8</v>
      </c>
      <c r="AF73">
        <v>14</v>
      </c>
      <c r="AG73">
        <v>13</v>
      </c>
      <c r="AH73">
        <v>13</v>
      </c>
      <c r="AJ73">
        <v>30</v>
      </c>
    </row>
    <row r="74" spans="1:36" x14ac:dyDescent="0.35">
      <c r="A74" s="3" t="str">
        <f t="shared" si="1"/>
        <v>Luna Sobron Galmes</v>
      </c>
      <c r="B74" s="4">
        <v>45991</v>
      </c>
      <c r="C74" t="s">
        <v>999</v>
      </c>
      <c r="D74" t="s">
        <v>1000</v>
      </c>
      <c r="E74" t="s">
        <v>1001</v>
      </c>
      <c r="F74" t="s">
        <v>1002</v>
      </c>
      <c r="I74" t="s">
        <v>1065</v>
      </c>
      <c r="J74" t="s">
        <v>1066</v>
      </c>
      <c r="K74">
        <v>30</v>
      </c>
      <c r="L74">
        <v>67</v>
      </c>
      <c r="M74">
        <v>73</v>
      </c>
      <c r="N74">
        <v>75</v>
      </c>
      <c r="O74">
        <v>70</v>
      </c>
      <c r="Q74">
        <v>285</v>
      </c>
      <c r="R74">
        <v>73.38</v>
      </c>
      <c r="S74">
        <v>73.38</v>
      </c>
      <c r="T74">
        <v>68.510000000000005</v>
      </c>
      <c r="U74">
        <v>74.83</v>
      </c>
      <c r="V74">
        <v>76.989999999999995</v>
      </c>
      <c r="W74">
        <v>71.430000000000007</v>
      </c>
      <c r="Y74">
        <v>72.94</v>
      </c>
      <c r="Z74">
        <v>3</v>
      </c>
      <c r="AA74">
        <v>17</v>
      </c>
      <c r="AB74">
        <v>39</v>
      </c>
      <c r="AC74">
        <v>30</v>
      </c>
      <c r="AE74">
        <v>1</v>
      </c>
      <c r="AF74">
        <v>11</v>
      </c>
      <c r="AG74">
        <v>14</v>
      </c>
      <c r="AH74">
        <v>13</v>
      </c>
      <c r="AJ74">
        <v>30</v>
      </c>
    </row>
    <row r="75" spans="1:36" x14ac:dyDescent="0.35">
      <c r="A75" s="3" t="str">
        <f t="shared" si="1"/>
        <v>Anna Zanusso</v>
      </c>
      <c r="B75" s="4">
        <v>45991</v>
      </c>
      <c r="C75" t="s">
        <v>999</v>
      </c>
      <c r="D75" t="s">
        <v>1000</v>
      </c>
      <c r="E75" t="s">
        <v>1001</v>
      </c>
      <c r="F75" t="s">
        <v>1002</v>
      </c>
      <c r="I75" t="s">
        <v>1067</v>
      </c>
      <c r="J75" t="s">
        <v>1026</v>
      </c>
      <c r="K75">
        <v>30</v>
      </c>
      <c r="L75">
        <v>74</v>
      </c>
      <c r="M75">
        <v>74</v>
      </c>
      <c r="N75">
        <v>69</v>
      </c>
      <c r="O75">
        <v>68</v>
      </c>
      <c r="Q75">
        <v>285</v>
      </c>
      <c r="R75">
        <v>73.38</v>
      </c>
      <c r="S75">
        <v>73.38</v>
      </c>
      <c r="T75">
        <v>75.510000000000005</v>
      </c>
      <c r="U75">
        <v>75.83</v>
      </c>
      <c r="V75">
        <v>70.989999999999995</v>
      </c>
      <c r="W75">
        <v>69.430000000000007</v>
      </c>
      <c r="Y75">
        <v>72.94</v>
      </c>
      <c r="Z75">
        <v>49</v>
      </c>
      <c r="AA75">
        <v>56</v>
      </c>
      <c r="AB75">
        <v>47</v>
      </c>
      <c r="AC75">
        <v>30</v>
      </c>
      <c r="AE75">
        <v>8</v>
      </c>
      <c r="AF75">
        <v>19</v>
      </c>
      <c r="AG75">
        <v>16</v>
      </c>
      <c r="AH75">
        <v>13</v>
      </c>
      <c r="AJ75">
        <v>30</v>
      </c>
    </row>
    <row r="76" spans="1:36" x14ac:dyDescent="0.35">
      <c r="A76" s="3" t="str">
        <f t="shared" si="1"/>
        <v>Helen Briem</v>
      </c>
      <c r="B76" s="4">
        <v>45991</v>
      </c>
      <c r="C76" t="s">
        <v>999</v>
      </c>
      <c r="D76" t="s">
        <v>1000</v>
      </c>
      <c r="E76" t="s">
        <v>1001</v>
      </c>
      <c r="F76" t="s">
        <v>1002</v>
      </c>
      <c r="I76" t="s">
        <v>1068</v>
      </c>
      <c r="J76" t="s">
        <v>1069</v>
      </c>
      <c r="K76">
        <v>34</v>
      </c>
      <c r="L76">
        <v>71</v>
      </c>
      <c r="M76">
        <v>72</v>
      </c>
      <c r="N76">
        <v>70</v>
      </c>
      <c r="O76">
        <v>73</v>
      </c>
      <c r="Q76">
        <v>286</v>
      </c>
      <c r="R76">
        <v>73.38</v>
      </c>
      <c r="S76">
        <v>73.38</v>
      </c>
      <c r="T76">
        <v>72.510000000000005</v>
      </c>
      <c r="U76">
        <v>73.83</v>
      </c>
      <c r="V76">
        <v>71.989999999999995</v>
      </c>
      <c r="W76">
        <v>74.430000000000007</v>
      </c>
      <c r="Y76">
        <v>73.19</v>
      </c>
      <c r="Z76">
        <v>27</v>
      </c>
      <c r="AA76">
        <v>34</v>
      </c>
      <c r="AB76">
        <v>29</v>
      </c>
      <c r="AC76">
        <v>34</v>
      </c>
      <c r="AE76">
        <v>5</v>
      </c>
      <c r="AF76">
        <v>14</v>
      </c>
      <c r="AG76">
        <v>12</v>
      </c>
      <c r="AH76">
        <v>14</v>
      </c>
      <c r="AJ76">
        <v>34</v>
      </c>
    </row>
    <row r="77" spans="1:36" x14ac:dyDescent="0.35">
      <c r="A77" s="3" t="str">
        <f t="shared" si="1"/>
        <v>Anna Foster</v>
      </c>
      <c r="B77" s="4">
        <v>45991</v>
      </c>
      <c r="C77" t="s">
        <v>999</v>
      </c>
      <c r="D77" t="s">
        <v>1000</v>
      </c>
      <c r="E77" t="s">
        <v>1001</v>
      </c>
      <c r="F77" t="s">
        <v>1002</v>
      </c>
      <c r="I77" t="s">
        <v>1070</v>
      </c>
      <c r="J77" t="s">
        <v>1026</v>
      </c>
      <c r="K77">
        <v>34</v>
      </c>
      <c r="L77">
        <v>70</v>
      </c>
      <c r="M77">
        <v>70</v>
      </c>
      <c r="N77">
        <v>74</v>
      </c>
      <c r="O77">
        <v>72</v>
      </c>
      <c r="Q77">
        <v>286</v>
      </c>
      <c r="R77">
        <v>73.38</v>
      </c>
      <c r="S77">
        <v>73.38</v>
      </c>
      <c r="T77">
        <v>71.510000000000005</v>
      </c>
      <c r="U77">
        <v>71.83</v>
      </c>
      <c r="V77">
        <v>75.989999999999995</v>
      </c>
      <c r="W77">
        <v>73.430000000000007</v>
      </c>
      <c r="Y77">
        <v>73.19</v>
      </c>
      <c r="Z77">
        <v>15</v>
      </c>
      <c r="AA77">
        <v>17</v>
      </c>
      <c r="AB77">
        <v>32</v>
      </c>
      <c r="AC77">
        <v>34</v>
      </c>
      <c r="AE77">
        <v>4</v>
      </c>
      <c r="AF77">
        <v>11</v>
      </c>
      <c r="AG77">
        <v>13</v>
      </c>
      <c r="AH77">
        <v>14</v>
      </c>
      <c r="AJ77">
        <v>34</v>
      </c>
    </row>
    <row r="78" spans="1:36" x14ac:dyDescent="0.35">
      <c r="A78" s="3" t="str">
        <f t="shared" si="1"/>
        <v>Cara Gainer</v>
      </c>
      <c r="B78" s="4">
        <v>45991</v>
      </c>
      <c r="C78" t="s">
        <v>999</v>
      </c>
      <c r="D78" t="s">
        <v>1000</v>
      </c>
      <c r="E78" t="s">
        <v>1001</v>
      </c>
      <c r="F78" t="s">
        <v>1002</v>
      </c>
      <c r="I78" t="s">
        <v>1071</v>
      </c>
      <c r="J78" t="s">
        <v>1072</v>
      </c>
      <c r="K78">
        <v>34</v>
      </c>
      <c r="L78">
        <v>75</v>
      </c>
      <c r="M78">
        <v>71</v>
      </c>
      <c r="N78">
        <v>72</v>
      </c>
      <c r="O78">
        <v>68</v>
      </c>
      <c r="Q78">
        <v>286</v>
      </c>
      <c r="R78">
        <v>73.38</v>
      </c>
      <c r="S78">
        <v>73.38</v>
      </c>
      <c r="T78">
        <v>76.510000000000005</v>
      </c>
      <c r="U78">
        <v>72.83</v>
      </c>
      <c r="V78">
        <v>73.989999999999995</v>
      </c>
      <c r="W78">
        <v>69.430000000000007</v>
      </c>
      <c r="Y78">
        <v>73.19</v>
      </c>
      <c r="Z78">
        <v>64</v>
      </c>
      <c r="AA78">
        <v>50</v>
      </c>
      <c r="AB78">
        <v>50</v>
      </c>
      <c r="AC78">
        <v>34</v>
      </c>
      <c r="AE78">
        <v>9</v>
      </c>
      <c r="AF78">
        <v>17</v>
      </c>
      <c r="AG78">
        <v>17</v>
      </c>
      <c r="AH78">
        <v>14</v>
      </c>
      <c r="AJ78">
        <v>34</v>
      </c>
    </row>
    <row r="79" spans="1:36" x14ac:dyDescent="0.35">
      <c r="A79" s="3" t="str">
        <f t="shared" si="1"/>
        <v>Leonie Harm</v>
      </c>
      <c r="B79" s="4">
        <v>45991</v>
      </c>
      <c r="C79" t="s">
        <v>999</v>
      </c>
      <c r="D79" t="s">
        <v>1000</v>
      </c>
      <c r="E79" t="s">
        <v>1001</v>
      </c>
      <c r="F79" t="s">
        <v>1002</v>
      </c>
      <c r="I79" t="s">
        <v>1073</v>
      </c>
      <c r="J79" t="s">
        <v>1074</v>
      </c>
      <c r="K79">
        <v>34</v>
      </c>
      <c r="L79">
        <v>68</v>
      </c>
      <c r="M79">
        <v>71</v>
      </c>
      <c r="N79">
        <v>75</v>
      </c>
      <c r="O79">
        <v>72</v>
      </c>
      <c r="Q79">
        <v>286</v>
      </c>
      <c r="R79">
        <v>73.38</v>
      </c>
      <c r="S79">
        <v>73.38</v>
      </c>
      <c r="T79">
        <v>69.510000000000005</v>
      </c>
      <c r="U79">
        <v>72.83</v>
      </c>
      <c r="V79">
        <v>76.989999999999995</v>
      </c>
      <c r="W79">
        <v>73.430000000000007</v>
      </c>
      <c r="Y79">
        <v>73.19</v>
      </c>
      <c r="Z79">
        <v>5</v>
      </c>
      <c r="AA79">
        <v>11</v>
      </c>
      <c r="AB79">
        <v>32</v>
      </c>
      <c r="AC79">
        <v>34</v>
      </c>
      <c r="AE79">
        <v>2</v>
      </c>
      <c r="AF79">
        <v>10</v>
      </c>
      <c r="AG79">
        <v>13</v>
      </c>
      <c r="AH79">
        <v>14</v>
      </c>
      <c r="AJ79">
        <v>34</v>
      </c>
    </row>
    <row r="80" spans="1:36" x14ac:dyDescent="0.35">
      <c r="A80" s="3" t="str">
        <f t="shared" si="1"/>
        <v>Marta Martin</v>
      </c>
      <c r="B80" s="4">
        <v>45991</v>
      </c>
      <c r="C80" t="s">
        <v>999</v>
      </c>
      <c r="D80" t="s">
        <v>1000</v>
      </c>
      <c r="E80" t="s">
        <v>1001</v>
      </c>
      <c r="F80" t="s">
        <v>1002</v>
      </c>
      <c r="I80" t="s">
        <v>1075</v>
      </c>
      <c r="J80" t="s">
        <v>1076</v>
      </c>
      <c r="K80">
        <v>34</v>
      </c>
      <c r="L80">
        <v>68</v>
      </c>
      <c r="M80">
        <v>73</v>
      </c>
      <c r="N80">
        <v>75</v>
      </c>
      <c r="O80">
        <v>70</v>
      </c>
      <c r="Q80">
        <v>286</v>
      </c>
      <c r="R80">
        <v>73.38</v>
      </c>
      <c r="S80">
        <v>73.38</v>
      </c>
      <c r="T80">
        <v>69.510000000000005</v>
      </c>
      <c r="U80">
        <v>74.83</v>
      </c>
      <c r="V80">
        <v>76.989999999999995</v>
      </c>
      <c r="W80">
        <v>71.430000000000007</v>
      </c>
      <c r="Y80">
        <v>73.19</v>
      </c>
      <c r="Z80">
        <v>5</v>
      </c>
      <c r="AA80">
        <v>24</v>
      </c>
      <c r="AB80">
        <v>44</v>
      </c>
      <c r="AC80">
        <v>34</v>
      </c>
      <c r="AE80">
        <v>2</v>
      </c>
      <c r="AF80">
        <v>12</v>
      </c>
      <c r="AG80">
        <v>15</v>
      </c>
      <c r="AH80">
        <v>14</v>
      </c>
      <c r="AJ80">
        <v>34</v>
      </c>
    </row>
    <row r="81" spans="1:36" x14ac:dyDescent="0.35">
      <c r="A81" s="3" t="str">
        <f t="shared" si="1"/>
        <v>Klara Davidson Spilkova</v>
      </c>
      <c r="B81" s="4">
        <v>45991</v>
      </c>
      <c r="C81" t="s">
        <v>999</v>
      </c>
      <c r="D81" t="s">
        <v>1000</v>
      </c>
      <c r="E81" t="s">
        <v>1001</v>
      </c>
      <c r="F81" t="s">
        <v>1002</v>
      </c>
      <c r="I81" t="s">
        <v>1077</v>
      </c>
      <c r="J81" t="s">
        <v>1078</v>
      </c>
      <c r="K81">
        <v>39</v>
      </c>
      <c r="L81">
        <v>74</v>
      </c>
      <c r="M81">
        <v>68</v>
      </c>
      <c r="N81">
        <v>77</v>
      </c>
      <c r="O81">
        <v>68</v>
      </c>
      <c r="Q81">
        <v>287</v>
      </c>
      <c r="R81">
        <v>73.38</v>
      </c>
      <c r="S81">
        <v>73.38</v>
      </c>
      <c r="T81">
        <v>75.510000000000005</v>
      </c>
      <c r="U81">
        <v>69.83</v>
      </c>
      <c r="V81">
        <v>78.989999999999995</v>
      </c>
      <c r="W81">
        <v>69.430000000000007</v>
      </c>
      <c r="Y81">
        <v>73.44</v>
      </c>
      <c r="Z81">
        <v>49</v>
      </c>
      <c r="AA81">
        <v>31</v>
      </c>
      <c r="AB81">
        <v>55</v>
      </c>
      <c r="AC81">
        <v>39</v>
      </c>
      <c r="AE81">
        <v>8</v>
      </c>
      <c r="AF81">
        <v>13</v>
      </c>
      <c r="AG81">
        <v>18</v>
      </c>
      <c r="AH81">
        <v>15</v>
      </c>
      <c r="AJ81">
        <v>39</v>
      </c>
    </row>
    <row r="82" spans="1:36" x14ac:dyDescent="0.35">
      <c r="A82" s="3" t="str">
        <f t="shared" si="1"/>
        <v>Maha Haddioui</v>
      </c>
      <c r="B82" s="4">
        <v>45991</v>
      </c>
      <c r="C82" t="s">
        <v>999</v>
      </c>
      <c r="D82" t="s">
        <v>1000</v>
      </c>
      <c r="E82" t="s">
        <v>1001</v>
      </c>
      <c r="F82" t="s">
        <v>1002</v>
      </c>
      <c r="I82" t="s">
        <v>1079</v>
      </c>
      <c r="J82" t="s">
        <v>1080</v>
      </c>
      <c r="K82">
        <v>39</v>
      </c>
      <c r="L82">
        <v>69</v>
      </c>
      <c r="M82">
        <v>70</v>
      </c>
      <c r="N82">
        <v>75</v>
      </c>
      <c r="O82">
        <v>73</v>
      </c>
      <c r="Q82">
        <v>287</v>
      </c>
      <c r="R82">
        <v>73.38</v>
      </c>
      <c r="S82">
        <v>73.38</v>
      </c>
      <c r="T82">
        <v>70.510000000000005</v>
      </c>
      <c r="U82">
        <v>71.83</v>
      </c>
      <c r="V82">
        <v>76.989999999999995</v>
      </c>
      <c r="W82">
        <v>74.430000000000007</v>
      </c>
      <c r="Y82">
        <v>73.44</v>
      </c>
      <c r="Z82">
        <v>10</v>
      </c>
      <c r="AA82">
        <v>11</v>
      </c>
      <c r="AB82">
        <v>32</v>
      </c>
      <c r="AC82">
        <v>39</v>
      </c>
      <c r="AE82">
        <v>3</v>
      </c>
      <c r="AF82">
        <v>10</v>
      </c>
      <c r="AG82">
        <v>13</v>
      </c>
      <c r="AH82">
        <v>15</v>
      </c>
      <c r="AJ82">
        <v>39</v>
      </c>
    </row>
    <row r="83" spans="1:36" x14ac:dyDescent="0.35">
      <c r="A83" s="3" t="str">
        <f t="shared" si="1"/>
        <v>Teresa Toscano</v>
      </c>
      <c r="B83" s="4">
        <v>45991</v>
      </c>
      <c r="C83" t="s">
        <v>999</v>
      </c>
      <c r="D83" t="s">
        <v>1000</v>
      </c>
      <c r="E83" t="s">
        <v>1001</v>
      </c>
      <c r="F83" t="s">
        <v>1002</v>
      </c>
      <c r="I83" t="s">
        <v>1081</v>
      </c>
      <c r="J83" t="s">
        <v>1082</v>
      </c>
      <c r="K83">
        <v>39</v>
      </c>
      <c r="L83">
        <v>70</v>
      </c>
      <c r="M83">
        <v>70</v>
      </c>
      <c r="N83">
        <v>71</v>
      </c>
      <c r="O83">
        <v>76</v>
      </c>
      <c r="Q83">
        <v>287</v>
      </c>
      <c r="R83">
        <v>73.38</v>
      </c>
      <c r="S83">
        <v>73.38</v>
      </c>
      <c r="T83">
        <v>71.510000000000005</v>
      </c>
      <c r="U83">
        <v>71.83</v>
      </c>
      <c r="V83">
        <v>72.989999999999995</v>
      </c>
      <c r="W83">
        <v>77.430000000000007</v>
      </c>
      <c r="Y83">
        <v>73.44</v>
      </c>
      <c r="Z83">
        <v>15</v>
      </c>
      <c r="AA83">
        <v>17</v>
      </c>
      <c r="AB83">
        <v>20</v>
      </c>
      <c r="AC83">
        <v>39</v>
      </c>
      <c r="AE83">
        <v>4</v>
      </c>
      <c r="AF83">
        <v>11</v>
      </c>
      <c r="AG83">
        <v>10</v>
      </c>
      <c r="AH83">
        <v>15</v>
      </c>
      <c r="AJ83">
        <v>39</v>
      </c>
    </row>
    <row r="84" spans="1:36" x14ac:dyDescent="0.35">
      <c r="A84" s="3" t="str">
        <f t="shared" si="1"/>
        <v>Chloe Williams</v>
      </c>
      <c r="B84" s="4">
        <v>45991</v>
      </c>
      <c r="C84" t="s">
        <v>999</v>
      </c>
      <c r="D84" t="s">
        <v>1000</v>
      </c>
      <c r="E84" t="s">
        <v>1001</v>
      </c>
      <c r="F84" t="s">
        <v>1002</v>
      </c>
      <c r="I84" t="s">
        <v>1083</v>
      </c>
      <c r="J84" t="s">
        <v>1084</v>
      </c>
      <c r="K84">
        <v>39</v>
      </c>
      <c r="L84">
        <v>75</v>
      </c>
      <c r="M84">
        <v>73</v>
      </c>
      <c r="N84">
        <v>72</v>
      </c>
      <c r="O84">
        <v>67</v>
      </c>
      <c r="Q84">
        <v>287</v>
      </c>
      <c r="R84">
        <v>73.38</v>
      </c>
      <c r="S84">
        <v>73.38</v>
      </c>
      <c r="T84">
        <v>76.510000000000005</v>
      </c>
      <c r="U84">
        <v>74.83</v>
      </c>
      <c r="V84">
        <v>73.989999999999995</v>
      </c>
      <c r="W84">
        <v>68.430000000000007</v>
      </c>
      <c r="Y84">
        <v>73.44</v>
      </c>
      <c r="Z84">
        <v>64</v>
      </c>
      <c r="AA84">
        <v>56</v>
      </c>
      <c r="AB84">
        <v>62</v>
      </c>
      <c r="AC84">
        <v>39</v>
      </c>
      <c r="AE84">
        <v>9</v>
      </c>
      <c r="AF84">
        <v>19</v>
      </c>
      <c r="AG84">
        <v>19</v>
      </c>
      <c r="AH84">
        <v>15</v>
      </c>
      <c r="AJ84">
        <v>39</v>
      </c>
    </row>
    <row r="85" spans="1:36" x14ac:dyDescent="0.35">
      <c r="A85" s="3" t="str">
        <f t="shared" si="1"/>
        <v>Pia Babnik</v>
      </c>
      <c r="B85" s="4">
        <v>45991</v>
      </c>
      <c r="C85" t="s">
        <v>999</v>
      </c>
      <c r="D85" t="s">
        <v>1000</v>
      </c>
      <c r="E85" t="s">
        <v>1001</v>
      </c>
      <c r="F85" t="s">
        <v>1002</v>
      </c>
      <c r="I85" t="s">
        <v>1085</v>
      </c>
      <c r="J85" t="s">
        <v>1086</v>
      </c>
      <c r="K85">
        <v>43</v>
      </c>
      <c r="L85">
        <v>72</v>
      </c>
      <c r="M85">
        <v>71</v>
      </c>
      <c r="N85">
        <v>70</v>
      </c>
      <c r="O85">
        <v>75</v>
      </c>
      <c r="Q85">
        <v>288</v>
      </c>
      <c r="R85">
        <v>73.38</v>
      </c>
      <c r="S85">
        <v>73.38</v>
      </c>
      <c r="T85">
        <v>73.510000000000005</v>
      </c>
      <c r="U85">
        <v>72.83</v>
      </c>
      <c r="V85">
        <v>71.989999999999995</v>
      </c>
      <c r="W85">
        <v>76.430000000000007</v>
      </c>
      <c r="Y85">
        <v>73.69</v>
      </c>
      <c r="Z85">
        <v>34</v>
      </c>
      <c r="AA85">
        <v>34</v>
      </c>
      <c r="AB85">
        <v>29</v>
      </c>
      <c r="AC85">
        <v>43</v>
      </c>
      <c r="AE85">
        <v>6</v>
      </c>
      <c r="AF85">
        <v>14</v>
      </c>
      <c r="AG85">
        <v>12</v>
      </c>
      <c r="AH85">
        <v>16</v>
      </c>
      <c r="AJ85">
        <v>43</v>
      </c>
    </row>
    <row r="86" spans="1:36" x14ac:dyDescent="0.35">
      <c r="A86" s="3" t="str">
        <f t="shared" si="1"/>
        <v>Hitaashee Bakshi</v>
      </c>
      <c r="B86" s="4">
        <v>45991</v>
      </c>
      <c r="C86" t="s">
        <v>999</v>
      </c>
      <c r="D86" t="s">
        <v>1000</v>
      </c>
      <c r="E86" t="s">
        <v>1001</v>
      </c>
      <c r="F86" t="s">
        <v>1002</v>
      </c>
      <c r="I86" t="s">
        <v>1087</v>
      </c>
      <c r="J86" t="s">
        <v>1088</v>
      </c>
      <c r="K86">
        <v>43</v>
      </c>
      <c r="L86">
        <v>73</v>
      </c>
      <c r="M86">
        <v>76</v>
      </c>
      <c r="N86">
        <v>70</v>
      </c>
      <c r="O86">
        <v>69</v>
      </c>
      <c r="Q86">
        <v>288</v>
      </c>
      <c r="R86">
        <v>73.38</v>
      </c>
      <c r="S86">
        <v>73.38</v>
      </c>
      <c r="T86">
        <v>74.510000000000005</v>
      </c>
      <c r="U86">
        <v>77.83</v>
      </c>
      <c r="V86">
        <v>71.989999999999995</v>
      </c>
      <c r="W86">
        <v>70.430000000000007</v>
      </c>
      <c r="Y86">
        <v>73.69</v>
      </c>
      <c r="Z86">
        <v>45</v>
      </c>
      <c r="AA86">
        <v>64</v>
      </c>
      <c r="AB86">
        <v>55</v>
      </c>
      <c r="AC86">
        <v>43</v>
      </c>
      <c r="AE86">
        <v>7</v>
      </c>
      <c r="AF86">
        <v>20</v>
      </c>
      <c r="AG86">
        <v>18</v>
      </c>
      <c r="AH86">
        <v>16</v>
      </c>
      <c r="AJ86">
        <v>43</v>
      </c>
    </row>
    <row r="87" spans="1:36" x14ac:dyDescent="0.35">
      <c r="A87" s="3" t="str">
        <f t="shared" si="1"/>
        <v>Blanca Fernandez</v>
      </c>
      <c r="B87" s="4">
        <v>45991</v>
      </c>
      <c r="C87" t="s">
        <v>999</v>
      </c>
      <c r="D87" t="s">
        <v>1000</v>
      </c>
      <c r="E87" t="s">
        <v>1001</v>
      </c>
      <c r="F87" t="s">
        <v>1002</v>
      </c>
      <c r="I87" t="s">
        <v>1089</v>
      </c>
      <c r="J87" t="s">
        <v>1090</v>
      </c>
      <c r="K87">
        <v>43</v>
      </c>
      <c r="L87">
        <v>74</v>
      </c>
      <c r="M87">
        <v>73</v>
      </c>
      <c r="N87">
        <v>71</v>
      </c>
      <c r="O87">
        <v>70</v>
      </c>
      <c r="Q87">
        <v>288</v>
      </c>
      <c r="R87">
        <v>73.38</v>
      </c>
      <c r="S87">
        <v>73.38</v>
      </c>
      <c r="T87">
        <v>75.510000000000005</v>
      </c>
      <c r="U87">
        <v>74.83</v>
      </c>
      <c r="V87">
        <v>72.989999999999995</v>
      </c>
      <c r="W87">
        <v>71.430000000000007</v>
      </c>
      <c r="Y87">
        <v>73.69</v>
      </c>
      <c r="Z87">
        <v>49</v>
      </c>
      <c r="AA87">
        <v>54</v>
      </c>
      <c r="AB87">
        <v>50</v>
      </c>
      <c r="AC87">
        <v>43</v>
      </c>
      <c r="AE87">
        <v>8</v>
      </c>
      <c r="AF87">
        <v>18</v>
      </c>
      <c r="AG87">
        <v>17</v>
      </c>
      <c r="AH87">
        <v>16</v>
      </c>
      <c r="AJ87">
        <v>43</v>
      </c>
    </row>
    <row r="88" spans="1:36" x14ac:dyDescent="0.35">
      <c r="A88" s="3" t="str">
        <f t="shared" si="1"/>
        <v>Patricia Isabel Schmidt</v>
      </c>
      <c r="B88" s="4">
        <v>45991</v>
      </c>
      <c r="C88" t="s">
        <v>999</v>
      </c>
      <c r="D88" t="s">
        <v>1000</v>
      </c>
      <c r="E88" t="s">
        <v>1001</v>
      </c>
      <c r="F88" t="s">
        <v>1002</v>
      </c>
      <c r="I88" t="s">
        <v>1091</v>
      </c>
      <c r="J88" t="s">
        <v>1092</v>
      </c>
      <c r="K88">
        <v>43</v>
      </c>
      <c r="L88">
        <v>74</v>
      </c>
      <c r="M88">
        <v>74</v>
      </c>
      <c r="N88">
        <v>70</v>
      </c>
      <c r="O88">
        <v>70</v>
      </c>
      <c r="Q88">
        <v>288</v>
      </c>
      <c r="R88">
        <v>73.38</v>
      </c>
      <c r="S88">
        <v>73.38</v>
      </c>
      <c r="T88">
        <v>75.510000000000005</v>
      </c>
      <c r="U88">
        <v>75.83</v>
      </c>
      <c r="V88">
        <v>71.989999999999995</v>
      </c>
      <c r="W88">
        <v>71.430000000000007</v>
      </c>
      <c r="Y88">
        <v>73.69</v>
      </c>
      <c r="Z88">
        <v>49</v>
      </c>
      <c r="AA88">
        <v>56</v>
      </c>
      <c r="AB88">
        <v>50</v>
      </c>
      <c r="AC88">
        <v>43</v>
      </c>
      <c r="AE88">
        <v>8</v>
      </c>
      <c r="AF88">
        <v>19</v>
      </c>
      <c r="AG88">
        <v>17</v>
      </c>
      <c r="AH88">
        <v>16</v>
      </c>
      <c r="AJ88">
        <v>43</v>
      </c>
    </row>
    <row r="89" spans="1:36" x14ac:dyDescent="0.35">
      <c r="A89" s="3" t="str">
        <f t="shared" si="1"/>
        <v>Daniela Darquea</v>
      </c>
      <c r="B89" s="4">
        <v>45991</v>
      </c>
      <c r="C89" t="s">
        <v>999</v>
      </c>
      <c r="D89" t="s">
        <v>1000</v>
      </c>
      <c r="E89" t="s">
        <v>1001</v>
      </c>
      <c r="F89" t="s">
        <v>1002</v>
      </c>
      <c r="I89" t="s">
        <v>1093</v>
      </c>
      <c r="J89" t="s">
        <v>1094</v>
      </c>
      <c r="K89">
        <v>47</v>
      </c>
      <c r="L89">
        <v>71</v>
      </c>
      <c r="M89">
        <v>73</v>
      </c>
      <c r="N89">
        <v>68</v>
      </c>
      <c r="O89">
        <v>77</v>
      </c>
      <c r="Q89">
        <v>289</v>
      </c>
      <c r="R89">
        <v>73.38</v>
      </c>
      <c r="S89">
        <v>73.38</v>
      </c>
      <c r="T89">
        <v>72.510000000000005</v>
      </c>
      <c r="U89">
        <v>74.83</v>
      </c>
      <c r="V89">
        <v>69.989999999999995</v>
      </c>
      <c r="W89">
        <v>78.430000000000007</v>
      </c>
      <c r="Y89">
        <v>73.94</v>
      </c>
      <c r="Z89">
        <v>27</v>
      </c>
      <c r="AA89">
        <v>42</v>
      </c>
      <c r="AB89">
        <v>25</v>
      </c>
      <c r="AC89">
        <v>47</v>
      </c>
      <c r="AE89">
        <v>5</v>
      </c>
      <c r="AF89">
        <v>15</v>
      </c>
      <c r="AG89">
        <v>11</v>
      </c>
      <c r="AH89">
        <v>17</v>
      </c>
      <c r="AJ89">
        <v>47</v>
      </c>
    </row>
    <row r="90" spans="1:36" x14ac:dyDescent="0.35">
      <c r="A90" s="3" t="str">
        <f t="shared" si="1"/>
        <v>Sarah Kemp</v>
      </c>
      <c r="B90" s="4">
        <v>45991</v>
      </c>
      <c r="C90" t="s">
        <v>999</v>
      </c>
      <c r="D90" t="s">
        <v>1000</v>
      </c>
      <c r="E90" t="s">
        <v>1001</v>
      </c>
      <c r="F90" t="s">
        <v>1002</v>
      </c>
      <c r="I90" t="s">
        <v>1095</v>
      </c>
      <c r="J90" t="s">
        <v>1096</v>
      </c>
      <c r="K90">
        <v>47</v>
      </c>
      <c r="L90">
        <v>74</v>
      </c>
      <c r="M90">
        <v>72</v>
      </c>
      <c r="N90">
        <v>71</v>
      </c>
      <c r="O90">
        <v>72</v>
      </c>
      <c r="Q90">
        <v>289</v>
      </c>
      <c r="R90">
        <v>73.38</v>
      </c>
      <c r="S90">
        <v>73.38</v>
      </c>
      <c r="T90">
        <v>75.510000000000005</v>
      </c>
      <c r="U90">
        <v>73.83</v>
      </c>
      <c r="V90">
        <v>72.989999999999995</v>
      </c>
      <c r="W90">
        <v>73.430000000000007</v>
      </c>
      <c r="Y90">
        <v>73.94</v>
      </c>
      <c r="Z90">
        <v>49</v>
      </c>
      <c r="AA90">
        <v>50</v>
      </c>
      <c r="AB90">
        <v>47</v>
      </c>
      <c r="AC90">
        <v>47</v>
      </c>
      <c r="AE90">
        <v>8</v>
      </c>
      <c r="AF90">
        <v>17</v>
      </c>
      <c r="AG90">
        <v>16</v>
      </c>
      <c r="AH90">
        <v>17</v>
      </c>
      <c r="AJ90">
        <v>47</v>
      </c>
    </row>
    <row r="91" spans="1:36" x14ac:dyDescent="0.35">
      <c r="A91" s="3" t="str">
        <f t="shared" si="1"/>
        <v>Alessia Nobilio</v>
      </c>
      <c r="B91" s="4">
        <v>45991</v>
      </c>
      <c r="C91" t="s">
        <v>999</v>
      </c>
      <c r="D91" t="s">
        <v>1000</v>
      </c>
      <c r="E91" t="s">
        <v>1001</v>
      </c>
      <c r="F91" t="s">
        <v>1002</v>
      </c>
      <c r="I91" t="s">
        <v>1097</v>
      </c>
      <c r="J91" t="s">
        <v>1098</v>
      </c>
      <c r="K91">
        <v>47</v>
      </c>
      <c r="L91">
        <v>72</v>
      </c>
      <c r="M91">
        <v>73</v>
      </c>
      <c r="N91">
        <v>76</v>
      </c>
      <c r="O91">
        <v>68</v>
      </c>
      <c r="Q91">
        <v>289</v>
      </c>
      <c r="R91">
        <v>73.38</v>
      </c>
      <c r="S91">
        <v>73.38</v>
      </c>
      <c r="T91">
        <v>73.510000000000005</v>
      </c>
      <c r="U91">
        <v>74.83</v>
      </c>
      <c r="V91">
        <v>77.989999999999995</v>
      </c>
      <c r="W91">
        <v>69.430000000000007</v>
      </c>
      <c r="Y91">
        <v>73.94</v>
      </c>
      <c r="Z91">
        <v>34</v>
      </c>
      <c r="AA91">
        <v>47</v>
      </c>
      <c r="AB91">
        <v>63</v>
      </c>
      <c r="AC91">
        <v>47</v>
      </c>
      <c r="AE91">
        <v>6</v>
      </c>
      <c r="AF91">
        <v>16</v>
      </c>
      <c r="AG91">
        <v>20</v>
      </c>
      <c r="AH91">
        <v>17</v>
      </c>
      <c r="AJ91">
        <v>47</v>
      </c>
    </row>
    <row r="92" spans="1:36" x14ac:dyDescent="0.35">
      <c r="A92" s="3" t="str">
        <f t="shared" si="1"/>
        <v>Pranavi Urs</v>
      </c>
      <c r="B92" s="4">
        <v>45991</v>
      </c>
      <c r="C92" t="s">
        <v>999</v>
      </c>
      <c r="D92" t="s">
        <v>1000</v>
      </c>
      <c r="E92" t="s">
        <v>1001</v>
      </c>
      <c r="F92" t="s">
        <v>1002</v>
      </c>
      <c r="I92" t="s">
        <v>1099</v>
      </c>
      <c r="J92" t="s">
        <v>1100</v>
      </c>
      <c r="K92">
        <v>47</v>
      </c>
      <c r="L92">
        <v>74</v>
      </c>
      <c r="M92">
        <v>71</v>
      </c>
      <c r="N92">
        <v>71</v>
      </c>
      <c r="O92">
        <v>73</v>
      </c>
      <c r="Q92">
        <v>289</v>
      </c>
      <c r="R92">
        <v>73.38</v>
      </c>
      <c r="S92">
        <v>73.38</v>
      </c>
      <c r="T92">
        <v>75.510000000000005</v>
      </c>
      <c r="U92">
        <v>72.83</v>
      </c>
      <c r="V92">
        <v>72.989999999999995</v>
      </c>
      <c r="W92">
        <v>74.430000000000007</v>
      </c>
      <c r="Y92">
        <v>73.94</v>
      </c>
      <c r="Z92">
        <v>49</v>
      </c>
      <c r="AA92">
        <v>47</v>
      </c>
      <c r="AB92">
        <v>44</v>
      </c>
      <c r="AC92">
        <v>47</v>
      </c>
      <c r="AE92">
        <v>8</v>
      </c>
      <c r="AF92">
        <v>16</v>
      </c>
      <c r="AG92">
        <v>15</v>
      </c>
      <c r="AH92">
        <v>17</v>
      </c>
      <c r="AJ92">
        <v>47</v>
      </c>
    </row>
    <row r="93" spans="1:36" x14ac:dyDescent="0.35">
      <c r="A93" s="3" t="str">
        <f t="shared" si="1"/>
        <v>Lauren Walsh</v>
      </c>
      <c r="B93" s="4">
        <v>45991</v>
      </c>
      <c r="C93" t="s">
        <v>999</v>
      </c>
      <c r="D93" t="s">
        <v>1000</v>
      </c>
      <c r="E93" t="s">
        <v>1001</v>
      </c>
      <c r="F93" t="s">
        <v>1002</v>
      </c>
      <c r="I93" t="s">
        <v>1101</v>
      </c>
      <c r="J93" t="s">
        <v>1102</v>
      </c>
      <c r="K93">
        <v>47</v>
      </c>
      <c r="L93">
        <v>71</v>
      </c>
      <c r="M93">
        <v>70</v>
      </c>
      <c r="N93">
        <v>74</v>
      </c>
      <c r="O93">
        <v>74</v>
      </c>
      <c r="Q93">
        <v>289</v>
      </c>
      <c r="R93">
        <v>73.38</v>
      </c>
      <c r="S93">
        <v>73.38</v>
      </c>
      <c r="T93">
        <v>72.510000000000005</v>
      </c>
      <c r="U93">
        <v>71.83</v>
      </c>
      <c r="V93">
        <v>75.989999999999995</v>
      </c>
      <c r="W93">
        <v>75.430000000000007</v>
      </c>
      <c r="Y93">
        <v>73.94</v>
      </c>
      <c r="Z93">
        <v>27</v>
      </c>
      <c r="AA93">
        <v>24</v>
      </c>
      <c r="AB93">
        <v>39</v>
      </c>
      <c r="AC93">
        <v>47</v>
      </c>
      <c r="AE93">
        <v>5</v>
      </c>
      <c r="AF93">
        <v>12</v>
      </c>
      <c r="AG93">
        <v>14</v>
      </c>
      <c r="AH93">
        <v>17</v>
      </c>
      <c r="AJ93">
        <v>47</v>
      </c>
    </row>
    <row r="94" spans="1:36" x14ac:dyDescent="0.35">
      <c r="A94" s="3" t="str">
        <f t="shared" si="1"/>
        <v>Alexandra Forsterling</v>
      </c>
      <c r="B94" s="4">
        <v>45991</v>
      </c>
      <c r="C94" t="s">
        <v>999</v>
      </c>
      <c r="D94" t="s">
        <v>1000</v>
      </c>
      <c r="E94" t="s">
        <v>1001</v>
      </c>
      <c r="F94" t="s">
        <v>1002</v>
      </c>
      <c r="I94" t="s">
        <v>1103</v>
      </c>
      <c r="J94" t="s">
        <v>1104</v>
      </c>
      <c r="K94">
        <v>52</v>
      </c>
      <c r="L94">
        <v>73</v>
      </c>
      <c r="M94">
        <v>72</v>
      </c>
      <c r="N94">
        <v>74</v>
      </c>
      <c r="O94">
        <v>71</v>
      </c>
      <c r="Q94">
        <v>290</v>
      </c>
      <c r="R94">
        <v>73.38</v>
      </c>
      <c r="S94">
        <v>73.38</v>
      </c>
      <c r="T94">
        <v>74.510000000000005</v>
      </c>
      <c r="U94">
        <v>73.83</v>
      </c>
      <c r="V94">
        <v>75.989999999999995</v>
      </c>
      <c r="W94">
        <v>72.430000000000007</v>
      </c>
      <c r="Y94">
        <v>74.19</v>
      </c>
      <c r="Z94">
        <v>45</v>
      </c>
      <c r="AA94">
        <v>47</v>
      </c>
      <c r="AB94">
        <v>55</v>
      </c>
      <c r="AC94">
        <v>52</v>
      </c>
      <c r="AE94">
        <v>7</v>
      </c>
      <c r="AF94">
        <v>16</v>
      </c>
      <c r="AG94">
        <v>18</v>
      </c>
      <c r="AH94">
        <v>18</v>
      </c>
      <c r="AJ94">
        <v>52</v>
      </c>
    </row>
    <row r="95" spans="1:36" x14ac:dyDescent="0.35">
      <c r="A95" s="3" t="str">
        <f t="shared" si="1"/>
        <v>Maria Hernandez</v>
      </c>
      <c r="B95" s="4">
        <v>45991</v>
      </c>
      <c r="C95" t="s">
        <v>999</v>
      </c>
      <c r="D95" t="s">
        <v>1000</v>
      </c>
      <c r="E95" t="s">
        <v>1001</v>
      </c>
      <c r="F95" t="s">
        <v>1002</v>
      </c>
      <c r="I95" t="s">
        <v>1105</v>
      </c>
      <c r="J95" t="s">
        <v>1106</v>
      </c>
      <c r="K95">
        <v>52</v>
      </c>
      <c r="L95">
        <v>74</v>
      </c>
      <c r="M95">
        <v>72</v>
      </c>
      <c r="N95">
        <v>72</v>
      </c>
      <c r="O95">
        <v>72</v>
      </c>
      <c r="Q95">
        <v>290</v>
      </c>
      <c r="R95">
        <v>73.38</v>
      </c>
      <c r="S95">
        <v>73.38</v>
      </c>
      <c r="T95">
        <v>75.510000000000005</v>
      </c>
      <c r="U95">
        <v>73.83</v>
      </c>
      <c r="V95">
        <v>73.989999999999995</v>
      </c>
      <c r="W95">
        <v>73.430000000000007</v>
      </c>
      <c r="Y95">
        <v>74.19</v>
      </c>
      <c r="Z95">
        <v>49</v>
      </c>
      <c r="AA95">
        <v>50</v>
      </c>
      <c r="AB95">
        <v>50</v>
      </c>
      <c r="AC95">
        <v>52</v>
      </c>
      <c r="AE95">
        <v>8</v>
      </c>
      <c r="AF95">
        <v>17</v>
      </c>
      <c r="AG95">
        <v>17</v>
      </c>
      <c r="AH95">
        <v>18</v>
      </c>
      <c r="AJ95">
        <v>52</v>
      </c>
    </row>
    <row r="96" spans="1:36" x14ac:dyDescent="0.35">
      <c r="A96" s="3" t="str">
        <f t="shared" si="1"/>
        <v>Amaia Latorre</v>
      </c>
      <c r="B96" s="4">
        <v>45991</v>
      </c>
      <c r="C96" t="s">
        <v>999</v>
      </c>
      <c r="D96" t="s">
        <v>1000</v>
      </c>
      <c r="E96" t="s">
        <v>1001</v>
      </c>
      <c r="F96" t="s">
        <v>1002</v>
      </c>
      <c r="I96" t="s">
        <v>1107</v>
      </c>
      <c r="J96" t="s">
        <v>1108</v>
      </c>
      <c r="K96">
        <v>52</v>
      </c>
      <c r="L96">
        <v>70</v>
      </c>
      <c r="M96">
        <v>74</v>
      </c>
      <c r="N96">
        <v>70</v>
      </c>
      <c r="O96">
        <v>76</v>
      </c>
      <c r="Q96">
        <v>290</v>
      </c>
      <c r="R96">
        <v>73.38</v>
      </c>
      <c r="S96">
        <v>73.38</v>
      </c>
      <c r="T96">
        <v>71.510000000000005</v>
      </c>
      <c r="U96">
        <v>75.83</v>
      </c>
      <c r="V96">
        <v>71.989999999999995</v>
      </c>
      <c r="W96">
        <v>77.430000000000007</v>
      </c>
      <c r="Y96">
        <v>74.19</v>
      </c>
      <c r="Z96">
        <v>15</v>
      </c>
      <c r="AA96">
        <v>42</v>
      </c>
      <c r="AB96">
        <v>32</v>
      </c>
      <c r="AC96">
        <v>52</v>
      </c>
      <c r="AE96">
        <v>4</v>
      </c>
      <c r="AF96">
        <v>15</v>
      </c>
      <c r="AG96">
        <v>13</v>
      </c>
      <c r="AH96">
        <v>18</v>
      </c>
      <c r="AJ96">
        <v>52</v>
      </c>
    </row>
    <row r="97" spans="1:36" x14ac:dyDescent="0.35">
      <c r="A97" s="3" t="str">
        <f t="shared" si="1"/>
        <v>Hannah Screen</v>
      </c>
      <c r="B97" s="4">
        <v>45991</v>
      </c>
      <c r="C97" t="s">
        <v>999</v>
      </c>
      <c r="D97" t="s">
        <v>1000</v>
      </c>
      <c r="E97" t="s">
        <v>1001</v>
      </c>
      <c r="F97" t="s">
        <v>1002</v>
      </c>
      <c r="I97" t="s">
        <v>1109</v>
      </c>
      <c r="J97" t="s">
        <v>1110</v>
      </c>
      <c r="K97">
        <v>52</v>
      </c>
      <c r="L97">
        <v>72</v>
      </c>
      <c r="M97">
        <v>74</v>
      </c>
      <c r="N97">
        <v>68</v>
      </c>
      <c r="O97">
        <v>76</v>
      </c>
      <c r="Q97">
        <v>290</v>
      </c>
      <c r="R97">
        <v>73.38</v>
      </c>
      <c r="S97">
        <v>73.38</v>
      </c>
      <c r="T97">
        <v>73.510000000000005</v>
      </c>
      <c r="U97">
        <v>75.83</v>
      </c>
      <c r="V97">
        <v>69.989999999999995</v>
      </c>
      <c r="W97">
        <v>77.430000000000007</v>
      </c>
      <c r="Y97">
        <v>74.19</v>
      </c>
      <c r="Z97">
        <v>34</v>
      </c>
      <c r="AA97">
        <v>50</v>
      </c>
      <c r="AB97">
        <v>32</v>
      </c>
      <c r="AC97">
        <v>52</v>
      </c>
      <c r="AE97">
        <v>6</v>
      </c>
      <c r="AF97">
        <v>17</v>
      </c>
      <c r="AG97">
        <v>13</v>
      </c>
      <c r="AH97">
        <v>18</v>
      </c>
      <c r="AJ97">
        <v>52</v>
      </c>
    </row>
    <row r="98" spans="1:36" x14ac:dyDescent="0.35">
      <c r="A98" s="3" t="str">
        <f t="shared" si="1"/>
        <v>Sara Byrne</v>
      </c>
      <c r="B98" s="4">
        <v>45991</v>
      </c>
      <c r="C98" t="s">
        <v>999</v>
      </c>
      <c r="D98" t="s">
        <v>1000</v>
      </c>
      <c r="E98" t="s">
        <v>1001</v>
      </c>
      <c r="F98" t="s">
        <v>1002</v>
      </c>
      <c r="I98" t="s">
        <v>1111</v>
      </c>
      <c r="J98" t="s">
        <v>1112</v>
      </c>
      <c r="K98">
        <v>56</v>
      </c>
      <c r="L98">
        <v>72</v>
      </c>
      <c r="M98">
        <v>72</v>
      </c>
      <c r="N98">
        <v>73</v>
      </c>
      <c r="O98">
        <v>74</v>
      </c>
      <c r="Q98">
        <v>291</v>
      </c>
      <c r="R98">
        <v>73.38</v>
      </c>
      <c r="S98">
        <v>73.38</v>
      </c>
      <c r="T98">
        <v>73.510000000000005</v>
      </c>
      <c r="U98">
        <v>73.83</v>
      </c>
      <c r="V98">
        <v>74.989999999999995</v>
      </c>
      <c r="W98">
        <v>75.430000000000007</v>
      </c>
      <c r="Y98">
        <v>74.44</v>
      </c>
      <c r="Z98">
        <v>34</v>
      </c>
      <c r="AA98">
        <v>42</v>
      </c>
      <c r="AB98">
        <v>47</v>
      </c>
      <c r="AC98">
        <v>56</v>
      </c>
      <c r="AE98">
        <v>6</v>
      </c>
      <c r="AF98">
        <v>15</v>
      </c>
      <c r="AG98">
        <v>16</v>
      </c>
      <c r="AH98">
        <v>19</v>
      </c>
      <c r="AJ98">
        <v>56</v>
      </c>
    </row>
    <row r="99" spans="1:36" x14ac:dyDescent="0.35">
      <c r="A99" s="3" t="str">
        <f t="shared" si="1"/>
        <v>Sofie Kibsgaard</v>
      </c>
      <c r="B99" s="4">
        <v>45991</v>
      </c>
      <c r="C99" t="s">
        <v>999</v>
      </c>
      <c r="D99" t="s">
        <v>1000</v>
      </c>
      <c r="E99" t="s">
        <v>1001</v>
      </c>
      <c r="F99" t="s">
        <v>1002</v>
      </c>
      <c r="I99" t="s">
        <v>1113</v>
      </c>
      <c r="J99" t="s">
        <v>1114</v>
      </c>
      <c r="K99">
        <v>56</v>
      </c>
      <c r="L99">
        <v>75</v>
      </c>
      <c r="M99">
        <v>68</v>
      </c>
      <c r="N99">
        <v>71</v>
      </c>
      <c r="O99">
        <v>77</v>
      </c>
      <c r="Q99">
        <v>291</v>
      </c>
      <c r="R99">
        <v>73.38</v>
      </c>
      <c r="S99">
        <v>73.38</v>
      </c>
      <c r="T99">
        <v>76.510000000000005</v>
      </c>
      <c r="U99">
        <v>69.83</v>
      </c>
      <c r="V99">
        <v>72.989999999999995</v>
      </c>
      <c r="W99">
        <v>78.430000000000007</v>
      </c>
      <c r="Y99">
        <v>74.44</v>
      </c>
      <c r="Z99">
        <v>64</v>
      </c>
      <c r="AA99">
        <v>34</v>
      </c>
      <c r="AB99">
        <v>32</v>
      </c>
      <c r="AC99">
        <v>56</v>
      </c>
      <c r="AE99">
        <v>9</v>
      </c>
      <c r="AF99">
        <v>14</v>
      </c>
      <c r="AG99">
        <v>13</v>
      </c>
      <c r="AH99">
        <v>19</v>
      </c>
      <c r="AJ99">
        <v>56</v>
      </c>
    </row>
    <row r="100" spans="1:36" x14ac:dyDescent="0.35">
      <c r="A100" s="3" t="str">
        <f t="shared" si="1"/>
        <v>Annabell Fuller</v>
      </c>
      <c r="B100" s="4">
        <v>45991</v>
      </c>
      <c r="C100" t="s">
        <v>999</v>
      </c>
      <c r="D100" t="s">
        <v>1000</v>
      </c>
      <c r="E100" t="s">
        <v>1001</v>
      </c>
      <c r="F100" t="s">
        <v>1002</v>
      </c>
      <c r="I100" t="s">
        <v>1115</v>
      </c>
      <c r="J100" t="s">
        <v>1116</v>
      </c>
      <c r="K100">
        <v>58</v>
      </c>
      <c r="L100">
        <v>74</v>
      </c>
      <c r="M100">
        <v>75</v>
      </c>
      <c r="N100">
        <v>70</v>
      </c>
      <c r="O100">
        <v>73</v>
      </c>
      <c r="Q100">
        <v>292</v>
      </c>
      <c r="R100">
        <v>73.38</v>
      </c>
      <c r="S100">
        <v>73.38</v>
      </c>
      <c r="T100">
        <v>75.510000000000005</v>
      </c>
      <c r="U100">
        <v>76.83</v>
      </c>
      <c r="V100">
        <v>71.989999999999995</v>
      </c>
      <c r="W100">
        <v>74.430000000000007</v>
      </c>
      <c r="Y100">
        <v>74.69</v>
      </c>
      <c r="Z100">
        <v>49</v>
      </c>
      <c r="AA100">
        <v>64</v>
      </c>
      <c r="AB100">
        <v>55</v>
      </c>
      <c r="AC100">
        <v>58</v>
      </c>
      <c r="AE100">
        <v>8</v>
      </c>
      <c r="AF100">
        <v>20</v>
      </c>
      <c r="AG100">
        <v>18</v>
      </c>
      <c r="AH100">
        <v>20</v>
      </c>
      <c r="AJ100">
        <v>58</v>
      </c>
    </row>
    <row r="101" spans="1:36" x14ac:dyDescent="0.35">
      <c r="A101" s="3" t="str">
        <f t="shared" si="1"/>
        <v>Sara Kouskova</v>
      </c>
      <c r="B101" s="4">
        <v>45991</v>
      </c>
      <c r="C101" t="s">
        <v>999</v>
      </c>
      <c r="D101" t="s">
        <v>1000</v>
      </c>
      <c r="E101" t="s">
        <v>1001</v>
      </c>
      <c r="F101" t="s">
        <v>1002</v>
      </c>
      <c r="I101" t="s">
        <v>1117</v>
      </c>
      <c r="J101" t="s">
        <v>1112</v>
      </c>
      <c r="K101">
        <v>58</v>
      </c>
      <c r="L101">
        <v>75</v>
      </c>
      <c r="M101">
        <v>73</v>
      </c>
      <c r="N101">
        <v>71</v>
      </c>
      <c r="O101">
        <v>73</v>
      </c>
      <c r="Q101">
        <v>292</v>
      </c>
      <c r="R101">
        <v>73.38</v>
      </c>
      <c r="S101">
        <v>73.38</v>
      </c>
      <c r="T101">
        <v>76.510000000000005</v>
      </c>
      <c r="U101">
        <v>74.83</v>
      </c>
      <c r="V101">
        <v>72.989999999999995</v>
      </c>
      <c r="W101">
        <v>74.430000000000007</v>
      </c>
      <c r="Y101">
        <v>74.69</v>
      </c>
      <c r="Z101">
        <v>64</v>
      </c>
      <c r="AA101">
        <v>56</v>
      </c>
      <c r="AB101">
        <v>55</v>
      </c>
      <c r="AC101">
        <v>58</v>
      </c>
      <c r="AE101">
        <v>9</v>
      </c>
      <c r="AF101">
        <v>19</v>
      </c>
      <c r="AG101">
        <v>18</v>
      </c>
      <c r="AH101">
        <v>20</v>
      </c>
      <c r="AJ101">
        <v>58</v>
      </c>
    </row>
    <row r="102" spans="1:36" x14ac:dyDescent="0.35">
      <c r="A102" s="3" t="str">
        <f t="shared" si="1"/>
        <v>Lee-Anne Pace</v>
      </c>
      <c r="B102" s="4">
        <v>45991</v>
      </c>
      <c r="C102" t="s">
        <v>999</v>
      </c>
      <c r="D102" t="s">
        <v>1000</v>
      </c>
      <c r="E102" t="s">
        <v>1001</v>
      </c>
      <c r="F102" t="s">
        <v>1002</v>
      </c>
      <c r="I102" t="s">
        <v>1118</v>
      </c>
      <c r="J102" t="s">
        <v>1119</v>
      </c>
      <c r="K102">
        <v>58</v>
      </c>
      <c r="L102">
        <v>74</v>
      </c>
      <c r="M102">
        <v>74</v>
      </c>
      <c r="N102">
        <v>71</v>
      </c>
      <c r="O102">
        <v>73</v>
      </c>
      <c r="Q102">
        <v>292</v>
      </c>
      <c r="R102">
        <v>73.38</v>
      </c>
      <c r="S102">
        <v>73.38</v>
      </c>
      <c r="T102">
        <v>75.510000000000005</v>
      </c>
      <c r="U102">
        <v>75.83</v>
      </c>
      <c r="V102">
        <v>72.989999999999995</v>
      </c>
      <c r="W102">
        <v>74.430000000000007</v>
      </c>
      <c r="Y102">
        <v>74.69</v>
      </c>
      <c r="Z102">
        <v>49</v>
      </c>
      <c r="AA102">
        <v>56</v>
      </c>
      <c r="AB102">
        <v>55</v>
      </c>
      <c r="AC102">
        <v>58</v>
      </c>
      <c r="AE102">
        <v>8</v>
      </c>
      <c r="AF102">
        <v>19</v>
      </c>
      <c r="AG102">
        <v>18</v>
      </c>
      <c r="AH102">
        <v>20</v>
      </c>
      <c r="AJ102">
        <v>58</v>
      </c>
    </row>
    <row r="103" spans="1:36" x14ac:dyDescent="0.35">
      <c r="A103" s="3" t="str">
        <f t="shared" si="1"/>
        <v>Marta Sanz Barrio</v>
      </c>
      <c r="B103" s="4">
        <v>45991</v>
      </c>
      <c r="C103" t="s">
        <v>999</v>
      </c>
      <c r="D103" t="s">
        <v>1000</v>
      </c>
      <c r="E103" t="s">
        <v>1001</v>
      </c>
      <c r="F103" t="s">
        <v>1002</v>
      </c>
      <c r="I103" t="s">
        <v>1120</v>
      </c>
      <c r="J103" t="s">
        <v>1076</v>
      </c>
      <c r="K103">
        <v>58</v>
      </c>
      <c r="L103">
        <v>78</v>
      </c>
      <c r="M103">
        <v>70</v>
      </c>
      <c r="N103">
        <v>71</v>
      </c>
      <c r="O103">
        <v>73</v>
      </c>
      <c r="Q103">
        <v>292</v>
      </c>
      <c r="R103">
        <v>73.38</v>
      </c>
      <c r="S103">
        <v>73.38</v>
      </c>
      <c r="T103">
        <v>79.510000000000005</v>
      </c>
      <c r="U103">
        <v>71.83</v>
      </c>
      <c r="V103">
        <v>72.989999999999995</v>
      </c>
      <c r="W103">
        <v>74.430000000000007</v>
      </c>
      <c r="Y103">
        <v>74.69</v>
      </c>
      <c r="Z103">
        <v>75</v>
      </c>
      <c r="AA103">
        <v>56</v>
      </c>
      <c r="AB103">
        <v>55</v>
      </c>
      <c r="AC103">
        <v>58</v>
      </c>
      <c r="AE103">
        <v>12</v>
      </c>
      <c r="AF103">
        <v>19</v>
      </c>
      <c r="AG103">
        <v>18</v>
      </c>
      <c r="AH103">
        <v>20</v>
      </c>
      <c r="AJ103">
        <v>58</v>
      </c>
    </row>
    <row r="104" spans="1:36" x14ac:dyDescent="0.35">
      <c r="A104" s="3" t="str">
        <f t="shared" si="1"/>
        <v>Momoka Kobori</v>
      </c>
      <c r="B104" s="4">
        <v>45991</v>
      </c>
      <c r="C104" t="s">
        <v>999</v>
      </c>
      <c r="D104" t="s">
        <v>1000</v>
      </c>
      <c r="E104" t="s">
        <v>1001</v>
      </c>
      <c r="F104" t="s">
        <v>1002</v>
      </c>
      <c r="I104" t="s">
        <v>1121</v>
      </c>
      <c r="J104" t="s">
        <v>1122</v>
      </c>
      <c r="K104">
        <v>62</v>
      </c>
      <c r="L104">
        <v>74</v>
      </c>
      <c r="M104">
        <v>78</v>
      </c>
      <c r="N104">
        <v>71</v>
      </c>
      <c r="O104">
        <v>70</v>
      </c>
      <c r="Q104">
        <v>293</v>
      </c>
      <c r="R104">
        <v>73.38</v>
      </c>
      <c r="S104">
        <v>73.38</v>
      </c>
      <c r="T104">
        <v>75.510000000000005</v>
      </c>
      <c r="U104">
        <v>79.83</v>
      </c>
      <c r="V104">
        <v>72.989999999999995</v>
      </c>
      <c r="W104">
        <v>71.430000000000007</v>
      </c>
      <c r="Y104">
        <v>74.94</v>
      </c>
      <c r="Z104">
        <v>49</v>
      </c>
      <c r="AA104">
        <v>74</v>
      </c>
      <c r="AB104">
        <v>67</v>
      </c>
      <c r="AC104">
        <v>62</v>
      </c>
      <c r="AE104">
        <v>8</v>
      </c>
      <c r="AF104">
        <v>23</v>
      </c>
      <c r="AG104">
        <v>22</v>
      </c>
      <c r="AH104">
        <v>21</v>
      </c>
      <c r="AJ104">
        <v>62</v>
      </c>
    </row>
    <row r="105" spans="1:36" x14ac:dyDescent="0.35">
      <c r="A105" s="3" t="str">
        <f t="shared" si="1"/>
        <v>Harang Lee</v>
      </c>
      <c r="B105" s="4">
        <v>45991</v>
      </c>
      <c r="C105" t="s">
        <v>999</v>
      </c>
      <c r="D105" t="s">
        <v>1000</v>
      </c>
      <c r="E105" t="s">
        <v>1001</v>
      </c>
      <c r="F105" t="s">
        <v>1002</v>
      </c>
      <c r="I105" t="s">
        <v>946</v>
      </c>
      <c r="J105" t="s">
        <v>1123</v>
      </c>
      <c r="K105">
        <v>62</v>
      </c>
      <c r="L105">
        <v>70</v>
      </c>
      <c r="M105">
        <v>70</v>
      </c>
      <c r="N105">
        <v>78</v>
      </c>
      <c r="O105">
        <v>75</v>
      </c>
      <c r="Q105">
        <v>293</v>
      </c>
      <c r="R105">
        <v>73.38</v>
      </c>
      <c r="S105">
        <v>73.38</v>
      </c>
      <c r="T105">
        <v>71.510000000000005</v>
      </c>
      <c r="U105">
        <v>71.83</v>
      </c>
      <c r="V105">
        <v>79.989999999999995</v>
      </c>
      <c r="W105">
        <v>76.430000000000007</v>
      </c>
      <c r="Y105">
        <v>74.94</v>
      </c>
      <c r="Z105">
        <v>15</v>
      </c>
      <c r="AA105">
        <v>17</v>
      </c>
      <c r="AB105">
        <v>50</v>
      </c>
      <c r="AC105">
        <v>62</v>
      </c>
      <c r="AE105">
        <v>4</v>
      </c>
      <c r="AF105">
        <v>11</v>
      </c>
      <c r="AG105">
        <v>17</v>
      </c>
      <c r="AH105">
        <v>21</v>
      </c>
      <c r="AJ105">
        <v>62</v>
      </c>
    </row>
    <row r="106" spans="1:36" x14ac:dyDescent="0.35">
      <c r="A106" s="3" t="str">
        <f t="shared" si="1"/>
        <v>Laura Fuenfstueck</v>
      </c>
      <c r="B106" s="4">
        <v>45991</v>
      </c>
      <c r="C106" t="s">
        <v>999</v>
      </c>
      <c r="D106" t="s">
        <v>1000</v>
      </c>
      <c r="E106" t="s">
        <v>1001</v>
      </c>
      <c r="F106" t="s">
        <v>1002</v>
      </c>
      <c r="I106" t="s">
        <v>1124</v>
      </c>
      <c r="J106" t="s">
        <v>1125</v>
      </c>
      <c r="K106">
        <v>64</v>
      </c>
      <c r="L106">
        <v>76</v>
      </c>
      <c r="M106">
        <v>72</v>
      </c>
      <c r="N106">
        <v>73</v>
      </c>
      <c r="O106">
        <v>73</v>
      </c>
      <c r="Q106">
        <v>294</v>
      </c>
      <c r="R106">
        <v>73.38</v>
      </c>
      <c r="S106">
        <v>73.38</v>
      </c>
      <c r="T106">
        <v>77.510000000000005</v>
      </c>
      <c r="U106">
        <v>73.83</v>
      </c>
      <c r="V106">
        <v>74.989999999999995</v>
      </c>
      <c r="W106">
        <v>74.430000000000007</v>
      </c>
      <c r="Y106">
        <v>75.19</v>
      </c>
      <c r="Z106">
        <v>71</v>
      </c>
      <c r="AA106">
        <v>56</v>
      </c>
      <c r="AB106">
        <v>63</v>
      </c>
      <c r="AC106">
        <v>64</v>
      </c>
      <c r="AE106">
        <v>10</v>
      </c>
      <c r="AF106">
        <v>19</v>
      </c>
      <c r="AG106">
        <v>20</v>
      </c>
      <c r="AH106">
        <v>22</v>
      </c>
      <c r="AJ106">
        <v>64</v>
      </c>
    </row>
    <row r="107" spans="1:36" x14ac:dyDescent="0.35">
      <c r="A107" s="3" t="str">
        <f t="shared" si="1"/>
        <v>April Angurasaranee</v>
      </c>
      <c r="B107" s="4">
        <v>45991</v>
      </c>
      <c r="C107" t="s">
        <v>999</v>
      </c>
      <c r="D107" t="s">
        <v>1000</v>
      </c>
      <c r="E107" t="s">
        <v>1001</v>
      </c>
      <c r="F107" t="s">
        <v>1002</v>
      </c>
      <c r="I107" t="s">
        <v>1126</v>
      </c>
      <c r="J107" t="s">
        <v>1127</v>
      </c>
      <c r="K107">
        <v>65</v>
      </c>
      <c r="L107">
        <v>74</v>
      </c>
      <c r="M107">
        <v>69</v>
      </c>
      <c r="N107">
        <v>72</v>
      </c>
      <c r="O107">
        <v>81</v>
      </c>
      <c r="Q107">
        <v>296</v>
      </c>
      <c r="R107">
        <v>73.38</v>
      </c>
      <c r="S107">
        <v>73.38</v>
      </c>
      <c r="T107">
        <v>75.510000000000005</v>
      </c>
      <c r="U107">
        <v>70.83</v>
      </c>
      <c r="V107">
        <v>73.989999999999995</v>
      </c>
      <c r="W107">
        <v>82.43</v>
      </c>
      <c r="Y107">
        <v>75.69</v>
      </c>
      <c r="Z107">
        <v>49</v>
      </c>
      <c r="AA107">
        <v>34</v>
      </c>
      <c r="AB107">
        <v>39</v>
      </c>
      <c r="AC107">
        <v>65</v>
      </c>
      <c r="AE107">
        <v>8</v>
      </c>
      <c r="AF107">
        <v>14</v>
      </c>
      <c r="AG107">
        <v>14</v>
      </c>
      <c r="AH107">
        <v>24</v>
      </c>
      <c r="AJ107">
        <v>65</v>
      </c>
    </row>
    <row r="108" spans="1:36" x14ac:dyDescent="0.35">
      <c r="A108" s="3" t="str">
        <f t="shared" si="1"/>
        <v>Adriana Garcia Terol</v>
      </c>
      <c r="B108" s="4">
        <v>45991</v>
      </c>
      <c r="C108" t="s">
        <v>999</v>
      </c>
      <c r="D108" t="s">
        <v>1000</v>
      </c>
      <c r="E108" t="s">
        <v>1001</v>
      </c>
      <c r="F108" t="s">
        <v>1002</v>
      </c>
      <c r="I108" t="s">
        <v>1128</v>
      </c>
      <c r="J108" t="s">
        <v>1129</v>
      </c>
      <c r="K108">
        <v>65</v>
      </c>
      <c r="L108">
        <v>73</v>
      </c>
      <c r="M108">
        <v>76</v>
      </c>
      <c r="N108">
        <v>75</v>
      </c>
      <c r="O108">
        <v>72</v>
      </c>
      <c r="Q108">
        <v>296</v>
      </c>
      <c r="R108">
        <v>73.38</v>
      </c>
      <c r="S108">
        <v>73.38</v>
      </c>
      <c r="T108">
        <v>74.510000000000005</v>
      </c>
      <c r="U108">
        <v>77.83</v>
      </c>
      <c r="V108">
        <v>76.989999999999995</v>
      </c>
      <c r="W108">
        <v>73.430000000000007</v>
      </c>
      <c r="Y108">
        <v>75.69</v>
      </c>
      <c r="Z108">
        <v>45</v>
      </c>
      <c r="AA108">
        <v>64</v>
      </c>
      <c r="AB108">
        <v>69</v>
      </c>
      <c r="AC108">
        <v>65</v>
      </c>
      <c r="AE108">
        <v>7</v>
      </c>
      <c r="AF108">
        <v>20</v>
      </c>
      <c r="AG108">
        <v>23</v>
      </c>
      <c r="AH108">
        <v>24</v>
      </c>
      <c r="AJ108">
        <v>65</v>
      </c>
    </row>
    <row r="109" spans="1:36" x14ac:dyDescent="0.35">
      <c r="A109" s="3" t="str">
        <f t="shared" si="1"/>
        <v>Kim Metraux</v>
      </c>
      <c r="B109" s="4">
        <v>45991</v>
      </c>
      <c r="C109" t="s">
        <v>999</v>
      </c>
      <c r="D109" t="s">
        <v>1000</v>
      </c>
      <c r="E109" t="s">
        <v>1001</v>
      </c>
      <c r="F109" t="s">
        <v>1002</v>
      </c>
      <c r="I109" t="s">
        <v>1130</v>
      </c>
      <c r="J109" t="s">
        <v>1131</v>
      </c>
      <c r="K109">
        <v>65</v>
      </c>
      <c r="L109">
        <v>68</v>
      </c>
      <c r="M109">
        <v>79</v>
      </c>
      <c r="N109">
        <v>78</v>
      </c>
      <c r="O109">
        <v>71</v>
      </c>
      <c r="Q109">
        <v>296</v>
      </c>
      <c r="R109">
        <v>73.38</v>
      </c>
      <c r="S109">
        <v>73.38</v>
      </c>
      <c r="T109">
        <v>69.510000000000005</v>
      </c>
      <c r="U109">
        <v>80.83</v>
      </c>
      <c r="V109">
        <v>79.989999999999995</v>
      </c>
      <c r="W109">
        <v>72.430000000000007</v>
      </c>
      <c r="Y109">
        <v>75.69</v>
      </c>
      <c r="Z109">
        <v>5</v>
      </c>
      <c r="AA109">
        <v>54</v>
      </c>
      <c r="AB109">
        <v>72</v>
      </c>
      <c r="AC109">
        <v>65</v>
      </c>
      <c r="AE109">
        <v>2</v>
      </c>
      <c r="AF109">
        <v>18</v>
      </c>
      <c r="AG109">
        <v>24</v>
      </c>
      <c r="AH109">
        <v>24</v>
      </c>
      <c r="AJ109">
        <v>65</v>
      </c>
    </row>
    <row r="110" spans="1:36" x14ac:dyDescent="0.35">
      <c r="A110" s="3" t="str">
        <f t="shared" si="1"/>
        <v>Esme Hamilton</v>
      </c>
      <c r="B110" s="4">
        <v>45991</v>
      </c>
      <c r="C110" t="s">
        <v>999</v>
      </c>
      <c r="D110" t="s">
        <v>1000</v>
      </c>
      <c r="E110" t="s">
        <v>1001</v>
      </c>
      <c r="F110" t="s">
        <v>1002</v>
      </c>
      <c r="I110" t="s">
        <v>1132</v>
      </c>
      <c r="J110" t="s">
        <v>1133</v>
      </c>
      <c r="K110">
        <v>68</v>
      </c>
      <c r="L110">
        <v>76</v>
      </c>
      <c r="M110">
        <v>78</v>
      </c>
      <c r="N110">
        <v>72</v>
      </c>
      <c r="O110">
        <v>71</v>
      </c>
      <c r="Q110">
        <v>297</v>
      </c>
      <c r="R110">
        <v>73.38</v>
      </c>
      <c r="S110">
        <v>73.38</v>
      </c>
      <c r="T110">
        <v>77.510000000000005</v>
      </c>
      <c r="U110">
        <v>79.83</v>
      </c>
      <c r="V110">
        <v>73.989999999999995</v>
      </c>
      <c r="W110">
        <v>72.430000000000007</v>
      </c>
      <c r="Y110">
        <v>75.94</v>
      </c>
      <c r="Z110">
        <v>71</v>
      </c>
      <c r="AA110">
        <v>75</v>
      </c>
      <c r="AB110">
        <v>74</v>
      </c>
      <c r="AC110">
        <v>68</v>
      </c>
      <c r="AE110">
        <v>10</v>
      </c>
      <c r="AF110">
        <v>25</v>
      </c>
      <c r="AG110">
        <v>25</v>
      </c>
      <c r="AH110">
        <v>25</v>
      </c>
      <c r="AJ110">
        <v>68</v>
      </c>
    </row>
    <row r="111" spans="1:36" x14ac:dyDescent="0.35">
      <c r="A111" s="3" t="str">
        <f t="shared" si="1"/>
        <v>Noora Komulainen</v>
      </c>
      <c r="B111" s="4">
        <v>45991</v>
      </c>
      <c r="C111" t="s">
        <v>999</v>
      </c>
      <c r="D111" t="s">
        <v>1000</v>
      </c>
      <c r="E111" t="s">
        <v>1001</v>
      </c>
      <c r="F111" t="s">
        <v>1002</v>
      </c>
      <c r="I111" t="s">
        <v>1134</v>
      </c>
      <c r="J111" t="s">
        <v>1135</v>
      </c>
      <c r="K111">
        <v>69</v>
      </c>
      <c r="L111">
        <v>76</v>
      </c>
      <c r="M111">
        <v>75</v>
      </c>
      <c r="N111">
        <v>75</v>
      </c>
      <c r="O111">
        <v>72</v>
      </c>
      <c r="Q111">
        <v>298</v>
      </c>
      <c r="R111">
        <v>73.38</v>
      </c>
      <c r="S111">
        <v>73.38</v>
      </c>
      <c r="T111">
        <v>77.510000000000005</v>
      </c>
      <c r="U111">
        <v>76.83</v>
      </c>
      <c r="V111">
        <v>76.989999999999995</v>
      </c>
      <c r="W111">
        <v>73.430000000000007</v>
      </c>
      <c r="Y111">
        <v>76.19</v>
      </c>
      <c r="Z111">
        <v>71</v>
      </c>
      <c r="AA111">
        <v>72</v>
      </c>
      <c r="AB111">
        <v>74</v>
      </c>
      <c r="AC111">
        <v>69</v>
      </c>
      <c r="AE111">
        <v>10</v>
      </c>
      <c r="AF111">
        <v>22</v>
      </c>
      <c r="AG111">
        <v>25</v>
      </c>
      <c r="AH111">
        <v>26</v>
      </c>
      <c r="AJ111">
        <v>69</v>
      </c>
    </row>
    <row r="112" spans="1:36" x14ac:dyDescent="0.35">
      <c r="A112" s="3" t="str">
        <f t="shared" si="1"/>
        <v>Agathe Sauzon</v>
      </c>
      <c r="B112" s="4">
        <v>45991</v>
      </c>
      <c r="C112" t="s">
        <v>999</v>
      </c>
      <c r="D112" t="s">
        <v>1000</v>
      </c>
      <c r="E112" t="s">
        <v>1001</v>
      </c>
      <c r="F112" t="s">
        <v>1002</v>
      </c>
      <c r="I112" t="s">
        <v>1136</v>
      </c>
      <c r="J112" t="s">
        <v>1137</v>
      </c>
      <c r="K112">
        <v>69</v>
      </c>
      <c r="L112">
        <v>70</v>
      </c>
      <c r="M112">
        <v>78</v>
      </c>
      <c r="N112">
        <v>76</v>
      </c>
      <c r="O112">
        <v>74</v>
      </c>
      <c r="Q112">
        <v>298</v>
      </c>
      <c r="R112">
        <v>73.38</v>
      </c>
      <c r="S112">
        <v>73.38</v>
      </c>
      <c r="T112">
        <v>71.510000000000005</v>
      </c>
      <c r="U112">
        <v>79.83</v>
      </c>
      <c r="V112">
        <v>77.989999999999995</v>
      </c>
      <c r="W112">
        <v>75.430000000000007</v>
      </c>
      <c r="Y112">
        <v>76.19</v>
      </c>
      <c r="Z112">
        <v>15</v>
      </c>
      <c r="AA112">
        <v>56</v>
      </c>
      <c r="AB112">
        <v>69</v>
      </c>
      <c r="AC112">
        <v>69</v>
      </c>
      <c r="AE112">
        <v>4</v>
      </c>
      <c r="AF112">
        <v>19</v>
      </c>
      <c r="AG112">
        <v>23</v>
      </c>
      <c r="AH112">
        <v>26</v>
      </c>
      <c r="AJ112">
        <v>69</v>
      </c>
    </row>
    <row r="113" spans="1:36" x14ac:dyDescent="0.35">
      <c r="A113" s="3" t="str">
        <f t="shared" si="1"/>
        <v>Diksha Dagar</v>
      </c>
      <c r="B113" s="4">
        <v>45991</v>
      </c>
      <c r="C113" t="s">
        <v>999</v>
      </c>
      <c r="D113" t="s">
        <v>1000</v>
      </c>
      <c r="E113" t="s">
        <v>1001</v>
      </c>
      <c r="F113" t="s">
        <v>1002</v>
      </c>
      <c r="I113" t="s">
        <v>1138</v>
      </c>
      <c r="J113" t="s">
        <v>1139</v>
      </c>
      <c r="K113">
        <v>71</v>
      </c>
      <c r="L113">
        <v>74</v>
      </c>
      <c r="M113">
        <v>75</v>
      </c>
      <c r="N113">
        <v>75</v>
      </c>
      <c r="O113">
        <v>75</v>
      </c>
      <c r="Q113">
        <v>299</v>
      </c>
      <c r="R113">
        <v>73.38</v>
      </c>
      <c r="S113">
        <v>73.38</v>
      </c>
      <c r="T113">
        <v>75.510000000000005</v>
      </c>
      <c r="U113">
        <v>76.83</v>
      </c>
      <c r="V113">
        <v>76.989999999999995</v>
      </c>
      <c r="W113">
        <v>76.430000000000007</v>
      </c>
      <c r="Y113">
        <v>76.44</v>
      </c>
      <c r="Z113">
        <v>49</v>
      </c>
      <c r="AA113">
        <v>64</v>
      </c>
      <c r="AB113">
        <v>69</v>
      </c>
      <c r="AC113">
        <v>71</v>
      </c>
      <c r="AE113">
        <v>8</v>
      </c>
      <c r="AF113">
        <v>20</v>
      </c>
      <c r="AG113">
        <v>23</v>
      </c>
      <c r="AH113">
        <v>27</v>
      </c>
      <c r="AJ113">
        <v>71</v>
      </c>
    </row>
    <row r="114" spans="1:36" x14ac:dyDescent="0.35">
      <c r="A114" s="3" t="str">
        <f t="shared" si="1"/>
        <v>Ginnie Ding</v>
      </c>
      <c r="B114" s="4">
        <v>45991</v>
      </c>
      <c r="C114" t="s">
        <v>999</v>
      </c>
      <c r="D114" t="s">
        <v>1000</v>
      </c>
      <c r="E114" t="s">
        <v>1001</v>
      </c>
      <c r="F114" t="s">
        <v>1002</v>
      </c>
      <c r="I114" t="s">
        <v>1140</v>
      </c>
      <c r="J114" t="s">
        <v>1141</v>
      </c>
      <c r="K114">
        <v>71</v>
      </c>
      <c r="L114">
        <v>73</v>
      </c>
      <c r="M114">
        <v>76</v>
      </c>
      <c r="N114">
        <v>74</v>
      </c>
      <c r="O114">
        <v>76</v>
      </c>
      <c r="Q114">
        <v>299</v>
      </c>
      <c r="R114">
        <v>73.38</v>
      </c>
      <c r="S114">
        <v>73.38</v>
      </c>
      <c r="T114">
        <v>74.510000000000005</v>
      </c>
      <c r="U114">
        <v>77.83</v>
      </c>
      <c r="V114">
        <v>75.989999999999995</v>
      </c>
      <c r="W114">
        <v>77.430000000000007</v>
      </c>
      <c r="Y114">
        <v>76.44</v>
      </c>
      <c r="Z114">
        <v>45</v>
      </c>
      <c r="AA114">
        <v>64</v>
      </c>
      <c r="AB114">
        <v>67</v>
      </c>
      <c r="AC114">
        <v>71</v>
      </c>
      <c r="AE114">
        <v>7</v>
      </c>
      <c r="AF114">
        <v>20</v>
      </c>
      <c r="AG114">
        <v>22</v>
      </c>
      <c r="AH114">
        <v>27</v>
      </c>
      <c r="AJ114">
        <v>71</v>
      </c>
    </row>
    <row r="115" spans="1:36" x14ac:dyDescent="0.35">
      <c r="A115" s="3" t="str">
        <f t="shared" si="1"/>
        <v>Amy Taylor</v>
      </c>
      <c r="B115" s="4">
        <v>45991</v>
      </c>
      <c r="C115" t="s">
        <v>999</v>
      </c>
      <c r="D115" t="s">
        <v>1000</v>
      </c>
      <c r="E115" t="s">
        <v>1001</v>
      </c>
      <c r="F115" t="s">
        <v>1002</v>
      </c>
      <c r="I115" t="s">
        <v>1142</v>
      </c>
      <c r="J115" t="s">
        <v>1143</v>
      </c>
      <c r="K115">
        <v>71</v>
      </c>
      <c r="L115">
        <v>74</v>
      </c>
      <c r="M115">
        <v>76</v>
      </c>
      <c r="N115">
        <v>75</v>
      </c>
      <c r="O115">
        <v>74</v>
      </c>
      <c r="Q115">
        <v>299</v>
      </c>
      <c r="R115">
        <v>73.38</v>
      </c>
      <c r="S115">
        <v>73.38</v>
      </c>
      <c r="T115">
        <v>75.510000000000005</v>
      </c>
      <c r="U115">
        <v>77.83</v>
      </c>
      <c r="V115">
        <v>76.989999999999995</v>
      </c>
      <c r="W115">
        <v>75.430000000000007</v>
      </c>
      <c r="Y115">
        <v>76.44</v>
      </c>
      <c r="Z115">
        <v>49</v>
      </c>
      <c r="AA115">
        <v>71</v>
      </c>
      <c r="AB115">
        <v>72</v>
      </c>
      <c r="AC115">
        <v>71</v>
      </c>
      <c r="AE115">
        <v>8</v>
      </c>
      <c r="AF115">
        <v>21</v>
      </c>
      <c r="AG115">
        <v>24</v>
      </c>
      <c r="AH115">
        <v>27</v>
      </c>
      <c r="AJ115">
        <v>71</v>
      </c>
    </row>
    <row r="116" spans="1:36" x14ac:dyDescent="0.35">
      <c r="A116" s="3" t="str">
        <f t="shared" si="1"/>
        <v>Ariane Klotz</v>
      </c>
      <c r="B116" s="4">
        <v>45991</v>
      </c>
      <c r="C116" t="s">
        <v>999</v>
      </c>
      <c r="D116" t="s">
        <v>1000</v>
      </c>
      <c r="E116" t="s">
        <v>1001</v>
      </c>
      <c r="F116" t="s">
        <v>1002</v>
      </c>
      <c r="I116" t="s">
        <v>1144</v>
      </c>
      <c r="J116" t="s">
        <v>1145</v>
      </c>
      <c r="K116">
        <v>74</v>
      </c>
      <c r="L116">
        <v>75</v>
      </c>
      <c r="M116">
        <v>74</v>
      </c>
      <c r="N116">
        <v>73</v>
      </c>
      <c r="O116">
        <v>78</v>
      </c>
      <c r="Q116">
        <v>300</v>
      </c>
      <c r="R116">
        <v>73.38</v>
      </c>
      <c r="S116">
        <v>73.38</v>
      </c>
      <c r="T116">
        <v>76.510000000000005</v>
      </c>
      <c r="U116">
        <v>75.83</v>
      </c>
      <c r="V116">
        <v>74.989999999999995</v>
      </c>
      <c r="W116">
        <v>79.430000000000007</v>
      </c>
      <c r="Y116">
        <v>76.69</v>
      </c>
      <c r="Z116">
        <v>64</v>
      </c>
      <c r="AA116">
        <v>64</v>
      </c>
      <c r="AB116">
        <v>66</v>
      </c>
      <c r="AC116">
        <v>74</v>
      </c>
      <c r="AE116">
        <v>9</v>
      </c>
      <c r="AF116">
        <v>20</v>
      </c>
      <c r="AG116">
        <v>21</v>
      </c>
      <c r="AH116">
        <v>28</v>
      </c>
      <c r="AJ116">
        <v>74</v>
      </c>
    </row>
    <row r="117" spans="1:36" x14ac:dyDescent="0.35">
      <c r="A117" s="3" t="str">
        <f t="shared" si="1"/>
        <v>Lauren Holmey</v>
      </c>
      <c r="B117" s="4">
        <v>45991</v>
      </c>
      <c r="C117" t="s">
        <v>999</v>
      </c>
      <c r="D117" t="s">
        <v>1000</v>
      </c>
      <c r="E117" t="s">
        <v>1001</v>
      </c>
      <c r="F117" t="s">
        <v>1002</v>
      </c>
      <c r="I117" t="s">
        <v>1146</v>
      </c>
      <c r="J117" t="s">
        <v>1102</v>
      </c>
      <c r="K117">
        <v>75</v>
      </c>
      <c r="L117">
        <v>77</v>
      </c>
      <c r="M117">
        <v>74</v>
      </c>
      <c r="N117">
        <v>70</v>
      </c>
      <c r="O117">
        <v>82</v>
      </c>
      <c r="Q117">
        <v>303</v>
      </c>
      <c r="R117">
        <v>73.38</v>
      </c>
      <c r="S117">
        <v>73.38</v>
      </c>
      <c r="T117">
        <v>78.510000000000005</v>
      </c>
      <c r="U117">
        <v>75.83</v>
      </c>
      <c r="V117">
        <v>71.989999999999995</v>
      </c>
      <c r="W117">
        <v>83.43</v>
      </c>
      <c r="Y117">
        <v>77.44</v>
      </c>
      <c r="Z117">
        <v>74</v>
      </c>
      <c r="AA117">
        <v>72</v>
      </c>
      <c r="AB117">
        <v>63</v>
      </c>
      <c r="AC117">
        <v>75</v>
      </c>
      <c r="AE117">
        <v>11</v>
      </c>
      <c r="AF117">
        <v>22</v>
      </c>
      <c r="AG117">
        <v>20</v>
      </c>
      <c r="AH117">
        <v>31</v>
      </c>
      <c r="AJ117">
        <v>75</v>
      </c>
    </row>
    <row r="118" spans="1:36" x14ac:dyDescent="0.35">
      <c r="A118" s="3" t="str">
        <f t="shared" si="1"/>
        <v/>
      </c>
      <c r="B118" s="4"/>
    </row>
    <row r="119" spans="1:36" x14ac:dyDescent="0.35">
      <c r="A119" s="3" t="str">
        <f t="shared" si="1"/>
        <v/>
      </c>
      <c r="B119" s="4"/>
    </row>
    <row r="120" spans="1:36" x14ac:dyDescent="0.35">
      <c r="A120" s="3" t="str">
        <f t="shared" si="1"/>
        <v/>
      </c>
      <c r="B120" s="4"/>
    </row>
    <row r="121" spans="1:36" x14ac:dyDescent="0.35">
      <c r="A121" s="3" t="str">
        <f t="shared" si="1"/>
        <v/>
      </c>
      <c r="B121" s="4"/>
    </row>
    <row r="122" spans="1:36" x14ac:dyDescent="0.35">
      <c r="A122" s="3" t="str">
        <f t="shared" si="1"/>
        <v/>
      </c>
      <c r="B122" s="4"/>
    </row>
    <row r="123" spans="1:36" x14ac:dyDescent="0.35">
      <c r="A123" s="3" t="str">
        <f t="shared" si="1"/>
        <v/>
      </c>
      <c r="B123" s="4"/>
    </row>
    <row r="124" spans="1:36" x14ac:dyDescent="0.35">
      <c r="A124" s="3" t="str">
        <f t="shared" si="1"/>
        <v/>
      </c>
      <c r="B124" s="4"/>
    </row>
    <row r="125" spans="1:36" x14ac:dyDescent="0.35">
      <c r="A125" s="3" t="str">
        <f t="shared" si="1"/>
        <v/>
      </c>
      <c r="B125" s="4"/>
    </row>
    <row r="126" spans="1:36" x14ac:dyDescent="0.35">
      <c r="A126" s="3" t="str">
        <f t="shared" si="1"/>
        <v/>
      </c>
      <c r="B126" s="4"/>
    </row>
    <row r="127" spans="1:36" x14ac:dyDescent="0.35">
      <c r="A127" s="3" t="str">
        <f t="shared" si="1"/>
        <v/>
      </c>
      <c r="B127" s="4"/>
    </row>
    <row r="128" spans="1:36" x14ac:dyDescent="0.35">
      <c r="A128" s="3" t="str">
        <f t="shared" si="1"/>
        <v/>
      </c>
      <c r="B128" s="4"/>
    </row>
    <row r="129" spans="1:2" x14ac:dyDescent="0.35">
      <c r="A129" s="3" t="str">
        <f t="shared" si="1"/>
        <v/>
      </c>
      <c r="B129" s="4"/>
    </row>
    <row r="130" spans="1:2" x14ac:dyDescent="0.35">
      <c r="A130" s="3" t="str">
        <f t="shared" ref="A130:A193" si="2">IF(J130="","",CONCATENATE(J130," ",I130))</f>
        <v/>
      </c>
      <c r="B130" s="4"/>
    </row>
    <row r="131" spans="1:2" x14ac:dyDescent="0.35">
      <c r="A131" s="3" t="str">
        <f t="shared" si="2"/>
        <v/>
      </c>
      <c r="B131" s="4"/>
    </row>
    <row r="132" spans="1:2" x14ac:dyDescent="0.35">
      <c r="A132" s="3" t="str">
        <f t="shared" si="2"/>
        <v/>
      </c>
      <c r="B132" s="4"/>
    </row>
    <row r="133" spans="1:2" x14ac:dyDescent="0.35">
      <c r="A133" s="3" t="str">
        <f t="shared" si="2"/>
        <v/>
      </c>
      <c r="B133" s="4"/>
    </row>
    <row r="134" spans="1:2" x14ac:dyDescent="0.35">
      <c r="A134" s="3" t="str">
        <f t="shared" si="2"/>
        <v/>
      </c>
      <c r="B134" s="4"/>
    </row>
    <row r="135" spans="1:2" x14ac:dyDescent="0.35">
      <c r="A135" s="3" t="str">
        <f t="shared" si="2"/>
        <v/>
      </c>
      <c r="B135" s="4"/>
    </row>
    <row r="136" spans="1:2" x14ac:dyDescent="0.35">
      <c r="A136" s="3" t="str">
        <f t="shared" si="2"/>
        <v/>
      </c>
      <c r="B136" s="4"/>
    </row>
    <row r="137" spans="1:2" x14ac:dyDescent="0.35">
      <c r="A137" s="3" t="str">
        <f t="shared" si="2"/>
        <v/>
      </c>
      <c r="B137" s="4"/>
    </row>
    <row r="138" spans="1:2" x14ac:dyDescent="0.35">
      <c r="A138" s="3" t="str">
        <f t="shared" si="2"/>
        <v/>
      </c>
      <c r="B138" s="4"/>
    </row>
    <row r="139" spans="1:2" x14ac:dyDescent="0.35">
      <c r="A139" s="3" t="str">
        <f t="shared" si="2"/>
        <v/>
      </c>
      <c r="B139" s="4"/>
    </row>
    <row r="140" spans="1:2" x14ac:dyDescent="0.35">
      <c r="A140" s="3" t="str">
        <f t="shared" si="2"/>
        <v/>
      </c>
      <c r="B140" s="4"/>
    </row>
    <row r="141" spans="1:2" x14ac:dyDescent="0.35">
      <c r="A141" s="3" t="str">
        <f t="shared" si="2"/>
        <v/>
      </c>
      <c r="B141" s="4"/>
    </row>
    <row r="142" spans="1:2" x14ac:dyDescent="0.35">
      <c r="A142" s="3" t="str">
        <f t="shared" si="2"/>
        <v/>
      </c>
      <c r="B142" s="4"/>
    </row>
    <row r="143" spans="1:2" x14ac:dyDescent="0.35">
      <c r="A143" s="3" t="str">
        <f t="shared" si="2"/>
        <v/>
      </c>
      <c r="B143" s="4"/>
    </row>
    <row r="144" spans="1:2" x14ac:dyDescent="0.35">
      <c r="A144" s="3" t="str">
        <f t="shared" si="2"/>
        <v/>
      </c>
      <c r="B144" s="4"/>
    </row>
    <row r="145" spans="1:2" x14ac:dyDescent="0.35">
      <c r="A145" s="3" t="str">
        <f t="shared" si="2"/>
        <v/>
      </c>
      <c r="B145" s="4"/>
    </row>
    <row r="146" spans="1:2" x14ac:dyDescent="0.35">
      <c r="A146" s="3" t="str">
        <f t="shared" si="2"/>
        <v/>
      </c>
      <c r="B146" s="4"/>
    </row>
    <row r="147" spans="1:2" x14ac:dyDescent="0.35">
      <c r="A147" s="3" t="str">
        <f t="shared" si="2"/>
        <v/>
      </c>
      <c r="B147" s="4"/>
    </row>
    <row r="148" spans="1:2" x14ac:dyDescent="0.35">
      <c r="A148" s="3" t="str">
        <f t="shared" si="2"/>
        <v/>
      </c>
      <c r="B148" s="4"/>
    </row>
    <row r="149" spans="1:2" x14ac:dyDescent="0.35">
      <c r="A149" s="3" t="str">
        <f t="shared" si="2"/>
        <v/>
      </c>
      <c r="B149" s="4"/>
    </row>
    <row r="150" spans="1:2" x14ac:dyDescent="0.35">
      <c r="A150" s="3" t="str">
        <f t="shared" si="2"/>
        <v/>
      </c>
      <c r="B150" s="4"/>
    </row>
    <row r="151" spans="1:2" x14ac:dyDescent="0.35">
      <c r="A151" s="3" t="str">
        <f t="shared" si="2"/>
        <v/>
      </c>
      <c r="B151" s="4"/>
    </row>
    <row r="152" spans="1:2" x14ac:dyDescent="0.35">
      <c r="A152" s="3" t="str">
        <f t="shared" si="2"/>
        <v/>
      </c>
      <c r="B152" s="4"/>
    </row>
    <row r="153" spans="1:2" x14ac:dyDescent="0.35">
      <c r="A153" s="3" t="str">
        <f t="shared" si="2"/>
        <v/>
      </c>
      <c r="B153" s="4"/>
    </row>
    <row r="154" spans="1:2" x14ac:dyDescent="0.35">
      <c r="A154" s="3" t="str">
        <f t="shared" si="2"/>
        <v/>
      </c>
      <c r="B154" s="4"/>
    </row>
    <row r="155" spans="1:2" x14ac:dyDescent="0.35">
      <c r="A155" s="3" t="str">
        <f t="shared" si="2"/>
        <v/>
      </c>
      <c r="B155" s="4"/>
    </row>
    <row r="156" spans="1:2" x14ac:dyDescent="0.35">
      <c r="A156" s="3" t="str">
        <f t="shared" si="2"/>
        <v/>
      </c>
      <c r="B156" s="4"/>
    </row>
    <row r="157" spans="1:2" x14ac:dyDescent="0.35">
      <c r="A157" s="3" t="str">
        <f t="shared" si="2"/>
        <v/>
      </c>
      <c r="B157" s="4"/>
    </row>
    <row r="158" spans="1:2" x14ac:dyDescent="0.35">
      <c r="A158" s="3" t="str">
        <f t="shared" si="2"/>
        <v/>
      </c>
      <c r="B158" s="4"/>
    </row>
    <row r="159" spans="1:2" x14ac:dyDescent="0.35">
      <c r="A159" s="3" t="str">
        <f t="shared" si="2"/>
        <v/>
      </c>
      <c r="B159" s="4"/>
    </row>
    <row r="160" spans="1:2" x14ac:dyDescent="0.35">
      <c r="A160" s="3" t="str">
        <f t="shared" si="2"/>
        <v/>
      </c>
      <c r="B160" s="4"/>
    </row>
    <row r="161" spans="1:2" x14ac:dyDescent="0.35">
      <c r="A161" s="3" t="str">
        <f t="shared" si="2"/>
        <v/>
      </c>
      <c r="B161" s="4"/>
    </row>
    <row r="162" spans="1:2" x14ac:dyDescent="0.35">
      <c r="A162" s="3" t="str">
        <f t="shared" si="2"/>
        <v/>
      </c>
      <c r="B162" s="4"/>
    </row>
    <row r="163" spans="1:2" x14ac:dyDescent="0.35">
      <c r="A163" s="3" t="str">
        <f t="shared" si="2"/>
        <v/>
      </c>
      <c r="B163" s="4"/>
    </row>
    <row r="164" spans="1:2" x14ac:dyDescent="0.35">
      <c r="A164" s="3" t="str">
        <f t="shared" si="2"/>
        <v/>
      </c>
      <c r="B164" s="4"/>
    </row>
    <row r="165" spans="1:2" x14ac:dyDescent="0.35">
      <c r="A165" s="3" t="str">
        <f t="shared" si="2"/>
        <v/>
      </c>
      <c r="B165" s="4"/>
    </row>
    <row r="166" spans="1:2" x14ac:dyDescent="0.35">
      <c r="A166" s="3" t="str">
        <f t="shared" si="2"/>
        <v/>
      </c>
      <c r="B166" s="4"/>
    </row>
    <row r="167" spans="1:2" x14ac:dyDescent="0.35">
      <c r="A167" s="3" t="str">
        <f t="shared" si="2"/>
        <v/>
      </c>
      <c r="B167" s="4"/>
    </row>
    <row r="168" spans="1:2" x14ac:dyDescent="0.35">
      <c r="A168" s="3" t="str">
        <f t="shared" si="2"/>
        <v/>
      </c>
      <c r="B168" s="4"/>
    </row>
    <row r="169" spans="1:2" x14ac:dyDescent="0.35">
      <c r="A169" s="3" t="str">
        <f t="shared" si="2"/>
        <v/>
      </c>
      <c r="B169" s="4"/>
    </row>
    <row r="170" spans="1:2" x14ac:dyDescent="0.35">
      <c r="A170" s="3" t="str">
        <f t="shared" si="2"/>
        <v/>
      </c>
      <c r="B170" s="4"/>
    </row>
    <row r="171" spans="1:2" x14ac:dyDescent="0.35">
      <c r="A171" s="3" t="str">
        <f t="shared" si="2"/>
        <v/>
      </c>
      <c r="B171" s="4"/>
    </row>
    <row r="172" spans="1:2" x14ac:dyDescent="0.35">
      <c r="A172" s="3" t="str">
        <f t="shared" si="2"/>
        <v/>
      </c>
      <c r="B172" s="4"/>
    </row>
    <row r="173" spans="1:2" x14ac:dyDescent="0.35">
      <c r="A173" s="3" t="str">
        <f t="shared" si="2"/>
        <v/>
      </c>
      <c r="B173" s="4"/>
    </row>
    <row r="174" spans="1:2" x14ac:dyDescent="0.35">
      <c r="A174" s="3" t="str">
        <f t="shared" si="2"/>
        <v/>
      </c>
      <c r="B174" s="4"/>
    </row>
    <row r="175" spans="1:2" x14ac:dyDescent="0.35">
      <c r="A175" s="3" t="str">
        <f t="shared" si="2"/>
        <v/>
      </c>
      <c r="B175" s="4"/>
    </row>
    <row r="176" spans="1:2" x14ac:dyDescent="0.35">
      <c r="A176" s="3" t="str">
        <f t="shared" si="2"/>
        <v/>
      </c>
      <c r="B176" s="4"/>
    </row>
    <row r="177" spans="1:2" x14ac:dyDescent="0.35">
      <c r="A177" s="3" t="str">
        <f t="shared" si="2"/>
        <v/>
      </c>
      <c r="B177" s="4"/>
    </row>
    <row r="178" spans="1:2" x14ac:dyDescent="0.35">
      <c r="A178" s="3" t="str">
        <f t="shared" si="2"/>
        <v/>
      </c>
      <c r="B178" s="4"/>
    </row>
    <row r="179" spans="1:2" x14ac:dyDescent="0.35">
      <c r="A179" s="3" t="str">
        <f t="shared" si="2"/>
        <v/>
      </c>
      <c r="B179" s="4"/>
    </row>
    <row r="180" spans="1:2" x14ac:dyDescent="0.35">
      <c r="A180" s="3" t="str">
        <f t="shared" si="2"/>
        <v/>
      </c>
      <c r="B180" s="4"/>
    </row>
    <row r="181" spans="1:2" x14ac:dyDescent="0.35">
      <c r="A181" s="3" t="str">
        <f t="shared" si="2"/>
        <v/>
      </c>
      <c r="B181" s="4"/>
    </row>
    <row r="182" spans="1:2" x14ac:dyDescent="0.35">
      <c r="A182" s="3" t="str">
        <f t="shared" si="2"/>
        <v/>
      </c>
      <c r="B182" s="4"/>
    </row>
    <row r="183" spans="1:2" x14ac:dyDescent="0.35">
      <c r="A183" s="3" t="str">
        <f t="shared" si="2"/>
        <v/>
      </c>
      <c r="B183" s="4"/>
    </row>
    <row r="184" spans="1:2" x14ac:dyDescent="0.35">
      <c r="A184" s="3" t="str">
        <f t="shared" si="2"/>
        <v/>
      </c>
      <c r="B184" s="4"/>
    </row>
    <row r="185" spans="1:2" x14ac:dyDescent="0.35">
      <c r="A185" s="3" t="str">
        <f t="shared" si="2"/>
        <v/>
      </c>
      <c r="B185" s="4"/>
    </row>
    <row r="186" spans="1:2" x14ac:dyDescent="0.35">
      <c r="A186" s="3" t="str">
        <f t="shared" si="2"/>
        <v/>
      </c>
      <c r="B186" s="4"/>
    </row>
    <row r="187" spans="1:2" x14ac:dyDescent="0.35">
      <c r="A187" s="3" t="str">
        <f t="shared" si="2"/>
        <v/>
      </c>
      <c r="B187" s="4"/>
    </row>
    <row r="188" spans="1:2" x14ac:dyDescent="0.35">
      <c r="A188" s="3" t="str">
        <f t="shared" si="2"/>
        <v/>
      </c>
      <c r="B188" s="4"/>
    </row>
    <row r="189" spans="1:2" x14ac:dyDescent="0.35">
      <c r="A189" s="3" t="str">
        <f t="shared" si="2"/>
        <v/>
      </c>
      <c r="B189" s="4"/>
    </row>
    <row r="190" spans="1:2" x14ac:dyDescent="0.35">
      <c r="A190" s="3" t="str">
        <f t="shared" si="2"/>
        <v/>
      </c>
      <c r="B190" s="4"/>
    </row>
    <row r="191" spans="1:2" x14ac:dyDescent="0.35">
      <c r="A191" s="3" t="str">
        <f t="shared" si="2"/>
        <v/>
      </c>
      <c r="B191" s="4"/>
    </row>
    <row r="192" spans="1:2" x14ac:dyDescent="0.35">
      <c r="A192" s="3" t="str">
        <f t="shared" si="2"/>
        <v/>
      </c>
      <c r="B192" s="4"/>
    </row>
    <row r="193" spans="1:2" x14ac:dyDescent="0.35">
      <c r="A193" s="3" t="str">
        <f t="shared" si="2"/>
        <v/>
      </c>
      <c r="B193" s="4"/>
    </row>
    <row r="194" spans="1:2" x14ac:dyDescent="0.35">
      <c r="A194" s="3" t="str">
        <f t="shared" ref="A194:A257" si="3">IF(J194="","",CONCATENATE(J194," ",I194))</f>
        <v/>
      </c>
      <c r="B194" s="4"/>
    </row>
    <row r="195" spans="1:2" x14ac:dyDescent="0.35">
      <c r="A195" s="3" t="str">
        <f t="shared" si="3"/>
        <v/>
      </c>
      <c r="B195" s="4"/>
    </row>
    <row r="196" spans="1:2" x14ac:dyDescent="0.35">
      <c r="A196" s="3" t="str">
        <f t="shared" si="3"/>
        <v/>
      </c>
      <c r="B196" s="4"/>
    </row>
    <row r="197" spans="1:2" x14ac:dyDescent="0.35">
      <c r="A197" s="3" t="str">
        <f t="shared" si="3"/>
        <v/>
      </c>
      <c r="B197" s="4"/>
    </row>
    <row r="198" spans="1:2" x14ac:dyDescent="0.35">
      <c r="A198" s="3" t="str">
        <f t="shared" si="3"/>
        <v/>
      </c>
      <c r="B198" s="4"/>
    </row>
    <row r="199" spans="1:2" x14ac:dyDescent="0.35">
      <c r="A199" s="3" t="str">
        <f t="shared" si="3"/>
        <v/>
      </c>
      <c r="B199" s="4"/>
    </row>
    <row r="200" spans="1:2" x14ac:dyDescent="0.35">
      <c r="A200" s="3" t="str">
        <f t="shared" si="3"/>
        <v/>
      </c>
      <c r="B200" s="4"/>
    </row>
    <row r="201" spans="1:2" x14ac:dyDescent="0.35">
      <c r="A201" s="3" t="str">
        <f t="shared" si="3"/>
        <v/>
      </c>
      <c r="B201" s="4"/>
    </row>
    <row r="202" spans="1:2" x14ac:dyDescent="0.35">
      <c r="A202" s="3" t="str">
        <f t="shared" si="3"/>
        <v/>
      </c>
      <c r="B202" s="4"/>
    </row>
    <row r="203" spans="1:2" x14ac:dyDescent="0.35">
      <c r="A203" s="3" t="str">
        <f t="shared" si="3"/>
        <v/>
      </c>
      <c r="B203" s="4"/>
    </row>
    <row r="204" spans="1:2" x14ac:dyDescent="0.35">
      <c r="A204" s="3" t="str">
        <f t="shared" si="3"/>
        <v/>
      </c>
      <c r="B204" s="4"/>
    </row>
    <row r="205" spans="1:2" x14ac:dyDescent="0.35">
      <c r="A205" s="3" t="str">
        <f t="shared" si="3"/>
        <v/>
      </c>
      <c r="B205" s="4"/>
    </row>
    <row r="206" spans="1:2" x14ac:dyDescent="0.35">
      <c r="A206" s="3" t="str">
        <f t="shared" si="3"/>
        <v/>
      </c>
      <c r="B206" s="4"/>
    </row>
    <row r="207" spans="1:2" x14ac:dyDescent="0.35">
      <c r="A207" s="3" t="str">
        <f t="shared" si="3"/>
        <v/>
      </c>
      <c r="B207" s="4"/>
    </row>
    <row r="208" spans="1:2" x14ac:dyDescent="0.35">
      <c r="A208" s="3" t="str">
        <f t="shared" si="3"/>
        <v/>
      </c>
      <c r="B208" s="4"/>
    </row>
    <row r="209" spans="1:2" x14ac:dyDescent="0.35">
      <c r="A209" s="3" t="str">
        <f t="shared" si="3"/>
        <v/>
      </c>
      <c r="B209" s="4"/>
    </row>
    <row r="210" spans="1:2" x14ac:dyDescent="0.35">
      <c r="A210" s="3" t="str">
        <f t="shared" si="3"/>
        <v/>
      </c>
      <c r="B210" s="4"/>
    </row>
    <row r="211" spans="1:2" x14ac:dyDescent="0.35">
      <c r="A211" s="3" t="str">
        <f t="shared" si="3"/>
        <v/>
      </c>
      <c r="B211" s="4"/>
    </row>
    <row r="212" spans="1:2" x14ac:dyDescent="0.35">
      <c r="A212" s="3" t="str">
        <f t="shared" si="3"/>
        <v/>
      </c>
      <c r="B212" s="4"/>
    </row>
    <row r="213" spans="1:2" x14ac:dyDescent="0.35">
      <c r="A213" s="3" t="str">
        <f t="shared" si="3"/>
        <v/>
      </c>
      <c r="B213" s="4"/>
    </row>
    <row r="214" spans="1:2" x14ac:dyDescent="0.35">
      <c r="A214" s="3" t="str">
        <f t="shared" si="3"/>
        <v/>
      </c>
      <c r="B214" s="4"/>
    </row>
    <row r="215" spans="1:2" x14ac:dyDescent="0.35">
      <c r="A215" s="3" t="str">
        <f t="shared" si="3"/>
        <v/>
      </c>
      <c r="B215" s="4"/>
    </row>
    <row r="216" spans="1:2" x14ac:dyDescent="0.35">
      <c r="A216" s="3" t="str">
        <f t="shared" si="3"/>
        <v/>
      </c>
      <c r="B216" s="4"/>
    </row>
    <row r="217" spans="1:2" x14ac:dyDescent="0.35">
      <c r="A217" s="3" t="str">
        <f t="shared" si="3"/>
        <v/>
      </c>
      <c r="B217" s="4"/>
    </row>
    <row r="218" spans="1:2" x14ac:dyDescent="0.35">
      <c r="A218" s="3" t="str">
        <f t="shared" si="3"/>
        <v/>
      </c>
      <c r="B218" s="4"/>
    </row>
    <row r="219" spans="1:2" x14ac:dyDescent="0.35">
      <c r="A219" s="3" t="str">
        <f t="shared" si="3"/>
        <v/>
      </c>
      <c r="B219" s="4"/>
    </row>
    <row r="220" spans="1:2" x14ac:dyDescent="0.35">
      <c r="A220" s="3" t="str">
        <f t="shared" si="3"/>
        <v/>
      </c>
      <c r="B220" s="4"/>
    </row>
    <row r="221" spans="1:2" x14ac:dyDescent="0.35">
      <c r="A221" s="3" t="str">
        <f t="shared" si="3"/>
        <v/>
      </c>
      <c r="B221" s="4"/>
    </row>
    <row r="222" spans="1:2" x14ac:dyDescent="0.35">
      <c r="A222" s="3" t="str">
        <f t="shared" si="3"/>
        <v/>
      </c>
      <c r="B222" s="4"/>
    </row>
    <row r="223" spans="1:2" x14ac:dyDescent="0.35">
      <c r="A223" s="3" t="str">
        <f t="shared" si="3"/>
        <v/>
      </c>
      <c r="B223" s="4"/>
    </row>
    <row r="224" spans="1:2" x14ac:dyDescent="0.35">
      <c r="A224" s="3" t="str">
        <f t="shared" si="3"/>
        <v/>
      </c>
      <c r="B224" s="4"/>
    </row>
    <row r="225" spans="1:45" x14ac:dyDescent="0.35">
      <c r="A225" s="3" t="str">
        <f t="shared" si="3"/>
        <v/>
      </c>
      <c r="B225" s="4"/>
    </row>
    <row r="226" spans="1:45" x14ac:dyDescent="0.35">
      <c r="A226" s="3" t="str">
        <f t="shared" si="3"/>
        <v/>
      </c>
      <c r="B226" s="4"/>
    </row>
    <row r="227" spans="1:45" x14ac:dyDescent="0.35">
      <c r="A227" s="3" t="str">
        <f t="shared" si="3"/>
        <v/>
      </c>
      <c r="B227" s="4"/>
    </row>
    <row r="228" spans="1:45" x14ac:dyDescent="0.35">
      <c r="A228" s="3" t="str">
        <f t="shared" si="3"/>
        <v/>
      </c>
      <c r="B228" s="4"/>
    </row>
    <row r="229" spans="1:45" x14ac:dyDescent="0.35">
      <c r="A229" s="3" t="str">
        <f t="shared" si="3"/>
        <v/>
      </c>
      <c r="B229" s="4"/>
      <c r="AM229" s="5"/>
      <c r="AO229" s="5"/>
      <c r="AQ229" s="5"/>
      <c r="AS229" s="5"/>
    </row>
    <row r="230" spans="1:45" x14ac:dyDescent="0.35">
      <c r="A230" s="3" t="str">
        <f t="shared" si="3"/>
        <v/>
      </c>
      <c r="B230" s="4"/>
      <c r="AM230" s="5"/>
      <c r="AO230" s="5"/>
      <c r="AQ230" s="5"/>
      <c r="AS230" s="5"/>
    </row>
    <row r="231" spans="1:45" x14ac:dyDescent="0.35">
      <c r="A231" s="3" t="str">
        <f t="shared" si="3"/>
        <v/>
      </c>
      <c r="B231" s="4"/>
      <c r="AM231" s="5"/>
      <c r="AO231" s="5"/>
      <c r="AQ231" s="5"/>
      <c r="AS231" s="5"/>
    </row>
    <row r="232" spans="1:45" x14ac:dyDescent="0.35">
      <c r="A232" s="3" t="str">
        <f t="shared" si="3"/>
        <v/>
      </c>
      <c r="B232" s="4"/>
      <c r="AM232" s="5"/>
      <c r="AO232" s="5"/>
      <c r="AQ232" s="5"/>
      <c r="AS232" s="5"/>
    </row>
    <row r="233" spans="1:45" x14ac:dyDescent="0.35">
      <c r="A233" s="3" t="str">
        <f t="shared" si="3"/>
        <v/>
      </c>
      <c r="B233" s="4"/>
      <c r="AM233" s="5"/>
      <c r="AO233" s="5"/>
      <c r="AQ233" s="5"/>
      <c r="AS233" s="5"/>
    </row>
    <row r="234" spans="1:45" x14ac:dyDescent="0.35">
      <c r="A234" s="3" t="str">
        <f t="shared" si="3"/>
        <v/>
      </c>
      <c r="B234" s="4"/>
      <c r="AM234" s="5"/>
      <c r="AO234" s="5"/>
      <c r="AQ234" s="5"/>
      <c r="AS234" s="5"/>
    </row>
    <row r="235" spans="1:45" x14ac:dyDescent="0.35">
      <c r="A235" s="3" t="str">
        <f t="shared" si="3"/>
        <v/>
      </c>
      <c r="B235" s="4"/>
      <c r="AM235" s="5"/>
      <c r="AO235" s="5"/>
      <c r="AQ235" s="5"/>
      <c r="AS235" s="5"/>
    </row>
    <row r="236" spans="1:45" x14ac:dyDescent="0.35">
      <c r="A236" s="3" t="str">
        <f t="shared" si="3"/>
        <v/>
      </c>
      <c r="B236" s="4"/>
      <c r="AM236" s="5"/>
      <c r="AO236" s="5"/>
      <c r="AQ236" s="5"/>
      <c r="AS236" s="5"/>
    </row>
    <row r="237" spans="1:45" x14ac:dyDescent="0.35">
      <c r="A237" s="3" t="str">
        <f t="shared" si="3"/>
        <v/>
      </c>
      <c r="B237" s="4"/>
      <c r="AM237" s="5"/>
      <c r="AO237" s="5"/>
      <c r="AQ237" s="5"/>
      <c r="AS237" s="5"/>
    </row>
    <row r="238" spans="1:45" x14ac:dyDescent="0.35">
      <c r="A238" s="3" t="str">
        <f t="shared" si="3"/>
        <v/>
      </c>
      <c r="B238" s="4"/>
      <c r="AM238" s="5"/>
      <c r="AO238" s="5"/>
      <c r="AQ238" s="5"/>
      <c r="AS238" s="5"/>
    </row>
    <row r="239" spans="1:45" x14ac:dyDescent="0.35">
      <c r="A239" s="3" t="str">
        <f t="shared" si="3"/>
        <v/>
      </c>
      <c r="B239" s="4"/>
      <c r="AM239" s="5"/>
      <c r="AO239" s="5"/>
      <c r="AQ239" s="5"/>
      <c r="AS239" s="5"/>
    </row>
    <row r="240" spans="1:45" x14ac:dyDescent="0.35">
      <c r="A240" s="3" t="str">
        <f t="shared" si="3"/>
        <v/>
      </c>
      <c r="B240" s="4"/>
      <c r="AM240" s="5"/>
      <c r="AO240" s="5"/>
      <c r="AQ240" s="5"/>
      <c r="AS240" s="5"/>
    </row>
    <row r="241" spans="1:45" x14ac:dyDescent="0.35">
      <c r="A241" s="3" t="str">
        <f t="shared" si="3"/>
        <v/>
      </c>
      <c r="B241" s="4"/>
      <c r="AM241" s="5"/>
      <c r="AO241" s="5"/>
      <c r="AQ241" s="5"/>
      <c r="AS241" s="5"/>
    </row>
    <row r="242" spans="1:45" x14ac:dyDescent="0.35">
      <c r="A242" s="3" t="str">
        <f t="shared" si="3"/>
        <v/>
      </c>
      <c r="B242" s="4"/>
      <c r="AM242" s="5"/>
      <c r="AO242" s="5"/>
      <c r="AQ242" s="5"/>
      <c r="AS242" s="5"/>
    </row>
    <row r="243" spans="1:45" x14ac:dyDescent="0.35">
      <c r="A243" s="3" t="str">
        <f t="shared" si="3"/>
        <v/>
      </c>
      <c r="B243" s="4"/>
      <c r="AM243" s="5"/>
      <c r="AO243" s="5"/>
      <c r="AQ243" s="5"/>
      <c r="AS243" s="5"/>
    </row>
    <row r="244" spans="1:45" x14ac:dyDescent="0.35">
      <c r="A244" s="3" t="str">
        <f t="shared" si="3"/>
        <v/>
      </c>
      <c r="B244" s="4"/>
      <c r="AM244" s="5"/>
      <c r="AO244" s="5"/>
      <c r="AQ244" s="5"/>
      <c r="AS244" s="5"/>
    </row>
    <row r="245" spans="1:45" x14ac:dyDescent="0.35">
      <c r="A245" s="3" t="str">
        <f t="shared" si="3"/>
        <v/>
      </c>
      <c r="B245" s="4"/>
      <c r="AM245" s="5"/>
      <c r="AO245" s="5"/>
      <c r="AQ245" s="5"/>
      <c r="AS245" s="5"/>
    </row>
    <row r="246" spans="1:45" x14ac:dyDescent="0.35">
      <c r="A246" s="3" t="str">
        <f t="shared" si="3"/>
        <v/>
      </c>
      <c r="B246" s="4"/>
      <c r="AM246" s="5"/>
      <c r="AO246" s="5"/>
      <c r="AQ246" s="5"/>
      <c r="AS246" s="5"/>
    </row>
    <row r="247" spans="1:45" x14ac:dyDescent="0.35">
      <c r="A247" s="3" t="str">
        <f t="shared" si="3"/>
        <v/>
      </c>
      <c r="B247" s="4"/>
      <c r="AM247" s="5"/>
      <c r="AO247" s="5"/>
      <c r="AQ247" s="5"/>
      <c r="AS247" s="5"/>
    </row>
    <row r="248" spans="1:45" x14ac:dyDescent="0.35">
      <c r="A248" s="3" t="str">
        <f t="shared" si="3"/>
        <v/>
      </c>
      <c r="B248" s="4"/>
      <c r="AM248" s="5"/>
      <c r="AO248" s="5"/>
      <c r="AQ248" s="5"/>
      <c r="AS248" s="5"/>
    </row>
    <row r="249" spans="1:45" x14ac:dyDescent="0.35">
      <c r="A249" s="3" t="str">
        <f t="shared" si="3"/>
        <v/>
      </c>
      <c r="B249" s="4"/>
      <c r="AM249" s="5"/>
      <c r="AO249" s="5"/>
      <c r="AQ249" s="5"/>
      <c r="AS249" s="5"/>
    </row>
    <row r="250" spans="1:45" x14ac:dyDescent="0.35">
      <c r="A250" s="3" t="str">
        <f t="shared" si="3"/>
        <v/>
      </c>
      <c r="B250" s="4"/>
      <c r="AM250" s="5"/>
      <c r="AO250" s="5"/>
      <c r="AQ250" s="5"/>
      <c r="AS250" s="5"/>
    </row>
    <row r="251" spans="1:45" x14ac:dyDescent="0.35">
      <c r="A251" s="3" t="str">
        <f t="shared" si="3"/>
        <v/>
      </c>
      <c r="B251" s="4"/>
      <c r="AM251" s="5"/>
      <c r="AO251" s="5"/>
      <c r="AQ251" s="5"/>
      <c r="AS251" s="5"/>
    </row>
    <row r="252" spans="1:45" x14ac:dyDescent="0.35">
      <c r="A252" s="3" t="str">
        <f t="shared" si="3"/>
        <v/>
      </c>
      <c r="B252" s="4"/>
      <c r="AM252" s="5"/>
      <c r="AO252" s="5"/>
      <c r="AQ252" s="5"/>
      <c r="AS252" s="5"/>
    </row>
    <row r="253" spans="1:45" x14ac:dyDescent="0.35">
      <c r="A253" s="3" t="str">
        <f t="shared" si="3"/>
        <v/>
      </c>
      <c r="B253" s="4"/>
      <c r="AM253" s="5"/>
      <c r="AO253" s="5"/>
      <c r="AQ253" s="5"/>
      <c r="AS253" s="5"/>
    </row>
    <row r="254" spans="1:45" x14ac:dyDescent="0.35">
      <c r="A254" s="3" t="str">
        <f t="shared" si="3"/>
        <v/>
      </c>
      <c r="B254" s="4"/>
      <c r="AM254" s="5"/>
      <c r="AO254" s="5"/>
      <c r="AQ254" s="5"/>
      <c r="AS254" s="5"/>
    </row>
    <row r="255" spans="1:45" x14ac:dyDescent="0.35">
      <c r="A255" s="3" t="str">
        <f t="shared" si="3"/>
        <v/>
      </c>
      <c r="B255" s="4"/>
      <c r="AM255" s="5"/>
      <c r="AO255" s="5"/>
      <c r="AQ255" s="5"/>
      <c r="AS255" s="5"/>
    </row>
    <row r="256" spans="1:45" x14ac:dyDescent="0.35">
      <c r="A256" s="3" t="str">
        <f t="shared" si="3"/>
        <v/>
      </c>
      <c r="B256" s="4"/>
      <c r="AM256" s="5"/>
      <c r="AO256" s="5"/>
      <c r="AQ256" s="5"/>
      <c r="AS256" s="5"/>
    </row>
    <row r="257" spans="1:45" x14ac:dyDescent="0.35">
      <c r="A257" s="3" t="str">
        <f t="shared" si="3"/>
        <v/>
      </c>
      <c r="B257" s="4"/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/>
      </c>
      <c r="B258" s="4"/>
      <c r="AM258" s="5"/>
      <c r="AO258" s="5"/>
      <c r="AQ258" s="5"/>
      <c r="AS258" s="5"/>
    </row>
    <row r="259" spans="1:45" x14ac:dyDescent="0.35">
      <c r="A259" s="3" t="str">
        <f t="shared" si="4"/>
        <v/>
      </c>
      <c r="B259" s="4"/>
      <c r="AM259" s="5"/>
      <c r="AO259" s="5"/>
      <c r="AQ259" s="5"/>
      <c r="AS259" s="5"/>
    </row>
    <row r="260" spans="1:45" x14ac:dyDescent="0.35">
      <c r="A260" s="3" t="str">
        <f t="shared" si="4"/>
        <v/>
      </c>
      <c r="B260" s="4"/>
      <c r="AM260" s="5"/>
      <c r="AO260" s="5"/>
      <c r="AQ260" s="5"/>
      <c r="AS260" s="5"/>
    </row>
    <row r="261" spans="1:45" x14ac:dyDescent="0.35">
      <c r="A261" s="3" t="str">
        <f t="shared" si="4"/>
        <v/>
      </c>
      <c r="B261" s="4"/>
      <c r="AM261" s="5"/>
      <c r="AO261" s="5"/>
      <c r="AQ261" s="5"/>
      <c r="AS261" s="5"/>
    </row>
    <row r="262" spans="1:45" x14ac:dyDescent="0.35">
      <c r="A262" s="3" t="str">
        <f t="shared" si="4"/>
        <v/>
      </c>
      <c r="B262" s="4"/>
      <c r="AM262" s="5"/>
      <c r="AO262" s="5"/>
      <c r="AQ262" s="5"/>
      <c r="AS262" s="5"/>
    </row>
    <row r="263" spans="1:45" x14ac:dyDescent="0.35">
      <c r="A263" s="3" t="str">
        <f t="shared" si="4"/>
        <v/>
      </c>
      <c r="B263" s="4"/>
      <c r="AM263" s="5"/>
      <c r="AO263" s="5"/>
      <c r="AQ263" s="5"/>
      <c r="AS263" s="5"/>
    </row>
    <row r="264" spans="1:45" x14ac:dyDescent="0.35">
      <c r="A264" s="3" t="str">
        <f t="shared" si="4"/>
        <v/>
      </c>
      <c r="B264" s="4"/>
      <c r="AM264" s="5"/>
      <c r="AO264" s="5"/>
      <c r="AQ264" s="5"/>
      <c r="AS264" s="5"/>
    </row>
    <row r="265" spans="1:45" x14ac:dyDescent="0.35">
      <c r="A265" s="3" t="str">
        <f t="shared" si="4"/>
        <v/>
      </c>
      <c r="B265" s="4"/>
      <c r="AM265" s="5"/>
      <c r="AO265" s="5"/>
      <c r="AQ265" s="5"/>
      <c r="AS265" s="5"/>
    </row>
    <row r="266" spans="1:45" x14ac:dyDescent="0.35">
      <c r="A266" s="3" t="str">
        <f t="shared" si="4"/>
        <v/>
      </c>
      <c r="B266" s="4"/>
      <c r="AM266" s="5"/>
      <c r="AO266" s="5"/>
      <c r="AQ266" s="5"/>
      <c r="AS266" s="5"/>
    </row>
    <row r="267" spans="1:45" x14ac:dyDescent="0.35">
      <c r="A267" s="3" t="str">
        <f t="shared" si="4"/>
        <v/>
      </c>
      <c r="B267" s="4"/>
      <c r="AM267" s="5"/>
      <c r="AO267" s="5"/>
      <c r="AQ267" s="5"/>
      <c r="AS267" s="5"/>
    </row>
    <row r="268" spans="1:45" x14ac:dyDescent="0.35">
      <c r="A268" s="3" t="str">
        <f t="shared" si="4"/>
        <v/>
      </c>
      <c r="B268" s="4"/>
      <c r="AM268" s="5"/>
      <c r="AO268" s="5"/>
      <c r="AQ268" s="5"/>
      <c r="AS268" s="5"/>
    </row>
    <row r="269" spans="1:45" x14ac:dyDescent="0.35">
      <c r="A269" s="3" t="str">
        <f t="shared" si="4"/>
        <v/>
      </c>
      <c r="B269" s="4"/>
      <c r="AM269" s="5"/>
      <c r="AO269" s="5"/>
      <c r="AQ269" s="5"/>
      <c r="AS269" s="5"/>
    </row>
    <row r="270" spans="1:45" x14ac:dyDescent="0.35">
      <c r="A270" s="3" t="str">
        <f t="shared" si="4"/>
        <v/>
      </c>
      <c r="B270" s="4"/>
      <c r="AM270" s="5"/>
      <c r="AO270" s="5"/>
      <c r="AQ270" s="5"/>
      <c r="AS270" s="5"/>
    </row>
    <row r="271" spans="1:45" x14ac:dyDescent="0.35">
      <c r="A271" s="3" t="str">
        <f t="shared" si="4"/>
        <v/>
      </c>
      <c r="B271" s="4"/>
      <c r="AM271" s="5"/>
      <c r="AO271" s="5"/>
      <c r="AQ271" s="5"/>
      <c r="AS271" s="5"/>
    </row>
    <row r="272" spans="1:45" x14ac:dyDescent="0.35">
      <c r="A272" s="3" t="str">
        <f t="shared" si="4"/>
        <v/>
      </c>
      <c r="B272" s="4"/>
      <c r="AM272" s="5"/>
      <c r="AO272" s="5"/>
      <c r="AQ272" s="5"/>
      <c r="AS272" s="5"/>
    </row>
    <row r="273" spans="1:45" x14ac:dyDescent="0.35">
      <c r="A273" s="3" t="str">
        <f t="shared" si="4"/>
        <v/>
      </c>
      <c r="B273" s="4"/>
      <c r="AM273" s="5"/>
      <c r="AO273" s="5"/>
      <c r="AQ273" s="5"/>
      <c r="AS273" s="5"/>
    </row>
    <row r="274" spans="1:45" x14ac:dyDescent="0.35">
      <c r="A274" s="3" t="str">
        <f t="shared" si="4"/>
        <v/>
      </c>
      <c r="B274" s="4"/>
      <c r="AM274" s="5"/>
      <c r="AO274" s="5"/>
      <c r="AQ274" s="5"/>
      <c r="AS274" s="5"/>
    </row>
    <row r="275" spans="1:45" x14ac:dyDescent="0.35">
      <c r="A275" s="3" t="str">
        <f t="shared" si="4"/>
        <v/>
      </c>
      <c r="B275" s="4"/>
      <c r="AM275" s="5"/>
      <c r="AO275" s="5"/>
      <c r="AQ275" s="5"/>
      <c r="AS275" s="5"/>
    </row>
    <row r="276" spans="1:45" x14ac:dyDescent="0.35">
      <c r="A276" s="3" t="str">
        <f t="shared" si="4"/>
        <v/>
      </c>
      <c r="B276" s="4"/>
      <c r="AM276" s="5"/>
      <c r="AO276" s="5"/>
      <c r="AQ276" s="5"/>
      <c r="AS276" s="5"/>
    </row>
    <row r="277" spans="1:45" x14ac:dyDescent="0.35">
      <c r="A277" s="3" t="str">
        <f t="shared" si="4"/>
        <v/>
      </c>
      <c r="B277" s="4"/>
      <c r="AM277" s="5"/>
      <c r="AO277" s="5"/>
      <c r="AQ277" s="5"/>
      <c r="AS277" s="5"/>
    </row>
    <row r="278" spans="1:45" x14ac:dyDescent="0.35">
      <c r="A278" s="3" t="str">
        <f t="shared" si="4"/>
        <v/>
      </c>
      <c r="B278" s="4"/>
      <c r="AM278" s="5"/>
      <c r="AO278" s="5"/>
      <c r="AQ278" s="5"/>
      <c r="AS278" s="5"/>
    </row>
    <row r="279" spans="1:45" x14ac:dyDescent="0.35">
      <c r="A279" s="3" t="str">
        <f t="shared" si="4"/>
        <v/>
      </c>
      <c r="B279" s="4"/>
      <c r="AM279" s="5"/>
      <c r="AO279" s="5"/>
      <c r="AQ279" s="5"/>
      <c r="AS279" s="5"/>
    </row>
    <row r="280" spans="1:45" x14ac:dyDescent="0.35">
      <c r="A280" s="3" t="str">
        <f t="shared" si="4"/>
        <v/>
      </c>
      <c r="B280" s="4"/>
      <c r="AM280" s="5"/>
      <c r="AO280" s="5"/>
      <c r="AQ280" s="5"/>
      <c r="AS280" s="5"/>
    </row>
    <row r="281" spans="1:45" x14ac:dyDescent="0.35">
      <c r="A281" s="3" t="str">
        <f t="shared" si="4"/>
        <v/>
      </c>
      <c r="B281" s="4"/>
      <c r="AM281" s="5"/>
      <c r="AO281" s="5"/>
      <c r="AQ281" s="5"/>
      <c r="AS281" s="5"/>
    </row>
    <row r="282" spans="1:45" x14ac:dyDescent="0.35">
      <c r="A282" s="3" t="str">
        <f t="shared" si="4"/>
        <v/>
      </c>
      <c r="B282" s="4"/>
      <c r="AM282" s="5"/>
      <c r="AO282" s="5"/>
      <c r="AQ282" s="5"/>
      <c r="AS282" s="5"/>
    </row>
    <row r="283" spans="1:45" x14ac:dyDescent="0.35">
      <c r="A283" s="3" t="str">
        <f t="shared" si="4"/>
        <v/>
      </c>
      <c r="B283" s="4"/>
      <c r="AM283" s="5"/>
      <c r="AO283" s="5"/>
      <c r="AQ283" s="5"/>
      <c r="AS283" s="5"/>
    </row>
    <row r="284" spans="1:45" x14ac:dyDescent="0.35">
      <c r="A284" s="3" t="str">
        <f t="shared" si="4"/>
        <v/>
      </c>
      <c r="B284" s="4"/>
      <c r="AM284" s="5"/>
      <c r="AO284" s="5"/>
      <c r="AQ284" s="5"/>
      <c r="AS284" s="5"/>
    </row>
    <row r="285" spans="1:45" x14ac:dyDescent="0.35">
      <c r="A285" s="3" t="str">
        <f t="shared" si="4"/>
        <v/>
      </c>
      <c r="B285" s="4"/>
      <c r="AM285" s="5"/>
      <c r="AO285" s="5"/>
      <c r="AQ285" s="5"/>
      <c r="AS285" s="5"/>
    </row>
    <row r="286" spans="1:45" x14ac:dyDescent="0.35">
      <c r="A286" s="3" t="str">
        <f t="shared" si="4"/>
        <v/>
      </c>
      <c r="B286" s="4"/>
      <c r="AM286" s="5"/>
      <c r="AO286" s="5"/>
      <c r="AQ286" s="5"/>
      <c r="AS286" s="5"/>
    </row>
    <row r="287" spans="1:45" x14ac:dyDescent="0.35">
      <c r="A287" s="3" t="str">
        <f t="shared" si="4"/>
        <v/>
      </c>
      <c r="B287" s="4"/>
      <c r="AM287" s="5"/>
      <c r="AO287" s="5"/>
      <c r="AQ287" s="5"/>
      <c r="AS287" s="5"/>
    </row>
    <row r="288" spans="1:45" x14ac:dyDescent="0.35">
      <c r="A288" s="3" t="str">
        <f t="shared" si="4"/>
        <v/>
      </c>
      <c r="B288" s="4"/>
      <c r="AM288" s="5"/>
      <c r="AO288" s="5"/>
      <c r="AQ288" s="5"/>
      <c r="AS288" s="5"/>
    </row>
    <row r="289" spans="1:45" x14ac:dyDescent="0.35">
      <c r="A289" s="3" t="str">
        <f t="shared" si="4"/>
        <v/>
      </c>
      <c r="B289" s="4"/>
      <c r="AM289" s="5"/>
      <c r="AO289" s="5"/>
      <c r="AQ289" s="5"/>
      <c r="AS289" s="5"/>
    </row>
    <row r="290" spans="1:45" x14ac:dyDescent="0.35">
      <c r="A290" s="3" t="str">
        <f t="shared" si="4"/>
        <v/>
      </c>
      <c r="B290" s="4"/>
      <c r="AM290" s="5"/>
      <c r="AO290" s="5"/>
      <c r="AQ290" s="5"/>
      <c r="AS290" s="5"/>
    </row>
    <row r="291" spans="1:45" x14ac:dyDescent="0.35">
      <c r="A291" s="3" t="str">
        <f t="shared" si="4"/>
        <v/>
      </c>
      <c r="B291" s="4"/>
      <c r="AM291" s="5"/>
      <c r="AO291" s="5"/>
      <c r="AQ291" s="5"/>
      <c r="AS291" s="5"/>
    </row>
    <row r="292" spans="1:45" x14ac:dyDescent="0.35">
      <c r="A292" s="3" t="str">
        <f t="shared" si="4"/>
        <v/>
      </c>
      <c r="B292" s="4"/>
      <c r="AM292" s="5"/>
      <c r="AO292" s="5"/>
      <c r="AQ292" s="5"/>
      <c r="AS292" s="5"/>
    </row>
    <row r="293" spans="1:45" x14ac:dyDescent="0.35">
      <c r="A293" s="3" t="str">
        <f t="shared" si="4"/>
        <v/>
      </c>
      <c r="B293" s="4"/>
      <c r="AM293" s="5"/>
      <c r="AO293" s="5"/>
      <c r="AQ293" s="5"/>
      <c r="AS293" s="5"/>
    </row>
    <row r="294" spans="1:45" x14ac:dyDescent="0.35">
      <c r="A294" s="3" t="str">
        <f t="shared" si="4"/>
        <v/>
      </c>
      <c r="B294" s="4"/>
      <c r="AM294" s="5"/>
      <c r="AO294" s="5"/>
      <c r="AQ294" s="5"/>
      <c r="AS294" s="5"/>
    </row>
    <row r="295" spans="1:45" x14ac:dyDescent="0.35">
      <c r="A295" s="3" t="str">
        <f t="shared" si="4"/>
        <v/>
      </c>
      <c r="B295" s="4"/>
      <c r="AM295" s="5"/>
      <c r="AO295" s="5"/>
      <c r="AQ295" s="5"/>
      <c r="AS295" s="5"/>
    </row>
    <row r="296" spans="1:45" x14ac:dyDescent="0.35">
      <c r="A296" s="3" t="str">
        <f t="shared" si="4"/>
        <v/>
      </c>
      <c r="B296" s="4"/>
      <c r="AM296" s="5"/>
      <c r="AO296" s="5"/>
      <c r="AQ296" s="5"/>
      <c r="AS296" s="5"/>
    </row>
    <row r="297" spans="1:45" x14ac:dyDescent="0.35">
      <c r="A297" s="3" t="str">
        <f t="shared" si="4"/>
        <v/>
      </c>
      <c r="B297" s="4"/>
      <c r="AM297" s="5"/>
      <c r="AO297" s="5"/>
      <c r="AQ297" s="5"/>
      <c r="AS297" s="5"/>
    </row>
    <row r="298" spans="1:45" x14ac:dyDescent="0.35">
      <c r="A298" s="3" t="str">
        <f t="shared" si="4"/>
        <v/>
      </c>
      <c r="B298" s="4"/>
      <c r="AM298" s="5"/>
      <c r="AO298" s="5"/>
      <c r="AQ298" s="5"/>
      <c r="AS298" s="5"/>
    </row>
    <row r="299" spans="1:45" x14ac:dyDescent="0.35">
      <c r="A299" s="3" t="str">
        <f t="shared" si="4"/>
        <v/>
      </c>
      <c r="B299" s="4"/>
      <c r="AM299" s="5"/>
      <c r="AO299" s="5"/>
    </row>
    <row r="300" spans="1:45" x14ac:dyDescent="0.35">
      <c r="A300" s="3" t="str">
        <f t="shared" si="4"/>
        <v/>
      </c>
      <c r="B300" s="4"/>
      <c r="AM300" s="5"/>
      <c r="AO300" s="5"/>
    </row>
    <row r="301" spans="1:45" x14ac:dyDescent="0.35">
      <c r="A301" s="3" t="str">
        <f t="shared" si="4"/>
        <v/>
      </c>
      <c r="B301" s="4"/>
      <c r="AM301" s="5"/>
      <c r="AO301" s="5"/>
    </row>
    <row r="302" spans="1:45" x14ac:dyDescent="0.35">
      <c r="A302" s="3" t="str">
        <f t="shared" si="4"/>
        <v/>
      </c>
      <c r="B302" s="4"/>
      <c r="AM302" s="5"/>
      <c r="AO302" s="5"/>
    </row>
    <row r="303" spans="1:45" x14ac:dyDescent="0.35">
      <c r="A303" s="3" t="str">
        <f t="shared" si="4"/>
        <v/>
      </c>
      <c r="B303" s="4"/>
      <c r="AM303" s="5"/>
      <c r="AO303" s="5"/>
    </row>
    <row r="304" spans="1:45" x14ac:dyDescent="0.35">
      <c r="A304" s="3" t="str">
        <f t="shared" si="4"/>
        <v/>
      </c>
      <c r="B304" s="4"/>
      <c r="AM304" s="5"/>
      <c r="AO304" s="5"/>
    </row>
    <row r="305" spans="1:41" x14ac:dyDescent="0.35">
      <c r="A305" s="3" t="str">
        <f t="shared" si="4"/>
        <v/>
      </c>
      <c r="B305" s="4"/>
      <c r="AM305" s="5"/>
      <c r="AO305" s="5"/>
    </row>
    <row r="306" spans="1:41" x14ac:dyDescent="0.35">
      <c r="A306" s="3" t="str">
        <f t="shared" si="4"/>
        <v/>
      </c>
      <c r="B306" s="4"/>
      <c r="AM306" s="5"/>
      <c r="AO306" s="5"/>
    </row>
    <row r="307" spans="1:41" x14ac:dyDescent="0.35">
      <c r="A307" s="3" t="str">
        <f t="shared" si="4"/>
        <v/>
      </c>
      <c r="B307" s="4"/>
      <c r="AM307" s="5"/>
      <c r="AO307" s="5"/>
    </row>
    <row r="308" spans="1:41" x14ac:dyDescent="0.35">
      <c r="A308" s="3" t="str">
        <f t="shared" si="4"/>
        <v/>
      </c>
      <c r="B308" s="4"/>
      <c r="AM308" s="5"/>
      <c r="AO308" s="5"/>
    </row>
    <row r="309" spans="1:41" x14ac:dyDescent="0.35">
      <c r="A309" s="3" t="str">
        <f t="shared" si="4"/>
        <v/>
      </c>
      <c r="B309" s="4"/>
      <c r="AM309" s="5"/>
      <c r="AO309" s="5"/>
    </row>
    <row r="310" spans="1:41" x14ac:dyDescent="0.35">
      <c r="A310" s="3" t="str">
        <f t="shared" si="4"/>
        <v/>
      </c>
      <c r="B310" s="4"/>
      <c r="AM310" s="5"/>
      <c r="AO310" s="5"/>
    </row>
    <row r="311" spans="1:41" x14ac:dyDescent="0.35">
      <c r="A311" s="3" t="str">
        <f t="shared" si="4"/>
        <v/>
      </c>
      <c r="B311" s="4"/>
      <c r="AM311" s="5"/>
      <c r="AO311" s="5"/>
    </row>
    <row r="312" spans="1:41" x14ac:dyDescent="0.35">
      <c r="A312" s="3" t="str">
        <f t="shared" si="4"/>
        <v/>
      </c>
      <c r="B312" s="4"/>
      <c r="AM312" s="5"/>
      <c r="AO312" s="5"/>
    </row>
    <row r="313" spans="1:41" x14ac:dyDescent="0.35">
      <c r="A313" s="3" t="str">
        <f t="shared" si="4"/>
        <v/>
      </c>
      <c r="B313" s="4"/>
      <c r="AM313" s="5"/>
      <c r="AO313" s="5"/>
    </row>
    <row r="314" spans="1:41" x14ac:dyDescent="0.35">
      <c r="A314" s="3" t="str">
        <f t="shared" si="4"/>
        <v/>
      </c>
      <c r="B314" s="4"/>
      <c r="AM314" s="5"/>
      <c r="AO314" s="5"/>
    </row>
    <row r="315" spans="1:41" x14ac:dyDescent="0.35">
      <c r="A315" s="3" t="str">
        <f t="shared" si="4"/>
        <v/>
      </c>
      <c r="B315" s="4"/>
      <c r="AM315" s="5"/>
      <c r="AO315" s="5"/>
    </row>
    <row r="316" spans="1:41" x14ac:dyDescent="0.35">
      <c r="A316" s="3" t="str">
        <f t="shared" si="4"/>
        <v/>
      </c>
      <c r="B316" s="4"/>
      <c r="AM316" s="5"/>
      <c r="AO316" s="5"/>
    </row>
    <row r="317" spans="1:41" x14ac:dyDescent="0.35">
      <c r="A317" s="3" t="str">
        <f t="shared" si="4"/>
        <v/>
      </c>
      <c r="B317" s="4"/>
      <c r="AM317" s="5"/>
      <c r="AO317" s="5"/>
    </row>
    <row r="318" spans="1:41" x14ac:dyDescent="0.35">
      <c r="A318" s="3" t="str">
        <f t="shared" si="4"/>
        <v/>
      </c>
      <c r="B318" s="4"/>
      <c r="AM318" s="5"/>
      <c r="AO318" s="5"/>
    </row>
    <row r="319" spans="1:41" x14ac:dyDescent="0.35">
      <c r="A319" s="3" t="str">
        <f t="shared" si="4"/>
        <v/>
      </c>
      <c r="B319" s="4"/>
      <c r="AM319" s="5"/>
      <c r="AO319" s="5"/>
    </row>
    <row r="320" spans="1:41" x14ac:dyDescent="0.35">
      <c r="A320" s="3" t="str">
        <f t="shared" si="4"/>
        <v/>
      </c>
      <c r="B320" s="4"/>
      <c r="AM320" s="5"/>
      <c r="AO320" s="5"/>
    </row>
    <row r="321" spans="1:41" x14ac:dyDescent="0.35">
      <c r="A321" s="3" t="str">
        <f t="shared" si="4"/>
        <v/>
      </c>
      <c r="B321" s="4"/>
      <c r="AM321" s="5"/>
      <c r="AO321" s="5"/>
    </row>
    <row r="322" spans="1:41" x14ac:dyDescent="0.35">
      <c r="A322" s="3" t="str">
        <f t="shared" ref="A322:A385" si="5">IF(J322="","",CONCATENATE(J322," ",I322))</f>
        <v/>
      </c>
      <c r="B322" s="4"/>
      <c r="AM322" s="5"/>
      <c r="AO322" s="5"/>
    </row>
    <row r="323" spans="1:41" x14ac:dyDescent="0.35">
      <c r="A323" s="3" t="str">
        <f t="shared" si="5"/>
        <v/>
      </c>
      <c r="B323" s="4"/>
      <c r="AM323" s="5"/>
      <c r="AO323" s="5"/>
    </row>
    <row r="324" spans="1:41" x14ac:dyDescent="0.35">
      <c r="A324" s="3" t="str">
        <f t="shared" si="5"/>
        <v/>
      </c>
      <c r="B324" s="4"/>
      <c r="AM324" s="5"/>
      <c r="AO324" s="5"/>
    </row>
    <row r="325" spans="1:41" x14ac:dyDescent="0.35">
      <c r="A325" s="3" t="str">
        <f t="shared" si="5"/>
        <v/>
      </c>
      <c r="B325" s="4"/>
      <c r="AM325" s="5"/>
      <c r="AO325" s="5"/>
    </row>
    <row r="326" spans="1:41" x14ac:dyDescent="0.35">
      <c r="A326" s="3" t="str">
        <f t="shared" si="5"/>
        <v/>
      </c>
      <c r="B326" s="4"/>
      <c r="AM326" s="5"/>
      <c r="AO326" s="5"/>
    </row>
    <row r="327" spans="1:41" x14ac:dyDescent="0.35">
      <c r="A327" s="3" t="str">
        <f t="shared" si="5"/>
        <v/>
      </c>
      <c r="B327" s="4"/>
      <c r="AM327" s="5"/>
      <c r="AO327" s="5"/>
    </row>
    <row r="328" spans="1:41" x14ac:dyDescent="0.35">
      <c r="A328" s="3" t="str">
        <f t="shared" si="5"/>
        <v/>
      </c>
      <c r="B328" s="4"/>
      <c r="AM328" s="5"/>
      <c r="AO328" s="5"/>
    </row>
    <row r="329" spans="1:41" x14ac:dyDescent="0.35">
      <c r="A329" s="3" t="str">
        <f t="shared" si="5"/>
        <v/>
      </c>
      <c r="B329" s="4"/>
      <c r="AM329" s="5"/>
      <c r="AO329" s="5"/>
    </row>
    <row r="330" spans="1:41" x14ac:dyDescent="0.35">
      <c r="A330" s="3" t="str">
        <f t="shared" si="5"/>
        <v/>
      </c>
      <c r="B330" s="4"/>
      <c r="AM330" s="5"/>
      <c r="AO330" s="5"/>
    </row>
    <row r="331" spans="1:41" x14ac:dyDescent="0.35">
      <c r="A331" s="3" t="str">
        <f t="shared" si="5"/>
        <v/>
      </c>
      <c r="B331" s="4"/>
      <c r="AM331" s="5"/>
      <c r="AO331" s="5"/>
    </row>
    <row r="332" spans="1:41" x14ac:dyDescent="0.35">
      <c r="A332" s="3" t="str">
        <f t="shared" si="5"/>
        <v/>
      </c>
      <c r="B332" s="4"/>
      <c r="AM332" s="5"/>
      <c r="AO332" s="5"/>
    </row>
    <row r="333" spans="1:41" x14ac:dyDescent="0.35">
      <c r="A333" s="3" t="str">
        <f t="shared" si="5"/>
        <v/>
      </c>
      <c r="B333" s="4"/>
      <c r="AM333" s="5"/>
      <c r="AO333" s="5"/>
    </row>
    <row r="334" spans="1:41" x14ac:dyDescent="0.35">
      <c r="A334" s="3" t="str">
        <f t="shared" si="5"/>
        <v/>
      </c>
      <c r="B334" s="4"/>
      <c r="AM334" s="5"/>
      <c r="AO334" s="5"/>
    </row>
    <row r="335" spans="1:41" x14ac:dyDescent="0.35">
      <c r="A335" s="3" t="str">
        <f t="shared" si="5"/>
        <v/>
      </c>
      <c r="B335" s="4"/>
      <c r="AM335" s="5"/>
      <c r="AO335" s="5"/>
    </row>
    <row r="336" spans="1:41" x14ac:dyDescent="0.35">
      <c r="A336" s="3" t="str">
        <f t="shared" si="5"/>
        <v/>
      </c>
      <c r="B336" s="4"/>
      <c r="AM336" s="5"/>
      <c r="AO336" s="5"/>
    </row>
    <row r="337" spans="1:41" x14ac:dyDescent="0.35">
      <c r="A337" s="3" t="str">
        <f t="shared" si="5"/>
        <v/>
      </c>
      <c r="B337" s="4"/>
      <c r="AM337" s="5"/>
      <c r="AO337" s="5"/>
    </row>
    <row r="338" spans="1:41" x14ac:dyDescent="0.35">
      <c r="A338" s="3" t="str">
        <f t="shared" si="5"/>
        <v/>
      </c>
      <c r="B338" s="4"/>
      <c r="AM338" s="5"/>
      <c r="AO338" s="5"/>
    </row>
    <row r="339" spans="1:41" x14ac:dyDescent="0.35">
      <c r="A339" s="3" t="str">
        <f t="shared" si="5"/>
        <v/>
      </c>
      <c r="B339" s="4"/>
      <c r="AM339" s="5"/>
      <c r="AO339" s="5"/>
    </row>
    <row r="340" spans="1:41" x14ac:dyDescent="0.35">
      <c r="A340" s="3" t="str">
        <f t="shared" si="5"/>
        <v/>
      </c>
      <c r="B340" s="4"/>
      <c r="AM340" s="5"/>
      <c r="AO340" s="5"/>
    </row>
    <row r="341" spans="1:41" x14ac:dyDescent="0.35">
      <c r="A341" s="3" t="str">
        <f t="shared" si="5"/>
        <v/>
      </c>
      <c r="B341" s="4"/>
      <c r="AM341" s="5"/>
      <c r="AO341" s="5"/>
    </row>
    <row r="342" spans="1:41" x14ac:dyDescent="0.35">
      <c r="A342" s="3" t="str">
        <f t="shared" si="5"/>
        <v/>
      </c>
      <c r="B342" s="4"/>
      <c r="AM342" s="5"/>
      <c r="AO342" s="5"/>
    </row>
    <row r="343" spans="1:41" x14ac:dyDescent="0.35">
      <c r="A343" s="3" t="str">
        <f t="shared" si="5"/>
        <v/>
      </c>
      <c r="B343" s="4"/>
      <c r="AM343" s="5"/>
      <c r="AO343" s="5"/>
    </row>
    <row r="344" spans="1:41" x14ac:dyDescent="0.35">
      <c r="A344" s="3" t="str">
        <f t="shared" si="5"/>
        <v/>
      </c>
      <c r="B344" s="4"/>
      <c r="AM344" s="5"/>
      <c r="AO344" s="5"/>
    </row>
    <row r="345" spans="1:41" x14ac:dyDescent="0.35">
      <c r="A345" s="3" t="str">
        <f t="shared" si="5"/>
        <v/>
      </c>
      <c r="B345" s="4"/>
      <c r="AM345" s="5"/>
      <c r="AO345" s="5"/>
    </row>
    <row r="346" spans="1:41" x14ac:dyDescent="0.35">
      <c r="A346" s="3" t="str">
        <f t="shared" si="5"/>
        <v/>
      </c>
      <c r="B346" s="4"/>
      <c r="AM346" s="5"/>
      <c r="AO346" s="5"/>
    </row>
    <row r="347" spans="1:41" x14ac:dyDescent="0.35">
      <c r="A347" s="3" t="str">
        <f t="shared" si="5"/>
        <v/>
      </c>
      <c r="B347" s="4"/>
      <c r="AM347" s="5"/>
      <c r="AO347" s="5"/>
    </row>
    <row r="348" spans="1:41" x14ac:dyDescent="0.35">
      <c r="A348" s="3" t="str">
        <f t="shared" si="5"/>
        <v/>
      </c>
      <c r="B348" s="4"/>
      <c r="AM348" s="5"/>
      <c r="AO348" s="5"/>
    </row>
    <row r="349" spans="1:41" x14ac:dyDescent="0.35">
      <c r="A349" s="3" t="str">
        <f t="shared" si="5"/>
        <v/>
      </c>
      <c r="B349" s="4"/>
      <c r="AM349" s="5"/>
      <c r="AO349" s="5"/>
    </row>
    <row r="350" spans="1:41" x14ac:dyDescent="0.35">
      <c r="A350" s="3" t="str">
        <f t="shared" si="5"/>
        <v/>
      </c>
      <c r="B350" s="4"/>
      <c r="AM350" s="5"/>
      <c r="AO350" s="5"/>
    </row>
    <row r="351" spans="1:41" x14ac:dyDescent="0.35">
      <c r="A351" s="3" t="str">
        <f t="shared" si="5"/>
        <v/>
      </c>
      <c r="B351" s="4"/>
      <c r="AM351" s="5"/>
      <c r="AO351" s="5"/>
    </row>
    <row r="352" spans="1:41" x14ac:dyDescent="0.35">
      <c r="A352" s="3" t="str">
        <f t="shared" si="5"/>
        <v/>
      </c>
      <c r="B352" s="4"/>
      <c r="AM352" s="5"/>
      <c r="AO352" s="5"/>
    </row>
    <row r="353" spans="1:41" x14ac:dyDescent="0.35">
      <c r="A353" s="3" t="str">
        <f t="shared" si="5"/>
        <v/>
      </c>
      <c r="B353" s="4"/>
      <c r="AM353" s="5"/>
      <c r="AO353" s="5"/>
    </row>
    <row r="354" spans="1:41" x14ac:dyDescent="0.35">
      <c r="A354" s="3" t="str">
        <f t="shared" si="5"/>
        <v/>
      </c>
      <c r="B354" s="4"/>
      <c r="AM354" s="5"/>
      <c r="AO354" s="5"/>
    </row>
    <row r="355" spans="1:41" x14ac:dyDescent="0.35">
      <c r="A355" s="3" t="str">
        <f t="shared" si="5"/>
        <v/>
      </c>
      <c r="B355" s="4"/>
      <c r="AM355" s="5"/>
      <c r="AO355" s="5"/>
    </row>
    <row r="356" spans="1:41" x14ac:dyDescent="0.35">
      <c r="A356" s="3" t="str">
        <f t="shared" si="5"/>
        <v/>
      </c>
      <c r="B356" s="4"/>
      <c r="AM356" s="5"/>
      <c r="AO356" s="5"/>
    </row>
    <row r="357" spans="1:41" x14ac:dyDescent="0.35">
      <c r="A357" s="3" t="str">
        <f t="shared" si="5"/>
        <v/>
      </c>
      <c r="B357" s="4"/>
      <c r="AM357" s="5"/>
      <c r="AO357" s="5"/>
    </row>
    <row r="358" spans="1:41" x14ac:dyDescent="0.35">
      <c r="A358" s="3" t="str">
        <f t="shared" si="5"/>
        <v/>
      </c>
      <c r="B358" s="4"/>
      <c r="AM358" s="5"/>
      <c r="AO358" s="5"/>
    </row>
    <row r="359" spans="1:41" x14ac:dyDescent="0.35">
      <c r="A359" s="3" t="str">
        <f t="shared" si="5"/>
        <v/>
      </c>
      <c r="B359" s="4"/>
      <c r="AM359" s="5"/>
      <c r="AO359" s="5"/>
    </row>
    <row r="360" spans="1:41" x14ac:dyDescent="0.35">
      <c r="A360" s="3" t="str">
        <f t="shared" si="5"/>
        <v/>
      </c>
      <c r="B360" s="4"/>
      <c r="AM360" s="5"/>
      <c r="AO360" s="5"/>
    </row>
    <row r="361" spans="1:41" x14ac:dyDescent="0.35">
      <c r="A361" s="3" t="str">
        <f t="shared" si="5"/>
        <v/>
      </c>
      <c r="B361" s="4"/>
    </row>
    <row r="362" spans="1:41" x14ac:dyDescent="0.35">
      <c r="A362" s="3" t="str">
        <f t="shared" si="5"/>
        <v/>
      </c>
      <c r="B362" s="4"/>
    </row>
    <row r="363" spans="1:41" x14ac:dyDescent="0.35">
      <c r="A363" s="3" t="str">
        <f t="shared" si="5"/>
        <v/>
      </c>
      <c r="B363" s="4"/>
    </row>
    <row r="364" spans="1:41" x14ac:dyDescent="0.35">
      <c r="A364" s="3" t="str">
        <f t="shared" si="5"/>
        <v/>
      </c>
      <c r="B364" s="4"/>
    </row>
    <row r="365" spans="1:41" x14ac:dyDescent="0.35">
      <c r="A365" s="3" t="str">
        <f t="shared" si="5"/>
        <v/>
      </c>
      <c r="B365" s="4"/>
    </row>
    <row r="366" spans="1:41" x14ac:dyDescent="0.35">
      <c r="A366" s="3" t="str">
        <f t="shared" si="5"/>
        <v/>
      </c>
      <c r="B366" s="4"/>
    </row>
    <row r="367" spans="1:41" x14ac:dyDescent="0.35">
      <c r="A367" s="3" t="str">
        <f t="shared" si="5"/>
        <v/>
      </c>
      <c r="B367" s="4"/>
    </row>
    <row r="368" spans="1:41" x14ac:dyDescent="0.35">
      <c r="A368" s="3" t="str">
        <f t="shared" si="5"/>
        <v/>
      </c>
      <c r="B368" s="4"/>
    </row>
    <row r="369" spans="1:2" x14ac:dyDescent="0.35">
      <c r="A369" s="3" t="str">
        <f t="shared" si="5"/>
        <v/>
      </c>
      <c r="B369" s="4"/>
    </row>
    <row r="370" spans="1:2" x14ac:dyDescent="0.35">
      <c r="A370" s="3" t="str">
        <f t="shared" si="5"/>
        <v/>
      </c>
      <c r="B370" s="4"/>
    </row>
    <row r="371" spans="1:2" x14ac:dyDescent="0.35">
      <c r="A371" s="3" t="str">
        <f t="shared" si="5"/>
        <v/>
      </c>
      <c r="B371" s="4"/>
    </row>
    <row r="372" spans="1:2" x14ac:dyDescent="0.35">
      <c r="A372" s="3" t="str">
        <f t="shared" si="5"/>
        <v/>
      </c>
      <c r="B372" s="4"/>
    </row>
    <row r="373" spans="1:2" x14ac:dyDescent="0.35">
      <c r="A373" s="3" t="str">
        <f t="shared" si="5"/>
        <v/>
      </c>
      <c r="B373" s="4"/>
    </row>
    <row r="374" spans="1:2" x14ac:dyDescent="0.35">
      <c r="A374" s="3" t="str">
        <f t="shared" si="5"/>
        <v/>
      </c>
      <c r="B374" s="4"/>
    </row>
    <row r="375" spans="1:2" x14ac:dyDescent="0.35">
      <c r="A375" s="3" t="str">
        <f t="shared" si="5"/>
        <v/>
      </c>
      <c r="B375" s="4"/>
    </row>
    <row r="376" spans="1:2" x14ac:dyDescent="0.35">
      <c r="A376" s="3" t="str">
        <f t="shared" si="5"/>
        <v/>
      </c>
      <c r="B376" s="4"/>
    </row>
    <row r="377" spans="1:2" x14ac:dyDescent="0.35">
      <c r="A377" s="3" t="str">
        <f t="shared" si="5"/>
        <v/>
      </c>
      <c r="B377" s="4"/>
    </row>
    <row r="378" spans="1:2" x14ac:dyDescent="0.35">
      <c r="A378" s="3" t="str">
        <f t="shared" si="5"/>
        <v/>
      </c>
      <c r="B378" s="4"/>
    </row>
    <row r="379" spans="1:2" x14ac:dyDescent="0.35">
      <c r="A379" s="3" t="str">
        <f t="shared" si="5"/>
        <v/>
      </c>
      <c r="B379" s="4"/>
    </row>
    <row r="380" spans="1:2" x14ac:dyDescent="0.35">
      <c r="A380" s="3" t="str">
        <f t="shared" si="5"/>
        <v/>
      </c>
      <c r="B380" s="4"/>
    </row>
    <row r="381" spans="1:2" x14ac:dyDescent="0.35">
      <c r="A381" s="3" t="str">
        <f t="shared" si="5"/>
        <v/>
      </c>
      <c r="B381" s="4"/>
    </row>
    <row r="382" spans="1:2" x14ac:dyDescent="0.35">
      <c r="A382" s="3" t="str">
        <f t="shared" si="5"/>
        <v/>
      </c>
      <c r="B382" s="4"/>
    </row>
    <row r="383" spans="1:2" x14ac:dyDescent="0.35">
      <c r="A383" s="3" t="str">
        <f t="shared" si="5"/>
        <v/>
      </c>
      <c r="B383" s="4"/>
    </row>
    <row r="384" spans="1:2" x14ac:dyDescent="0.35">
      <c r="A384" s="3" t="str">
        <f t="shared" si="5"/>
        <v/>
      </c>
      <c r="B384" s="4"/>
    </row>
    <row r="385" spans="1:2" x14ac:dyDescent="0.35">
      <c r="A385" s="3" t="str">
        <f t="shared" si="5"/>
        <v/>
      </c>
      <c r="B385" s="4"/>
    </row>
    <row r="386" spans="1:2" x14ac:dyDescent="0.35">
      <c r="A386" s="3" t="str">
        <f t="shared" ref="A386:A449" si="6">IF(J386="","",CONCATENATE(J386," ",I386))</f>
        <v/>
      </c>
      <c r="B386" s="4"/>
    </row>
    <row r="387" spans="1:2" x14ac:dyDescent="0.35">
      <c r="A387" s="3" t="str">
        <f t="shared" si="6"/>
        <v/>
      </c>
      <c r="B387" s="4"/>
    </row>
    <row r="388" spans="1:2" x14ac:dyDescent="0.35">
      <c r="A388" s="3" t="str">
        <f t="shared" si="6"/>
        <v/>
      </c>
      <c r="B388" s="4"/>
    </row>
    <row r="389" spans="1:2" x14ac:dyDescent="0.35">
      <c r="A389" s="3" t="str">
        <f t="shared" si="6"/>
        <v/>
      </c>
      <c r="B389" s="4"/>
    </row>
    <row r="390" spans="1:2" x14ac:dyDescent="0.35">
      <c r="A390" s="3" t="str">
        <f t="shared" si="6"/>
        <v/>
      </c>
      <c r="B390" s="4"/>
    </row>
    <row r="391" spans="1:2" x14ac:dyDescent="0.35">
      <c r="A391" s="3" t="str">
        <f t="shared" si="6"/>
        <v/>
      </c>
      <c r="B391" s="4"/>
    </row>
    <row r="392" spans="1:2" x14ac:dyDescent="0.35">
      <c r="A392" s="3" t="str">
        <f t="shared" si="6"/>
        <v/>
      </c>
      <c r="B392" s="4"/>
    </row>
    <row r="393" spans="1:2" x14ac:dyDescent="0.35">
      <c r="A393" s="3" t="str">
        <f t="shared" si="6"/>
        <v/>
      </c>
      <c r="B393" s="4"/>
    </row>
    <row r="394" spans="1:2" x14ac:dyDescent="0.35">
      <c r="A394" s="3" t="str">
        <f t="shared" si="6"/>
        <v/>
      </c>
      <c r="B394" s="4"/>
    </row>
    <row r="395" spans="1:2" x14ac:dyDescent="0.35">
      <c r="A395" s="3" t="str">
        <f t="shared" si="6"/>
        <v/>
      </c>
      <c r="B395" s="4"/>
    </row>
    <row r="396" spans="1:2" x14ac:dyDescent="0.35">
      <c r="A396" s="3" t="str">
        <f t="shared" si="6"/>
        <v/>
      </c>
      <c r="B396" s="4"/>
    </row>
    <row r="397" spans="1:2" x14ac:dyDescent="0.35">
      <c r="A397" s="3" t="str">
        <f t="shared" si="6"/>
        <v/>
      </c>
      <c r="B397" s="4"/>
    </row>
    <row r="398" spans="1:2" x14ac:dyDescent="0.35">
      <c r="A398" s="3" t="str">
        <f t="shared" si="6"/>
        <v/>
      </c>
      <c r="B398" s="4"/>
    </row>
    <row r="399" spans="1:2" x14ac:dyDescent="0.35">
      <c r="A399" s="3" t="str">
        <f t="shared" si="6"/>
        <v/>
      </c>
      <c r="B399" s="4"/>
    </row>
    <row r="400" spans="1:2" x14ac:dyDescent="0.35">
      <c r="A400" s="3" t="str">
        <f t="shared" si="6"/>
        <v/>
      </c>
      <c r="B400" s="4"/>
    </row>
    <row r="401" spans="1:2" x14ac:dyDescent="0.35">
      <c r="A401" s="3" t="str">
        <f t="shared" si="6"/>
        <v/>
      </c>
      <c r="B401" s="4"/>
    </row>
    <row r="402" spans="1:2" x14ac:dyDescent="0.35">
      <c r="A402" s="3" t="str">
        <f t="shared" si="6"/>
        <v/>
      </c>
      <c r="B402" s="4"/>
    </row>
    <row r="403" spans="1:2" x14ac:dyDescent="0.35">
      <c r="A403" s="3" t="str">
        <f t="shared" si="6"/>
        <v/>
      </c>
      <c r="B403" s="4"/>
    </row>
    <row r="404" spans="1:2" x14ac:dyDescent="0.35">
      <c r="A404" s="3" t="str">
        <f t="shared" si="6"/>
        <v/>
      </c>
      <c r="B404" s="4"/>
    </row>
    <row r="405" spans="1:2" x14ac:dyDescent="0.35">
      <c r="A405" s="3" t="str">
        <f t="shared" si="6"/>
        <v/>
      </c>
      <c r="B405" s="4"/>
    </row>
    <row r="406" spans="1:2" x14ac:dyDescent="0.35">
      <c r="A406" s="3" t="str">
        <f t="shared" si="6"/>
        <v/>
      </c>
      <c r="B406" s="4"/>
    </row>
    <row r="407" spans="1:2" x14ac:dyDescent="0.35">
      <c r="A407" s="3" t="str">
        <f t="shared" si="6"/>
        <v/>
      </c>
      <c r="B407" s="4"/>
    </row>
    <row r="408" spans="1:2" x14ac:dyDescent="0.35">
      <c r="A408" s="3" t="str">
        <f t="shared" si="6"/>
        <v/>
      </c>
      <c r="B408" s="4"/>
    </row>
    <row r="409" spans="1:2" x14ac:dyDescent="0.35">
      <c r="A409" s="3" t="str">
        <f t="shared" si="6"/>
        <v/>
      </c>
      <c r="B409" s="4"/>
    </row>
    <row r="410" spans="1:2" x14ac:dyDescent="0.35">
      <c r="A410" s="3" t="str">
        <f t="shared" si="6"/>
        <v/>
      </c>
      <c r="B410" s="4"/>
    </row>
    <row r="411" spans="1:2" x14ac:dyDescent="0.35">
      <c r="A411" s="3" t="str">
        <f t="shared" si="6"/>
        <v/>
      </c>
      <c r="B411" s="4"/>
    </row>
    <row r="412" spans="1:2" x14ac:dyDescent="0.35">
      <c r="A412" s="3" t="str">
        <f t="shared" si="6"/>
        <v/>
      </c>
      <c r="B412" s="4"/>
    </row>
    <row r="413" spans="1:2" x14ac:dyDescent="0.35">
      <c r="A413" s="3" t="str">
        <f t="shared" si="6"/>
        <v/>
      </c>
      <c r="B413" s="4"/>
    </row>
    <row r="414" spans="1:2" x14ac:dyDescent="0.35">
      <c r="A414" s="3" t="str">
        <f t="shared" si="6"/>
        <v/>
      </c>
      <c r="B414" s="4"/>
    </row>
    <row r="415" spans="1:2" x14ac:dyDescent="0.35">
      <c r="A415" s="3" t="str">
        <f t="shared" si="6"/>
        <v/>
      </c>
      <c r="B415" s="4"/>
    </row>
    <row r="416" spans="1:2" x14ac:dyDescent="0.35">
      <c r="A416" s="3" t="str">
        <f t="shared" si="6"/>
        <v/>
      </c>
      <c r="B416" s="4"/>
    </row>
    <row r="417" spans="1:2" x14ac:dyDescent="0.35">
      <c r="A417" s="3" t="str">
        <f t="shared" si="6"/>
        <v/>
      </c>
      <c r="B417" s="4"/>
    </row>
    <row r="418" spans="1:2" x14ac:dyDescent="0.35">
      <c r="A418" s="3" t="str">
        <f t="shared" si="6"/>
        <v/>
      </c>
      <c r="B418" s="4"/>
    </row>
    <row r="419" spans="1:2" x14ac:dyDescent="0.35">
      <c r="A419" s="3" t="str">
        <f t="shared" si="6"/>
        <v/>
      </c>
      <c r="B419" s="4"/>
    </row>
    <row r="420" spans="1:2" x14ac:dyDescent="0.35">
      <c r="A420" s="3" t="str">
        <f t="shared" si="6"/>
        <v/>
      </c>
      <c r="B420" s="4"/>
    </row>
    <row r="421" spans="1:2" x14ac:dyDescent="0.35">
      <c r="A421" s="3" t="str">
        <f t="shared" si="6"/>
        <v/>
      </c>
      <c r="B421" s="4"/>
    </row>
    <row r="422" spans="1:2" x14ac:dyDescent="0.35">
      <c r="A422" s="3" t="str">
        <f t="shared" si="6"/>
        <v/>
      </c>
      <c r="B422" s="4"/>
    </row>
    <row r="423" spans="1:2" x14ac:dyDescent="0.35">
      <c r="A423" s="3" t="str">
        <f t="shared" si="6"/>
        <v/>
      </c>
      <c r="B423" s="4"/>
    </row>
    <row r="424" spans="1:2" x14ac:dyDescent="0.35">
      <c r="A424" s="3" t="str">
        <f t="shared" si="6"/>
        <v/>
      </c>
      <c r="B424" s="4"/>
    </row>
    <row r="425" spans="1:2" x14ac:dyDescent="0.35">
      <c r="A425" s="3" t="str">
        <f t="shared" si="6"/>
        <v/>
      </c>
      <c r="B425" s="4"/>
    </row>
    <row r="426" spans="1:2" x14ac:dyDescent="0.35">
      <c r="A426" s="3" t="str">
        <f t="shared" si="6"/>
        <v/>
      </c>
      <c r="B426" s="4"/>
    </row>
    <row r="427" spans="1:2" x14ac:dyDescent="0.35">
      <c r="A427" s="3" t="str">
        <f t="shared" si="6"/>
        <v/>
      </c>
      <c r="B427" s="4"/>
    </row>
    <row r="428" spans="1:2" x14ac:dyDescent="0.35">
      <c r="A428" s="3" t="str">
        <f t="shared" si="6"/>
        <v/>
      </c>
      <c r="B428" s="4"/>
    </row>
    <row r="429" spans="1:2" x14ac:dyDescent="0.35">
      <c r="A429" s="3" t="str">
        <f t="shared" si="6"/>
        <v/>
      </c>
      <c r="B429" s="4"/>
    </row>
    <row r="430" spans="1:2" x14ac:dyDescent="0.35">
      <c r="A430" s="3" t="str">
        <f t="shared" si="6"/>
        <v/>
      </c>
      <c r="B430" s="4"/>
    </row>
    <row r="431" spans="1:2" x14ac:dyDescent="0.35">
      <c r="A431" s="3" t="str">
        <f t="shared" si="6"/>
        <v/>
      </c>
      <c r="B431" s="4"/>
    </row>
    <row r="432" spans="1:2" x14ac:dyDescent="0.35">
      <c r="A432" s="3" t="str">
        <f t="shared" si="6"/>
        <v/>
      </c>
      <c r="B432" s="4"/>
    </row>
    <row r="433" spans="1:2" x14ac:dyDescent="0.35">
      <c r="A433" s="3" t="str">
        <f t="shared" si="6"/>
        <v/>
      </c>
      <c r="B433" s="4"/>
    </row>
    <row r="434" spans="1:2" x14ac:dyDescent="0.35">
      <c r="A434" s="3" t="str">
        <f t="shared" si="6"/>
        <v/>
      </c>
      <c r="B434" s="4"/>
    </row>
    <row r="435" spans="1:2" x14ac:dyDescent="0.35">
      <c r="A435" s="3" t="str">
        <f t="shared" si="6"/>
        <v/>
      </c>
      <c r="B435" s="4"/>
    </row>
    <row r="436" spans="1:2" x14ac:dyDescent="0.35">
      <c r="A436" s="3" t="str">
        <f t="shared" si="6"/>
        <v/>
      </c>
      <c r="B436" s="4"/>
    </row>
    <row r="437" spans="1:2" x14ac:dyDescent="0.35">
      <c r="A437" s="3" t="str">
        <f t="shared" si="6"/>
        <v/>
      </c>
      <c r="B437" s="4"/>
    </row>
    <row r="438" spans="1:2" x14ac:dyDescent="0.35">
      <c r="A438" s="3" t="str">
        <f t="shared" si="6"/>
        <v/>
      </c>
      <c r="B438" s="4"/>
    </row>
    <row r="439" spans="1:2" x14ac:dyDescent="0.35">
      <c r="A439" s="3" t="str">
        <f t="shared" si="6"/>
        <v/>
      </c>
      <c r="B439" s="4"/>
    </row>
    <row r="440" spans="1:2" x14ac:dyDescent="0.35">
      <c r="A440" s="3" t="str">
        <f t="shared" si="6"/>
        <v/>
      </c>
      <c r="B440" s="4"/>
    </row>
    <row r="441" spans="1:2" x14ac:dyDescent="0.35">
      <c r="A441" s="3" t="str">
        <f t="shared" si="6"/>
        <v/>
      </c>
      <c r="B441" s="4"/>
    </row>
    <row r="442" spans="1:2" x14ac:dyDescent="0.35">
      <c r="A442" s="3" t="str">
        <f t="shared" si="6"/>
        <v/>
      </c>
      <c r="B442" s="4"/>
    </row>
    <row r="443" spans="1:2" x14ac:dyDescent="0.35">
      <c r="A443" s="3" t="str">
        <f t="shared" si="6"/>
        <v/>
      </c>
      <c r="B443" s="4"/>
    </row>
    <row r="444" spans="1:2" x14ac:dyDescent="0.35">
      <c r="A444" s="3" t="str">
        <f t="shared" si="6"/>
        <v/>
      </c>
      <c r="B444" s="4"/>
    </row>
    <row r="445" spans="1:2" x14ac:dyDescent="0.35">
      <c r="A445" s="3" t="str">
        <f t="shared" si="6"/>
        <v/>
      </c>
      <c r="B445" s="4"/>
    </row>
    <row r="446" spans="1:2" x14ac:dyDescent="0.35">
      <c r="A446" s="3" t="str">
        <f t="shared" si="6"/>
        <v/>
      </c>
      <c r="B446" s="4"/>
    </row>
    <row r="447" spans="1:2" x14ac:dyDescent="0.35">
      <c r="A447" s="3" t="str">
        <f t="shared" si="6"/>
        <v/>
      </c>
      <c r="B447" s="4"/>
    </row>
    <row r="448" spans="1:2" x14ac:dyDescent="0.35">
      <c r="A448" s="3" t="str">
        <f t="shared" si="6"/>
        <v/>
      </c>
      <c r="B448" s="4"/>
    </row>
    <row r="449" spans="1:2" x14ac:dyDescent="0.35">
      <c r="A449" s="3" t="str">
        <f t="shared" si="6"/>
        <v/>
      </c>
      <c r="B449" s="4"/>
    </row>
    <row r="450" spans="1:2" x14ac:dyDescent="0.35">
      <c r="A450" s="3" t="str">
        <f t="shared" ref="A450:A513" si="7">IF(J450="","",CONCATENATE(J450," ",I450))</f>
        <v/>
      </c>
      <c r="B450" s="4"/>
    </row>
    <row r="451" spans="1:2" x14ac:dyDescent="0.35">
      <c r="A451" s="3" t="str">
        <f t="shared" si="7"/>
        <v/>
      </c>
      <c r="B451" s="4"/>
    </row>
    <row r="452" spans="1:2" x14ac:dyDescent="0.35">
      <c r="A452" s="3" t="str">
        <f t="shared" si="7"/>
        <v/>
      </c>
      <c r="B452" s="4"/>
    </row>
    <row r="453" spans="1:2" x14ac:dyDescent="0.35">
      <c r="A453" s="3" t="str">
        <f t="shared" si="7"/>
        <v/>
      </c>
      <c r="B453" s="4"/>
    </row>
    <row r="454" spans="1:2" x14ac:dyDescent="0.35">
      <c r="A454" s="3" t="str">
        <f t="shared" si="7"/>
        <v/>
      </c>
      <c r="B454" s="4"/>
    </row>
    <row r="455" spans="1:2" x14ac:dyDescent="0.35">
      <c r="A455" s="3" t="str">
        <f t="shared" si="7"/>
        <v/>
      </c>
      <c r="B455" s="4"/>
    </row>
    <row r="456" spans="1:2" x14ac:dyDescent="0.35">
      <c r="A456" s="3" t="str">
        <f t="shared" si="7"/>
        <v/>
      </c>
      <c r="B456" s="4"/>
    </row>
    <row r="457" spans="1:2" x14ac:dyDescent="0.35">
      <c r="A457" s="3" t="str">
        <f t="shared" si="7"/>
        <v/>
      </c>
      <c r="B457" s="4"/>
    </row>
    <row r="458" spans="1:2" x14ac:dyDescent="0.35">
      <c r="A458" s="3" t="str">
        <f t="shared" si="7"/>
        <v/>
      </c>
      <c r="B458" s="4"/>
    </row>
    <row r="459" spans="1:2" x14ac:dyDescent="0.35">
      <c r="A459" s="3" t="str">
        <f t="shared" si="7"/>
        <v/>
      </c>
      <c r="B459" s="4"/>
    </row>
    <row r="460" spans="1:2" x14ac:dyDescent="0.35">
      <c r="A460" s="3" t="str">
        <f t="shared" si="7"/>
        <v/>
      </c>
      <c r="B460" s="4"/>
    </row>
    <row r="461" spans="1:2" x14ac:dyDescent="0.35">
      <c r="A461" s="3" t="str">
        <f t="shared" si="7"/>
        <v/>
      </c>
      <c r="B461" s="4"/>
    </row>
    <row r="462" spans="1:2" x14ac:dyDescent="0.35">
      <c r="A462" s="3" t="str">
        <f t="shared" si="7"/>
        <v/>
      </c>
      <c r="B462" s="4"/>
    </row>
    <row r="463" spans="1:2" x14ac:dyDescent="0.35">
      <c r="A463" s="3" t="str">
        <f t="shared" si="7"/>
        <v/>
      </c>
      <c r="B463" s="4"/>
    </row>
    <row r="464" spans="1:2" x14ac:dyDescent="0.35">
      <c r="A464" s="3" t="str">
        <f t="shared" si="7"/>
        <v/>
      </c>
      <c r="B464" s="4"/>
    </row>
    <row r="465" spans="1:2" x14ac:dyDescent="0.35">
      <c r="A465" s="3" t="str">
        <f t="shared" si="7"/>
        <v/>
      </c>
      <c r="B465" s="4"/>
    </row>
    <row r="466" spans="1:2" x14ac:dyDescent="0.35">
      <c r="A466" s="3" t="str">
        <f t="shared" si="7"/>
        <v/>
      </c>
      <c r="B466" s="4"/>
    </row>
    <row r="467" spans="1:2" x14ac:dyDescent="0.35">
      <c r="A467" s="3" t="str">
        <f t="shared" si="7"/>
        <v/>
      </c>
      <c r="B467" s="4"/>
    </row>
    <row r="468" spans="1:2" x14ac:dyDescent="0.35">
      <c r="A468" s="3" t="str">
        <f t="shared" si="7"/>
        <v/>
      </c>
      <c r="B468" s="4"/>
    </row>
    <row r="469" spans="1:2" x14ac:dyDescent="0.35">
      <c r="A469" s="3" t="str">
        <f t="shared" si="7"/>
        <v/>
      </c>
      <c r="B469" s="4"/>
    </row>
    <row r="470" spans="1:2" x14ac:dyDescent="0.35">
      <c r="A470" s="3" t="str">
        <f t="shared" si="7"/>
        <v/>
      </c>
      <c r="B470" s="4"/>
    </row>
    <row r="471" spans="1:2" x14ac:dyDescent="0.35">
      <c r="A471" s="3" t="str">
        <f t="shared" si="7"/>
        <v/>
      </c>
      <c r="B471" s="4"/>
    </row>
    <row r="472" spans="1:2" x14ac:dyDescent="0.35">
      <c r="A472" s="3" t="str">
        <f t="shared" si="7"/>
        <v/>
      </c>
      <c r="B472" s="4"/>
    </row>
    <row r="473" spans="1:2" x14ac:dyDescent="0.35">
      <c r="A473" s="3" t="str">
        <f t="shared" si="7"/>
        <v/>
      </c>
      <c r="B473" s="4"/>
    </row>
    <row r="474" spans="1:2" x14ac:dyDescent="0.35">
      <c r="A474" s="3" t="str">
        <f t="shared" si="7"/>
        <v/>
      </c>
      <c r="B474" s="4"/>
    </row>
    <row r="475" spans="1:2" x14ac:dyDescent="0.35">
      <c r="A475" s="3" t="str">
        <f t="shared" si="7"/>
        <v/>
      </c>
      <c r="B475" s="4"/>
    </row>
    <row r="476" spans="1:2" x14ac:dyDescent="0.35">
      <c r="A476" s="3" t="str">
        <f t="shared" si="7"/>
        <v/>
      </c>
      <c r="B476" s="4"/>
    </row>
    <row r="477" spans="1:2" x14ac:dyDescent="0.35">
      <c r="A477" s="3" t="str">
        <f t="shared" si="7"/>
        <v/>
      </c>
      <c r="B477" s="4"/>
    </row>
    <row r="478" spans="1:2" x14ac:dyDescent="0.35">
      <c r="A478" s="3" t="str">
        <f t="shared" si="7"/>
        <v/>
      </c>
      <c r="B478" s="4"/>
    </row>
    <row r="479" spans="1:2" x14ac:dyDescent="0.35">
      <c r="A479" s="3" t="str">
        <f t="shared" si="7"/>
        <v/>
      </c>
      <c r="B479" s="4"/>
    </row>
    <row r="480" spans="1:2" x14ac:dyDescent="0.35">
      <c r="A480" s="3" t="str">
        <f t="shared" si="7"/>
        <v/>
      </c>
      <c r="B480" s="4"/>
    </row>
    <row r="481" spans="1:2" x14ac:dyDescent="0.35">
      <c r="A481" s="3" t="str">
        <f t="shared" si="7"/>
        <v/>
      </c>
      <c r="B481" s="4"/>
    </row>
    <row r="482" spans="1:2" x14ac:dyDescent="0.35">
      <c r="A482" s="3" t="str">
        <f t="shared" si="7"/>
        <v/>
      </c>
      <c r="B482" s="4"/>
    </row>
    <row r="483" spans="1:2" x14ac:dyDescent="0.35">
      <c r="A483" s="3" t="str">
        <f t="shared" si="7"/>
        <v/>
      </c>
      <c r="B483" s="4"/>
    </row>
    <row r="484" spans="1:2" x14ac:dyDescent="0.35">
      <c r="A484" s="3" t="str">
        <f t="shared" si="7"/>
        <v/>
      </c>
      <c r="B484" s="4"/>
    </row>
    <row r="485" spans="1:2" x14ac:dyDescent="0.35">
      <c r="A485" s="3" t="str">
        <f t="shared" si="7"/>
        <v/>
      </c>
      <c r="B485" s="4"/>
    </row>
    <row r="486" spans="1:2" x14ac:dyDescent="0.35">
      <c r="A486" s="3" t="str">
        <f t="shared" si="7"/>
        <v/>
      </c>
      <c r="B486" s="4"/>
    </row>
    <row r="487" spans="1:2" x14ac:dyDescent="0.35">
      <c r="A487" s="3" t="str">
        <f t="shared" si="7"/>
        <v/>
      </c>
      <c r="B487" s="4"/>
    </row>
    <row r="488" spans="1:2" x14ac:dyDescent="0.35">
      <c r="A488" s="3" t="str">
        <f t="shared" si="7"/>
        <v/>
      </c>
      <c r="B488" s="4"/>
    </row>
    <row r="489" spans="1:2" x14ac:dyDescent="0.35">
      <c r="A489" s="3" t="str">
        <f t="shared" si="7"/>
        <v/>
      </c>
      <c r="B489" s="4"/>
    </row>
    <row r="490" spans="1:2" x14ac:dyDescent="0.35">
      <c r="A490" s="3" t="str">
        <f t="shared" si="7"/>
        <v/>
      </c>
      <c r="B490" s="4"/>
    </row>
    <row r="491" spans="1:2" x14ac:dyDescent="0.35">
      <c r="A491" s="3" t="str">
        <f t="shared" si="7"/>
        <v/>
      </c>
      <c r="B491" s="4"/>
    </row>
    <row r="492" spans="1:2" x14ac:dyDescent="0.35">
      <c r="A492" s="3" t="str">
        <f t="shared" si="7"/>
        <v/>
      </c>
      <c r="B492" s="4"/>
    </row>
    <row r="493" spans="1:2" x14ac:dyDescent="0.35">
      <c r="A493" s="3" t="str">
        <f t="shared" si="7"/>
        <v/>
      </c>
      <c r="B493" s="4"/>
    </row>
    <row r="494" spans="1:2" x14ac:dyDescent="0.35">
      <c r="A494" s="3" t="str">
        <f t="shared" si="7"/>
        <v/>
      </c>
      <c r="B494" s="4"/>
    </row>
    <row r="495" spans="1:2" x14ac:dyDescent="0.35">
      <c r="A495" s="3" t="str">
        <f t="shared" si="7"/>
        <v/>
      </c>
      <c r="B495" s="4"/>
    </row>
    <row r="496" spans="1:2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Carlota Ciganda</v>
      </c>
      <c r="Q2">
        <f ca="1">IFERROR(OFFSET(Picks!I$1,MATCH($O2,Picks!$F:$F,0)-1,0),"")</f>
        <v>-2</v>
      </c>
      <c r="R2" t="str">
        <f ca="1">IFERROR(OFFSET(Picks!J$1,MATCH($O2,Picks!$F:$F,0)-1,0),"")</f>
        <v>Bet365: 8/1, 5pl, 1/4</v>
      </c>
      <c r="V2">
        <v>1</v>
      </c>
      <c r="W2" t="str">
        <f ca="1">IFERROR(OFFSET(Picks!M$1,MATCH($O2,Picks!$R:$R,0)-1,0),"")</f>
        <v>Carlota Ciganda</v>
      </c>
      <c r="X2">
        <f ca="1">IFERROR(OFFSET(Picks!U$1,MATCH($O2,Picks!$R:$R,0)-1,0),"")</f>
        <v>-2</v>
      </c>
      <c r="Y2" t="str">
        <f ca="1">IFERROR(OFFSET(Picks!V$1,MATCH($O2,Picks!$R:$R,0)-1,0),"")</f>
        <v>BetMGM: 16/1,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20.700000000000003</v>
      </c>
      <c r="B3" s="11">
        <f ca="1">IF(AND(A3="",SUM(Win!G:G)=0),"",SUM(Win!G:G))</f>
        <v>-12.468750000000004</v>
      </c>
      <c r="C3" s="11"/>
      <c r="D3" s="11" cm="1">
        <f t="array" aca="1" ref="D3" ca="1">IF(100*SUMPRODUCT((FRL!F:F&lt;&gt;"") * IFERROR(--FRL!E:E, 0))=0,"",100*SUMPRODUCT((FRL!F:F&lt;&gt;"") * IFERROR(--FRL!E:E, 0)))</f>
        <v>10.000000000000002</v>
      </c>
      <c r="E3" s="11">
        <f ca="1">IF(AND(D3="",SUM(FRL!G:G)=0),"",SUM(FRL!G:G))</f>
        <v>-9.9999999999999982</v>
      </c>
      <c r="F3" s="6"/>
      <c r="G3" s="11">
        <f ca="1">IF(T3Picks!B2="","",2*(3-COUNTBLANK(T3Picks!A2:A4)))</f>
        <v>6</v>
      </c>
      <c r="H3" s="11">
        <f ca="1">IF(T3Picks!B2="","",SUM(T3Picks!G2:G4))</f>
        <v>3.1875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Aditi Ashok</v>
      </c>
      <c r="Q3">
        <f ca="1">IFERROR(OFFSET(Picks!I$1,MATCH($O3,Picks!$F:$F,0)-1,0),"")</f>
        <v>-2</v>
      </c>
      <c r="R3" t="str">
        <f ca="1">IFERROR(OFFSET(Picks!J$1,MATCH($O3,Picks!$F:$F,0)-1,0),"")</f>
        <v>BetGoodwin: 33/1, 5pl, 1/4</v>
      </c>
      <c r="V3">
        <v>2</v>
      </c>
      <c r="W3" t="str">
        <f ca="1">IFERROR(OFFSET(Picks!M$1,MATCH($O3,Picks!$R:$R,0)-1,0),"")</f>
        <v>Aditi Ashok</v>
      </c>
      <c r="X3">
        <f ca="1">IFERROR(OFFSET(Picks!U$1,MATCH($O3,Picks!$R:$R,0)-1,0),"")</f>
        <v>-2</v>
      </c>
      <c r="Y3" t="str">
        <f ca="1">IFERROR(OFFSET(Picks!V$1,MATCH($O3,Picks!$R:$R,0)-1,0),"")</f>
        <v>BetMGM: 33/1, 5pl, 1/4</v>
      </c>
    </row>
    <row r="4" spans="1:25" x14ac:dyDescent="0.35">
      <c r="O4">
        <v>3</v>
      </c>
      <c r="P4" t="str">
        <f ca="1">IFERROR(OFFSET(Picks!A$1,MATCH($O4,Picks!$F:$F,0)-1,0),"")</f>
        <v>Olivia Cowan</v>
      </c>
      <c r="Q4">
        <f ca="1">IFERROR(OFFSET(Picks!I$1,MATCH($O4,Picks!$F:$F,0)-1,0),"")</f>
        <v>7.1875</v>
      </c>
      <c r="R4" t="str">
        <f ca="1">IFERROR(OFFSET(Picks!J$1,MATCH($O4,Picks!$F:$F,0)-1,0),"")</f>
        <v>Bet365: 45/1, 5pl, 1/4</v>
      </c>
      <c r="V4">
        <v>3</v>
      </c>
      <c r="W4" t="str">
        <f ca="1">IFERROR(OFFSET(Picks!M$1,MATCH($O4,Picks!$R:$R,0)-1,0),"")</f>
        <v>Cara Gainer</v>
      </c>
      <c r="X4">
        <f ca="1">IFERROR(OFFSET(Picks!U$1,MATCH($O4,Picks!$R:$R,0)-1,0),"")</f>
        <v>-2</v>
      </c>
      <c r="Y4" t="str">
        <f ca="1">IFERROR(OFFSET(Picks!V$1,MATCH($O4,Picks!$R:$R,0)-1,0),"")</f>
        <v>BetMGM: 28/1, 5pl, 1/4</v>
      </c>
    </row>
    <row r="5" spans="1:25" x14ac:dyDescent="0.35">
      <c r="O5">
        <v>4</v>
      </c>
      <c r="P5" t="str">
        <f ca="1">IFERROR(OFFSET(Picks!A$1,MATCH($O5,Picks!$F:$F,0)-1,0),"")</f>
        <v>Daniela Darquea</v>
      </c>
      <c r="Q5">
        <f ca="1">IFERROR(OFFSET(Picks!I$1,MATCH($O5,Picks!$F:$F,0)-1,0),"")</f>
        <v>-2</v>
      </c>
      <c r="R5" t="str">
        <f ca="1">IFERROR(OFFSET(Picks!J$1,MATCH($O5,Picks!$F:$F,0)-1,0),"")</f>
        <v>QuinnBet: 60/1, 5pl, 1/4</v>
      </c>
      <c r="V5">
        <v>4</v>
      </c>
      <c r="W5" t="str">
        <f ca="1">IFERROR(OFFSET(Picks!M$1,MATCH($O5,Picks!$R:$R,0)-1,0),"")</f>
        <v>Olivia Cowan</v>
      </c>
      <c r="X5">
        <f ca="1">IFERROR(OFFSET(Picks!U$1,MATCH($O5,Picks!$R:$R,0)-1,0),"")</f>
        <v>-2</v>
      </c>
      <c r="Y5" t="str">
        <f ca="1">IFERROR(OFFSET(Picks!V$1,MATCH($O5,Picks!$R:$R,0)-1,0),"")</f>
        <v>Bet365: 40/1, 5pl, 1/4</v>
      </c>
    </row>
    <row r="6" spans="1:25" x14ac:dyDescent="0.35">
      <c r="O6">
        <v>5</v>
      </c>
      <c r="P6" t="str">
        <f ca="1">IFERROR(OFFSET(Picks!A$1,MATCH($O6,Picks!$F:$F,0)-1,0),"")</f>
        <v>Cara Gainer</v>
      </c>
      <c r="Q6">
        <f ca="1">IFERROR(OFFSET(Picks!I$1,MATCH($O6,Picks!$F:$F,0)-1,0),"")</f>
        <v>-2</v>
      </c>
      <c r="R6" t="str">
        <f ca="1">IFERROR(OFFSET(Picks!J$1,MATCH($O6,Picks!$F:$F,0)-1,0),"")</f>
        <v>Bet365: 22/1, 5pl, 1/4</v>
      </c>
      <c r="V6">
        <v>5</v>
      </c>
      <c r="W6" t="str">
        <f ca="1">IFERROR(OFFSET(Picks!M$1,MATCH($O6,Picks!$R:$R,0)-1,0),"")</f>
        <v>Daniela Darquea</v>
      </c>
      <c r="X6">
        <f ca="1">IFERROR(OFFSET(Picks!U$1,MATCH($O6,Picks!$R:$R,0)-1,0),"")</f>
        <v>-2</v>
      </c>
      <c r="Y6" t="str">
        <f ca="1">IFERROR(OFFSET(Picks!V$1,MATCH($O6,Picks!$R:$R,0)-1,0),"")</f>
        <v>Bet365: 45/1, 5pl, 1/4</v>
      </c>
    </row>
    <row r="7" spans="1:25" x14ac:dyDescent="0.35">
      <c r="O7">
        <v>6</v>
      </c>
      <c r="P7" t="str">
        <f ca="1">IFERROR(OFFSET(Picks!A$1,MATCH($O7,Picks!$F:$F,0)-1,0),"")</f>
        <v>Perrine Delacour</v>
      </c>
      <c r="Q7">
        <f ca="1">IFERROR(OFFSET(Picks!I$1,MATCH($O7,Picks!$F:$F,0)-1,0),"")</f>
        <v>4</v>
      </c>
      <c r="R7" t="str">
        <f ca="1">IFERROR(OFFSET(Picks!J$1,MATCH($O7,Picks!$F:$F,0)-1,0),"")</f>
        <v>Bet365: 28/1, 5pl, 1/4</v>
      </c>
      <c r="V7">
        <v>6</v>
      </c>
      <c r="W7" t="str">
        <f ca="1">IFERROR(OFFSET(Picks!M$1,MATCH($O7,Picks!$R:$R,0)-1,0),"")</f>
        <v>Alice Hewson</v>
      </c>
      <c r="X7">
        <f ca="1">IFERROR(OFFSET(Picks!U$1,MATCH($O7,Picks!$R:$R,0)-1,0),"")</f>
        <v>-2</v>
      </c>
      <c r="Y7" t="str">
        <f ca="1">IFERROR(OFFSET(Picks!V$1,MATCH($O7,Picks!$R:$R,0)-1,0),"")</f>
        <v>BetMGM: 33/1, 5pl, 1/4</v>
      </c>
    </row>
    <row r="8" spans="1:25" x14ac:dyDescent="0.35">
      <c r="O8">
        <v>7</v>
      </c>
      <c r="P8" t="str">
        <f ca="1">IFERROR(OFFSET(Picks!A$1,MATCH($O8,Picks!$F:$F,0)-1,0),"")</f>
        <v>Lauren Walsh</v>
      </c>
      <c r="Q8">
        <f ca="1">IFERROR(OFFSET(Picks!I$1,MATCH($O8,Picks!$F:$F,0)-1,0),"")</f>
        <v>-2</v>
      </c>
      <c r="R8" t="str">
        <f ca="1">IFERROR(OFFSET(Picks!J$1,MATCH($O8,Picks!$F:$F,0)-1,0),"")</f>
        <v>Betfred: 33/1, 5pl, 1/4</v>
      </c>
      <c r="V8">
        <v>7</v>
      </c>
      <c r="W8" t="str">
        <f ca="1">IFERROR(OFFSET(Picks!M$1,MATCH($O8,Picks!$R:$R,0)-1,0),"")</f>
        <v>Moa Folke</v>
      </c>
      <c r="X8">
        <f ca="1">IFERROR(OFFSET(Picks!U$1,MATCH($O8,Picks!$R:$R,0)-1,0),"")</f>
        <v>-2</v>
      </c>
      <c r="Y8" t="str">
        <f ca="1">IFERROR(OFFSET(Picks!V$1,MATCH($O8,Picks!$R:$R,0)-1,0),"")</f>
        <v>10Bet: 50/1, 5pl, 1/4</v>
      </c>
    </row>
    <row r="9" spans="1:25" x14ac:dyDescent="0.35">
      <c r="O9">
        <v>8</v>
      </c>
      <c r="P9" t="str">
        <f ca="1">IFERROR(OFFSET(Picks!A$1,MATCH($O9,Picks!$F:$F,0)-1,0),"")</f>
        <v>Moa Folke</v>
      </c>
      <c r="Q9">
        <f ca="1">IFERROR(OFFSET(Picks!I$1,MATCH($O9,Picks!$F:$F,0)-1,0),"")</f>
        <v>-2</v>
      </c>
      <c r="R9" t="str">
        <f ca="1">IFERROR(OFFSET(Picks!J$1,MATCH($O9,Picks!$F:$F,0)-1,0),"")</f>
        <v>Bet365: 66/1, 5pl, 1/4</v>
      </c>
      <c r="V9">
        <v>8</v>
      </c>
      <c r="W9" t="str">
        <f ca="1">IFERROR(OFFSET(Picks!M$1,MATCH($O9,Picks!$R:$R,0)-1,0),"")</f>
        <v>Perrine Delacour</v>
      </c>
      <c r="X9">
        <f ca="1">IFERROR(OFFSET(Picks!U$1,MATCH($O9,Picks!$R:$R,0)-1,0),"")</f>
        <v>-2</v>
      </c>
      <c r="Y9" t="str">
        <f ca="1">IFERROR(OFFSET(Picks!V$1,MATCH($O9,Picks!$R:$R,0)-1,0),"")</f>
        <v>Bet365: 30/1, 5pl, 1/4</v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>Lauren Walsh</v>
      </c>
      <c r="X10">
        <f ca="1">IFERROR(OFFSET(Picks!U$1,MATCH($O10,Picks!$R:$R,0)-1,0),"")</f>
        <v>-2</v>
      </c>
      <c r="Y10" t="str">
        <f ca="1">IFERROR(OFFSET(Picks!V$1,MATCH($O10,Picks!$R:$R,0)-1,0),"")</f>
        <v>BetMGM: 33/1, 5pl, 1/4</v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3.1875</v>
      </c>
      <c r="E28" s="6">
        <f ca="1">SUM(Q2:Q5)*3/4</f>
        <v>0.890625</v>
      </c>
      <c r="F28" s="6">
        <f ca="1">SUM(Q2:Q6)*3/5</f>
        <v>-0.48749999999999999</v>
      </c>
      <c r="G28" s="6">
        <f ca="1">SUM(Q2:Q7)*3/6</f>
        <v>1.59375</v>
      </c>
      <c r="H28" s="6">
        <f ca="1">SUM(Q2:Q8)*3/7</f>
        <v>0.5089285714285714</v>
      </c>
      <c r="I28" s="6">
        <f ca="1">SUM(Q2:Q9)*3/8</f>
        <v>-0.3046875</v>
      </c>
      <c r="J28" s="6">
        <f ca="1">SUM(Q2:Q10)*3/9</f>
        <v>-0.27083333333333331</v>
      </c>
      <c r="K28" s="6">
        <f ca="1">SUM(Q2:Q11)*3/10</f>
        <v>-0.24374999999999999</v>
      </c>
      <c r="L28" s="6">
        <f ca="1">SUM(Q2:Q12)*3/11</f>
        <v>-0.22159090909090909</v>
      </c>
      <c r="M28" s="6">
        <f ca="1">SUM(Q2:Q13)*3/12</f>
        <v>-0.203125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-5.4</v>
      </c>
      <c r="Y28" s="6">
        <f ca="1">SUM(X2:X12)*3/11</f>
        <v>-4.9090909090909092</v>
      </c>
      <c r="Z28" s="6">
        <f ca="1">SUM(X2:X13)*3/12</f>
        <v>-4.5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245</v>
      </c>
      <c r="C2" s="16">
        <v>12</v>
      </c>
      <c r="D2" s="16">
        <v>34</v>
      </c>
      <c r="E2" s="17" t="s">
        <v>405</v>
      </c>
      <c r="F2">
        <f ca="1">IFERROR(IF(A2="","",OFFSET(Results!$AJ$1,MATCH(A2,Results!$A:$A,0)-1,0)),"")</f>
        <v>11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-5.3</v>
      </c>
      <c r="H2" t="str">
        <f ca="1">IF(E2="","",OFFSET([1]LET!$AL$1,MATCH(A2,[1]LET!$E$1:$E$500,0)-1,0))</f>
        <v>BetGoodwin: 33/1, 5pl, 1/4</v>
      </c>
    </row>
    <row r="3" spans="1:8" x14ac:dyDescent="0.35">
      <c r="A3" t="s">
        <v>246</v>
      </c>
      <c r="B3" s="15" t="s">
        <v>247</v>
      </c>
      <c r="C3" s="16">
        <v>10000</v>
      </c>
      <c r="D3" s="16">
        <v>67</v>
      </c>
      <c r="E3" s="17" t="s">
        <v>226</v>
      </c>
      <c r="F3">
        <f ca="1">IFERROR(IF(A3="","",OFFSET(Results!$AJ$1,MATCH(A3,Results!$A:$A,0)-1,0)),"")</f>
        <v>65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35">
      <c r="A4" t="s">
        <v>248</v>
      </c>
      <c r="B4" s="15" t="s">
        <v>249</v>
      </c>
      <c r="C4" s="16">
        <v>2000</v>
      </c>
      <c r="D4" s="16">
        <v>251</v>
      </c>
      <c r="E4" s="17" t="s">
        <v>226</v>
      </c>
      <c r="F4">
        <f ca="1">IFERROR(IF(A4="","",OFFSET(Results!$AJ$1,MATCH(A4,Results!$A:$A,0)-1,0)),"")</f>
        <v>69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35">
      <c r="A5" t="s">
        <v>250</v>
      </c>
      <c r="B5" s="15" t="s">
        <v>251</v>
      </c>
      <c r="C5" s="16">
        <v>238</v>
      </c>
      <c r="D5" s="16">
        <v>81</v>
      </c>
      <c r="E5" s="17" t="s">
        <v>226</v>
      </c>
      <c r="F5">
        <f ca="1">IFERROR(IF(A5="","",OFFSET(Results!$AJ$1,MATCH(A5,Results!$A:$A,0)-1,0)),"")</f>
        <v>7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35">
      <c r="A6" t="s">
        <v>252</v>
      </c>
      <c r="B6" s="15" t="s">
        <v>253</v>
      </c>
      <c r="C6" s="16">
        <v>233</v>
      </c>
      <c r="D6" s="16">
        <v>111</v>
      </c>
      <c r="E6" s="17" t="s">
        <v>226</v>
      </c>
      <c r="F6">
        <f ca="1">IFERROR(IF(A6="","",OFFSET(Results!$AJ$1,MATCH(A6,Results!$A:$A,0)-1,0)),"")</f>
        <v>47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35">
      <c r="A7" t="s">
        <v>254</v>
      </c>
      <c r="B7" s="15" t="s">
        <v>255</v>
      </c>
      <c r="C7" s="16">
        <v>152</v>
      </c>
      <c r="D7" s="16">
        <v>56</v>
      </c>
      <c r="E7" s="17" t="s">
        <v>226</v>
      </c>
      <c r="F7">
        <f ca="1">IFERROR(IF(A7="","",OFFSET(Results!$AJ$1,MATCH(A7,Results!$A:$A,0)-1,0)),"")</f>
        <v>52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35">
      <c r="A8" t="s">
        <v>256</v>
      </c>
      <c r="B8" s="15" t="s">
        <v>257</v>
      </c>
      <c r="C8" s="16">
        <v>27</v>
      </c>
      <c r="D8" s="16">
        <v>26</v>
      </c>
      <c r="E8" s="17" t="s">
        <v>226</v>
      </c>
      <c r="F8">
        <f ca="1">IFERROR(IF(A8="","",OFFSET(Results!$AJ$1,MATCH(A8,Results!$A:$A,0)-1,0)),"")</f>
        <v>25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35">
      <c r="A9" t="s">
        <v>258</v>
      </c>
      <c r="B9" s="15" t="s">
        <v>247</v>
      </c>
      <c r="C9" s="16">
        <v>10000</v>
      </c>
      <c r="D9" s="16">
        <v>251</v>
      </c>
      <c r="E9" s="17" t="s">
        <v>226</v>
      </c>
      <c r="F9">
        <f ca="1">IFERROR(IF(A9="","",OFFSET(Results!$AJ$1,MATCH(A9,Results!$A:$A,0)-1,0)),"")</f>
        <v>52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35">
      <c r="A10" t="s">
        <v>259</v>
      </c>
      <c r="B10" s="15" t="s">
        <v>260</v>
      </c>
      <c r="C10" s="16">
        <v>1111</v>
      </c>
      <c r="D10" s="16">
        <v>276</v>
      </c>
      <c r="E10" s="17" t="s">
        <v>226</v>
      </c>
      <c r="F10">
        <f ca="1">IFERROR(IF(A10="","",OFFSET(Results!$AJ$1,MATCH(A10,Results!$A:$A,0)-1,0)),"")</f>
        <v>71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35">
      <c r="A11" t="s">
        <v>261</v>
      </c>
      <c r="B11" s="15" t="s">
        <v>262</v>
      </c>
      <c r="C11" s="16">
        <v>500</v>
      </c>
      <c r="D11" s="16">
        <v>51</v>
      </c>
      <c r="E11" s="17" t="s">
        <v>226</v>
      </c>
      <c r="F11">
        <f ca="1">IFERROR(IF(A11="","",OFFSET(Results!$AJ$1,MATCH(A11,Results!$A:$A,0)-1,0)),"")</f>
        <v>23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35">
      <c r="A12" t="s">
        <v>263</v>
      </c>
      <c r="B12" s="15" t="s">
        <v>264</v>
      </c>
      <c r="C12" s="16">
        <v>43</v>
      </c>
      <c r="D12" s="16">
        <v>13</v>
      </c>
      <c r="E12" s="17" t="s">
        <v>226</v>
      </c>
      <c r="F12">
        <f ca="1">IFERROR(IF(A12="","",OFFSET(Results!$AJ$1,MATCH(A12,Results!$A:$A,0)-1,0)),"")</f>
        <v>15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35">
      <c r="A13" t="s">
        <v>265</v>
      </c>
      <c r="B13" s="15" t="s">
        <v>266</v>
      </c>
      <c r="C13" s="16">
        <v>667</v>
      </c>
      <c r="D13" s="16">
        <v>301</v>
      </c>
      <c r="E13" s="17" t="s">
        <v>226</v>
      </c>
      <c r="F13">
        <f ca="1">IFERROR(IF(A13="","",OFFSET(Results!$AJ$1,MATCH(A13,Results!$A:$A,0)-1,0)),"")</f>
        <v>34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35">
      <c r="A14" t="s">
        <v>267</v>
      </c>
      <c r="B14" s="15" t="s">
        <v>268</v>
      </c>
      <c r="C14" s="16">
        <v>85</v>
      </c>
      <c r="D14" s="16">
        <v>26</v>
      </c>
      <c r="E14" s="17" t="s">
        <v>226</v>
      </c>
      <c r="F14">
        <f ca="1">IFERROR(IF(A14="","",OFFSET(Results!$AJ$1,MATCH(A14,Results!$A:$A,0)-1,0)),"")</f>
        <v>11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35">
      <c r="A15" t="s">
        <v>269</v>
      </c>
      <c r="B15" s="15" t="s">
        <v>270</v>
      </c>
      <c r="C15" s="16">
        <v>1250</v>
      </c>
      <c r="D15" s="16">
        <v>351</v>
      </c>
      <c r="E15" s="17" t="s">
        <v>226</v>
      </c>
      <c r="F15">
        <f ca="1">IFERROR(IF(A15="","",OFFSET(Results!$AJ$1,MATCH(A15,Results!$A:$A,0)-1,0)),"")</f>
        <v>58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35">
      <c r="A16" t="s">
        <v>271</v>
      </c>
      <c r="B16" s="15" t="s">
        <v>272</v>
      </c>
      <c r="C16" s="16">
        <v>2500</v>
      </c>
      <c r="D16" s="16">
        <v>501</v>
      </c>
      <c r="E16" s="17" t="s">
        <v>226</v>
      </c>
      <c r="F16">
        <f ca="1">IFERROR(IF(A16="","",OFFSET(Results!$AJ$1,MATCH(A16,Results!$A:$A,0)-1,0)),"")</f>
        <v>65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35">
      <c r="A17" t="s">
        <v>273</v>
      </c>
      <c r="B17" s="15" t="s">
        <v>247</v>
      </c>
      <c r="C17" s="16">
        <v>10000</v>
      </c>
      <c r="D17" s="16">
        <v>601</v>
      </c>
      <c r="E17" s="17" t="s">
        <v>226</v>
      </c>
      <c r="F17">
        <f ca="1">IFERROR(IF(A17="","",OFFSET(Results!$AJ$1,MATCH(A17,Results!$A:$A,0)-1,0)),"")</f>
        <v>74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35">
      <c r="A18" t="s">
        <v>274</v>
      </c>
      <c r="B18" s="15" t="s">
        <v>275</v>
      </c>
      <c r="C18" s="16">
        <v>769</v>
      </c>
      <c r="D18" s="16">
        <v>401</v>
      </c>
      <c r="E18" s="17" t="s">
        <v>226</v>
      </c>
      <c r="F18">
        <f ca="1">IFERROR(IF(A18="","",OFFSET(Results!$AJ$1,MATCH(A18,Results!$A:$A,0)-1,0)),"")</f>
        <v>25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35">
      <c r="A19" t="s">
        <v>276</v>
      </c>
      <c r="B19" s="15" t="s">
        <v>277</v>
      </c>
      <c r="C19" s="16">
        <v>1429</v>
      </c>
      <c r="D19" s="16">
        <v>251</v>
      </c>
      <c r="E19" s="17" t="s">
        <v>226</v>
      </c>
      <c r="F19">
        <f ca="1">IFERROR(IF(A19="","",OFFSET(Results!$AJ$1,MATCH(A19,Results!$A:$A,0)-1,0)),"")</f>
        <v>11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35">
      <c r="A20" t="s">
        <v>278</v>
      </c>
      <c r="B20" s="15" t="s">
        <v>279</v>
      </c>
      <c r="C20" s="16">
        <v>1667</v>
      </c>
      <c r="D20" s="16">
        <v>351</v>
      </c>
      <c r="E20" s="17" t="s">
        <v>226</v>
      </c>
      <c r="F20" t="str">
        <f ca="1">IFERROR(IF(A20="","",OFFSET(Results!$AJ$1,MATCH(A20,Results!$A:$A,0)-1,0)),"")</f>
        <v/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35">
      <c r="A21" t="s">
        <v>280</v>
      </c>
      <c r="B21" s="15" t="s">
        <v>281</v>
      </c>
      <c r="C21" s="16">
        <v>40</v>
      </c>
      <c r="D21" s="16">
        <v>36</v>
      </c>
      <c r="E21" s="17" t="s">
        <v>226</v>
      </c>
      <c r="F21">
        <f ca="1">IFERROR(IF(A21="","",OFFSET(Results!$AJ$1,MATCH(A21,Results!$A:$A,0)-1,0)),"")</f>
        <v>16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35">
      <c r="A22" t="s">
        <v>282</v>
      </c>
      <c r="B22" s="15" t="s">
        <v>283</v>
      </c>
      <c r="C22" s="16">
        <v>1000</v>
      </c>
      <c r="D22" s="16">
        <v>226</v>
      </c>
      <c r="E22" s="17" t="s">
        <v>226</v>
      </c>
      <c r="F22">
        <f ca="1">IFERROR(IF(A22="","",OFFSET(Results!$AJ$1,MATCH(A22,Results!$A:$A,0)-1,0)),"")</f>
        <v>43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35">
      <c r="A23" t="s">
        <v>284</v>
      </c>
      <c r="B23" s="15" t="s">
        <v>285</v>
      </c>
      <c r="C23" s="16">
        <v>263</v>
      </c>
      <c r="D23" s="16">
        <v>91</v>
      </c>
      <c r="E23" s="17" t="s">
        <v>226</v>
      </c>
      <c r="F23">
        <f ca="1">IFERROR(IF(A23="","",OFFSET(Results!$AJ$1,MATCH(A23,Results!$A:$A,0)-1,0)),"")</f>
        <v>30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35">
      <c r="A24" t="s">
        <v>286</v>
      </c>
      <c r="B24" s="15" t="s">
        <v>279</v>
      </c>
      <c r="C24" s="16">
        <v>1667</v>
      </c>
      <c r="D24" s="16">
        <v>401</v>
      </c>
      <c r="E24" s="17" t="s">
        <v>226</v>
      </c>
      <c r="F24">
        <f ca="1">IFERROR(IF(A24="","",OFFSET(Results!$AJ$1,MATCH(A24,Results!$A:$A,0)-1,0)),"")</f>
        <v>7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35">
      <c r="A25" t="s">
        <v>287</v>
      </c>
      <c r="B25" s="15" t="s">
        <v>288</v>
      </c>
      <c r="C25" s="16">
        <v>19</v>
      </c>
      <c r="D25" s="16">
        <v>23</v>
      </c>
      <c r="E25" s="17" t="s">
        <v>331</v>
      </c>
      <c r="F25">
        <f ca="1">IFERROR(IF(A25="","",OFFSET(Results!$AJ$1,MATCH(A25,Results!$A:$A,0)-1,0)),"")</f>
        <v>34</v>
      </c>
      <c r="G25" s="6">
        <f t="shared" ca="1" si="0"/>
        <v>-0.89999999999999991</v>
      </c>
      <c r="H25" t="str">
        <f ca="1">IF(E25="","",OFFSET([1]LET!$AL$1,MATCH(A25,[1]LET!$E$1:$E$500,0)-1,0))</f>
        <v>Bet365: 22/1, 5pl, 1/4</v>
      </c>
    </row>
    <row r="26" spans="1:8" x14ac:dyDescent="0.35">
      <c r="A26" t="s">
        <v>289</v>
      </c>
      <c r="B26" s="15" t="s">
        <v>290</v>
      </c>
      <c r="C26" s="16">
        <v>5</v>
      </c>
      <c r="D26" s="16">
        <v>9</v>
      </c>
      <c r="E26" s="17" t="s">
        <v>560</v>
      </c>
      <c r="F26">
        <f ca="1">IFERROR(IF(A26="","",OFFSET(Results!$AJ$1,MATCH(A26,Results!$A:$A,0)-1,0)),"")</f>
        <v>16</v>
      </c>
      <c r="G26" s="6">
        <f t="shared" ca="1" si="0"/>
        <v>-10.199999999999999</v>
      </c>
      <c r="H26" t="str">
        <f ca="1">IF(E26="","",OFFSET([1]LET!$AL$1,MATCH(A26,[1]LET!$E$1:$E$500,0)-1,0))</f>
        <v>Bet365: 8/1, 5pl, 1/4</v>
      </c>
    </row>
    <row r="27" spans="1:8" x14ac:dyDescent="0.35">
      <c r="A27" t="s">
        <v>291</v>
      </c>
      <c r="B27" s="15" t="s">
        <v>292</v>
      </c>
      <c r="C27" s="16">
        <v>714</v>
      </c>
      <c r="D27" s="16">
        <v>301</v>
      </c>
      <c r="E27" s="17" t="s">
        <v>226</v>
      </c>
      <c r="F27">
        <f ca="1">IFERROR(IF(A27="","",OFFSET(Results!$AJ$1,MATCH(A27,Results!$A:$A,0)-1,0)),"")</f>
        <v>16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35">
      <c r="A28" t="s">
        <v>293</v>
      </c>
      <c r="B28" s="15" t="s">
        <v>294</v>
      </c>
      <c r="C28" s="16">
        <v>167</v>
      </c>
      <c r="D28" s="16">
        <v>111</v>
      </c>
      <c r="E28" s="17" t="s">
        <v>226</v>
      </c>
      <c r="F28">
        <f ca="1">IFERROR(IF(A28="","",OFFSET(Results!$AJ$1,MATCH(A28,Results!$A:$A,0)-1,0)),"")</f>
        <v>39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35">
      <c r="A29" t="s">
        <v>295</v>
      </c>
      <c r="B29" s="15" t="s">
        <v>296</v>
      </c>
      <c r="C29" s="16">
        <v>37</v>
      </c>
      <c r="D29" s="16">
        <v>61</v>
      </c>
      <c r="E29" s="17" t="s">
        <v>843</v>
      </c>
      <c r="F29">
        <f ca="1">IFERROR(IF(A29="","",OFFSET(Results!$AJ$1,MATCH(A29,Results!$A:$A,0)-1,0)),"")</f>
        <v>47</v>
      </c>
      <c r="G29" s="6">
        <f t="shared" ca="1" si="0"/>
        <v>-1.0999999999999999</v>
      </c>
      <c r="H29" t="str">
        <f ca="1">IF(E29="","",OFFSET([1]LET!$AL$1,MATCH(A29,[1]LET!$E$1:$E$500,0)-1,0))</f>
        <v>QuinnBet: 60/1, 5pl, 1/4</v>
      </c>
    </row>
    <row r="30" spans="1:8" x14ac:dyDescent="0.35">
      <c r="A30" t="s">
        <v>297</v>
      </c>
      <c r="B30" s="15" t="s">
        <v>298</v>
      </c>
      <c r="C30" s="16">
        <v>79</v>
      </c>
      <c r="D30" s="16">
        <v>56</v>
      </c>
      <c r="E30" s="17" t="s">
        <v>226</v>
      </c>
      <c r="F30">
        <f ca="1">IFERROR(IF(A30="","",OFFSET(Results!$AJ$1,MATCH(A30,Results!$A:$A,0)-1,0)),"")</f>
        <v>20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35">
      <c r="A31" t="s">
        <v>299</v>
      </c>
      <c r="B31" s="15" t="s">
        <v>300</v>
      </c>
      <c r="C31" s="16">
        <v>204</v>
      </c>
      <c r="D31" s="16">
        <v>126</v>
      </c>
      <c r="E31" s="17" t="s">
        <v>226</v>
      </c>
      <c r="F31">
        <f ca="1">IFERROR(IF(A31="","",OFFSET(Results!$AJ$1,MATCH(A31,Results!$A:$A,0)-1,0)),"")</f>
        <v>71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35">
      <c r="A32" t="s">
        <v>301</v>
      </c>
      <c r="B32" s="15" t="s">
        <v>302</v>
      </c>
      <c r="C32" s="16">
        <v>189</v>
      </c>
      <c r="D32" s="16">
        <v>111</v>
      </c>
      <c r="E32" s="17" t="s">
        <v>226</v>
      </c>
      <c r="F32">
        <f ca="1">IFERROR(IF(A32="","",OFFSET(Results!$AJ$1,MATCH(A32,Results!$A:$A,0)-1,0)),"")</f>
        <v>3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35">
      <c r="A33" t="s">
        <v>303</v>
      </c>
      <c r="B33" s="15" t="s">
        <v>272</v>
      </c>
      <c r="C33" s="16">
        <v>2500</v>
      </c>
      <c r="D33" s="16">
        <v>301</v>
      </c>
      <c r="E33" s="17" t="s">
        <v>226</v>
      </c>
      <c r="F33">
        <f ca="1">IFERROR(IF(A33="","",OFFSET(Results!$AJ$1,MATCH(A33,Results!$A:$A,0)-1,0)),"")</f>
        <v>68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35">
      <c r="A34" t="s">
        <v>304</v>
      </c>
      <c r="B34" s="15" t="s">
        <v>305</v>
      </c>
      <c r="C34" s="16">
        <v>10000</v>
      </c>
      <c r="D34" s="16">
        <v>601</v>
      </c>
      <c r="E34" s="17" t="s">
        <v>226</v>
      </c>
      <c r="F34">
        <f ca="1">IFERROR(IF(A34="","",OFFSET(Results!$AJ$1,MATCH(A34,Results!$A:$A,0)-1,0)),"")</f>
        <v>71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35">
      <c r="A35" t="s">
        <v>306</v>
      </c>
      <c r="B35" s="15" t="s">
        <v>307</v>
      </c>
      <c r="C35" s="16">
        <v>313</v>
      </c>
      <c r="D35" s="16">
        <v>151</v>
      </c>
      <c r="E35" s="17" t="s">
        <v>226</v>
      </c>
      <c r="F35">
        <f ca="1">IFERROR(IF(A35="","",OFFSET(Results!$AJ$1,MATCH(A35,Results!$A:$A,0)-1,0)),"")</f>
        <v>52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35">
      <c r="A36" t="s">
        <v>308</v>
      </c>
      <c r="B36" s="15" t="s">
        <v>247</v>
      </c>
      <c r="C36" s="16">
        <v>10000</v>
      </c>
      <c r="D36" s="16">
        <v>751</v>
      </c>
      <c r="E36" s="17" t="s">
        <v>226</v>
      </c>
      <c r="F36">
        <f ca="1">IFERROR(IF(A36="","",OFFSET(Results!$AJ$1,MATCH(A36,Results!$A:$A,0)-1,0)),"")</f>
        <v>62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35">
      <c r="A37" t="s">
        <v>309</v>
      </c>
      <c r="B37" s="15" t="s">
        <v>310</v>
      </c>
      <c r="C37" s="16">
        <v>29</v>
      </c>
      <c r="D37" s="16">
        <v>19</v>
      </c>
      <c r="E37" s="17" t="s">
        <v>226</v>
      </c>
      <c r="F37">
        <f ca="1">IFERROR(IF(A37="","",OFFSET(Results!$AJ$1,MATCH(A37,Results!$A:$A,0)-1,0)),"")</f>
        <v>34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35">
      <c r="A38" t="s">
        <v>311</v>
      </c>
      <c r="B38" s="15" t="s">
        <v>312</v>
      </c>
      <c r="C38" s="16">
        <v>417</v>
      </c>
      <c r="D38" s="16">
        <v>201</v>
      </c>
      <c r="E38" s="17" t="s">
        <v>226</v>
      </c>
      <c r="F38">
        <f ca="1">IFERROR(IF(A38="","",OFFSET(Results!$AJ$1,MATCH(A38,Results!$A:$A,0)-1,0)),"")</f>
        <v>43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35">
      <c r="A39" t="s">
        <v>313</v>
      </c>
      <c r="B39" s="15" t="s">
        <v>314</v>
      </c>
      <c r="C39" s="16">
        <v>42</v>
      </c>
      <c r="D39" s="16">
        <v>31</v>
      </c>
      <c r="E39" s="17" t="s">
        <v>226</v>
      </c>
      <c r="F39">
        <f ca="1">IFERROR(IF(A39="","",OFFSET(Results!$AJ$1,MATCH(A39,Results!$A:$A,0)-1,0)),"")</f>
        <v>25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35">
      <c r="A40" t="s">
        <v>315</v>
      </c>
      <c r="B40" s="15" t="s">
        <v>316</v>
      </c>
      <c r="C40" s="16">
        <v>65</v>
      </c>
      <c r="D40" s="16">
        <v>56</v>
      </c>
      <c r="E40" s="17" t="s">
        <v>226</v>
      </c>
      <c r="F40">
        <f ca="1">IFERROR(IF(A40="","",OFFSET(Results!$AJ$1,MATCH(A40,Results!$A:$A,0)-1,0)),"")</f>
        <v>3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35">
      <c r="A41" t="s">
        <v>317</v>
      </c>
      <c r="B41" s="15" t="s">
        <v>318</v>
      </c>
      <c r="C41" s="16">
        <v>5000</v>
      </c>
      <c r="D41" s="16">
        <v>301</v>
      </c>
      <c r="E41" s="17" t="s">
        <v>226</v>
      </c>
      <c r="F41">
        <f ca="1">IFERROR(IF(A41="","",OFFSET(Results!$AJ$1,MATCH(A41,Results!$A:$A,0)-1,0)),"")</f>
        <v>65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35">
      <c r="A42" t="s">
        <v>319</v>
      </c>
      <c r="B42" s="15" t="s">
        <v>320</v>
      </c>
      <c r="C42" s="16">
        <v>156</v>
      </c>
      <c r="D42" s="16">
        <v>41</v>
      </c>
      <c r="E42" s="17" t="s">
        <v>226</v>
      </c>
      <c r="F42">
        <f ca="1">IFERROR(IF(A42="","",OFFSET(Results!$AJ$1,MATCH(A42,Results!$A:$A,0)-1,0)),"")</f>
        <v>2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35">
      <c r="A43" t="s">
        <v>321</v>
      </c>
      <c r="B43" s="15" t="s">
        <v>322</v>
      </c>
      <c r="C43" s="16">
        <v>164</v>
      </c>
      <c r="D43" s="16">
        <v>101</v>
      </c>
      <c r="E43" s="17" t="s">
        <v>226</v>
      </c>
      <c r="F43">
        <f ca="1">IFERROR(IF(A43="","",OFFSET(Results!$AJ$1,MATCH(A43,Results!$A:$A,0)-1,0)),"")</f>
        <v>39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35">
      <c r="A44" t="s">
        <v>323</v>
      </c>
      <c r="B44" s="15" t="s">
        <v>292</v>
      </c>
      <c r="C44" s="16">
        <v>714</v>
      </c>
      <c r="D44" s="16">
        <v>151</v>
      </c>
      <c r="E44" s="17" t="s">
        <v>226</v>
      </c>
      <c r="F44">
        <f ca="1">IFERROR(IF(A44="","",OFFSET(Results!$AJ$1,MATCH(A44,Results!$A:$A,0)-1,0)),"")</f>
        <v>64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35">
      <c r="A45" t="s">
        <v>324</v>
      </c>
      <c r="B45" s="15" t="s">
        <v>247</v>
      </c>
      <c r="C45" s="16">
        <v>10000</v>
      </c>
      <c r="D45" s="16">
        <v>751</v>
      </c>
      <c r="E45" s="17" t="s">
        <v>226</v>
      </c>
      <c r="F45">
        <f ca="1">IFERROR(IF(A45="","",OFFSET(Results!$AJ$1,MATCH(A45,Results!$A:$A,0)-1,0)),"")</f>
        <v>75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35">
      <c r="A46" t="s">
        <v>325</v>
      </c>
      <c r="B46" s="15" t="s">
        <v>310</v>
      </c>
      <c r="C46" s="16">
        <v>29</v>
      </c>
      <c r="D46" s="16">
        <v>34</v>
      </c>
      <c r="E46" s="17" t="s">
        <v>294</v>
      </c>
      <c r="F46">
        <f ca="1">IFERROR(IF(A46="","",OFFSET(Results!$AJ$1,MATCH(A46,Results!$A:$A,0)-1,0)),"")</f>
        <v>47</v>
      </c>
      <c r="G46" s="6">
        <f t="shared" ca="1" si="0"/>
        <v>-0.6</v>
      </c>
      <c r="H46" t="str">
        <f ca="1">IF(E46="","",OFFSET([1]LET!$AL$1,MATCH(A46,[1]LET!$E$1:$E$500,0)-1,0))</f>
        <v>Betfred: 33/1, 5pl, 1/4</v>
      </c>
    </row>
    <row r="47" spans="1:8" x14ac:dyDescent="0.35">
      <c r="A47" t="s">
        <v>326</v>
      </c>
      <c r="B47" s="15" t="s">
        <v>327</v>
      </c>
      <c r="C47" s="16">
        <v>65</v>
      </c>
      <c r="D47" s="16">
        <v>51</v>
      </c>
      <c r="E47" s="17" t="s">
        <v>226</v>
      </c>
      <c r="F47">
        <f ca="1">IFERROR(IF(A47="","",OFFSET(Results!$AJ$1,MATCH(A47,Results!$A:$A,0)-1,0)),"")</f>
        <v>58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35">
      <c r="A48" t="s">
        <v>328</v>
      </c>
      <c r="B48" s="15" t="s">
        <v>329</v>
      </c>
      <c r="C48" s="16">
        <v>96</v>
      </c>
      <c r="D48" s="16">
        <v>81</v>
      </c>
      <c r="E48" s="17" t="s">
        <v>226</v>
      </c>
      <c r="F48">
        <f ca="1">IFERROR(IF(A48="","",OFFSET(Results!$AJ$1,MATCH(A48,Results!$A:$A,0)-1,0)),"")</f>
        <v>34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35">
      <c r="A49" t="s">
        <v>330</v>
      </c>
      <c r="B49" s="15" t="s">
        <v>331</v>
      </c>
      <c r="C49" s="16">
        <v>111</v>
      </c>
      <c r="D49" s="16">
        <v>91</v>
      </c>
      <c r="E49" s="17" t="s">
        <v>226</v>
      </c>
      <c r="F49">
        <f ca="1">IFERROR(IF(A49="","",OFFSET(Results!$AJ$1,MATCH(A49,Results!$A:$A,0)-1,0)),"")</f>
        <v>25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35">
      <c r="A50" t="s">
        <v>332</v>
      </c>
      <c r="B50" s="15" t="s">
        <v>333</v>
      </c>
      <c r="C50" s="16">
        <v>128</v>
      </c>
      <c r="D50" s="16">
        <v>56</v>
      </c>
      <c r="E50" s="17" t="s">
        <v>226</v>
      </c>
      <c r="F50">
        <f ca="1">IFERROR(IF(A50="","",OFFSET(Results!$AJ$1,MATCH(A50,Results!$A:$A,0)-1,0)),"")</f>
        <v>30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35">
      <c r="A51" t="s">
        <v>334</v>
      </c>
      <c r="B51" s="15" t="s">
        <v>335</v>
      </c>
      <c r="C51" s="16">
        <v>270</v>
      </c>
      <c r="D51" s="16">
        <v>151</v>
      </c>
      <c r="E51" s="17" t="s">
        <v>226</v>
      </c>
      <c r="F51">
        <f ca="1">IFERROR(IF(A51="","",OFFSET(Results!$AJ$1,MATCH(A51,Results!$A:$A,0)-1,0)),"")</f>
        <v>20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35">
      <c r="A52" t="s">
        <v>336</v>
      </c>
      <c r="B52" s="15" t="s">
        <v>337</v>
      </c>
      <c r="C52" s="16">
        <v>185</v>
      </c>
      <c r="D52" s="16">
        <v>111</v>
      </c>
      <c r="E52" s="17" t="s">
        <v>226</v>
      </c>
      <c r="F52">
        <f ca="1">IFERROR(IF(A52="","",OFFSET(Results!$AJ$1,MATCH(A52,Results!$A:$A,0)-1,0)),"")</f>
        <v>20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35">
      <c r="A53" t="s">
        <v>338</v>
      </c>
      <c r="B53" s="15" t="s">
        <v>277</v>
      </c>
      <c r="C53" s="16">
        <v>1429</v>
      </c>
      <c r="D53" s="16">
        <v>501</v>
      </c>
      <c r="E53" s="17" t="s">
        <v>226</v>
      </c>
      <c r="F53">
        <f ca="1">IFERROR(IF(A53="","",OFFSET(Results!$AJ$1,MATCH(A53,Results!$A:$A,0)-1,0)),"")</f>
        <v>39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35">
      <c r="A54" t="s">
        <v>339</v>
      </c>
      <c r="B54" s="15" t="s">
        <v>305</v>
      </c>
      <c r="C54" s="16">
        <v>10000</v>
      </c>
      <c r="D54" s="16">
        <v>751</v>
      </c>
      <c r="E54" s="17" t="s">
        <v>226</v>
      </c>
      <c r="F54">
        <f ca="1">IFERROR(IF(A54="","",OFFSET(Results!$AJ$1,MATCH(A54,Results!$A:$A,0)-1,0)),"")</f>
        <v>52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35">
      <c r="A55" t="s">
        <v>340</v>
      </c>
      <c r="B55" s="15" t="s">
        <v>249</v>
      </c>
      <c r="C55" s="16">
        <v>2000</v>
      </c>
      <c r="D55" s="16">
        <v>351</v>
      </c>
      <c r="E55" s="17" t="s">
        <v>226</v>
      </c>
      <c r="F55">
        <f ca="1">IFERROR(IF(A55="","",OFFSET(Results!$AJ$1,MATCH(A55,Results!$A:$A,0)-1,0)),"")</f>
        <v>34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35">
      <c r="A56" t="s">
        <v>341</v>
      </c>
      <c r="B56" s="15" t="s">
        <v>305</v>
      </c>
      <c r="C56" s="16">
        <v>10000</v>
      </c>
      <c r="D56" s="16">
        <v>501</v>
      </c>
      <c r="E56" s="17" t="s">
        <v>226</v>
      </c>
      <c r="F56">
        <f ca="1">IFERROR(IF(A56="","",OFFSET(Results!$AJ$1,MATCH(A56,Results!$A:$A,0)-1,0)),"")</f>
        <v>58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35">
      <c r="A57" t="s">
        <v>342</v>
      </c>
      <c r="B57" s="15" t="s">
        <v>343</v>
      </c>
      <c r="C57" s="16">
        <v>27</v>
      </c>
      <c r="D57" s="16">
        <v>15</v>
      </c>
      <c r="E57" s="17" t="s">
        <v>226</v>
      </c>
      <c r="F57">
        <f ca="1">IFERROR(IF(A57="","",OFFSET(Results!$AJ$1,MATCH(A57,Results!$A:$A,0)-1,0)),"")</f>
        <v>7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35">
      <c r="A58" t="s">
        <v>344</v>
      </c>
      <c r="B58" s="15" t="s">
        <v>345</v>
      </c>
      <c r="C58" s="16">
        <v>47</v>
      </c>
      <c r="D58" s="16">
        <v>67</v>
      </c>
      <c r="E58" s="17" t="s">
        <v>294</v>
      </c>
      <c r="F58">
        <f ca="1">IFERROR(IF(A58="","",OFFSET(Results!$AJ$1,MATCH(A58,Results!$A:$A,0)-1,0)),"")</f>
        <v>23</v>
      </c>
      <c r="G58" s="6">
        <f t="shared" ca="1" si="0"/>
        <v>-0.6</v>
      </c>
      <c r="H58" t="str">
        <f ca="1">IF(E58="","",OFFSET([1]LET!$AL$1,MATCH(A58,[1]LET!$E$1:$E$500,0)-1,0))</f>
        <v>Bet365: 66/1, 5pl, 1/4</v>
      </c>
    </row>
    <row r="59" spans="1:8" x14ac:dyDescent="0.35">
      <c r="A59" t="s">
        <v>346</v>
      </c>
      <c r="B59" s="15" t="s">
        <v>266</v>
      </c>
      <c r="C59" s="16">
        <v>667</v>
      </c>
      <c r="D59" s="16">
        <v>176</v>
      </c>
      <c r="E59" s="17" t="s">
        <v>226</v>
      </c>
      <c r="F59">
        <f ca="1">IFERROR(IF(A59="","",OFFSET(Results!$AJ$1,MATCH(A59,Results!$A:$A,0)-1,0)),"")</f>
        <v>62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35">
      <c r="A60" t="s">
        <v>347</v>
      </c>
      <c r="B60" s="15" t="s">
        <v>348</v>
      </c>
      <c r="C60" s="16">
        <v>45</v>
      </c>
      <c r="D60" s="16">
        <v>34</v>
      </c>
      <c r="E60" s="17" t="s">
        <v>226</v>
      </c>
      <c r="F60">
        <f ca="1">IFERROR(IF(A60="","",OFFSET(Results!$AJ$1,MATCH(A60,Results!$A:$A,0)-1,0)),"")</f>
        <v>1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35">
      <c r="A61" t="s">
        <v>349</v>
      </c>
      <c r="B61" s="15" t="s">
        <v>253</v>
      </c>
      <c r="C61" s="16">
        <v>233</v>
      </c>
      <c r="D61" s="16">
        <v>201</v>
      </c>
      <c r="E61" s="17" t="s">
        <v>226</v>
      </c>
      <c r="F61">
        <f ca="1">IFERROR(IF(A61="","",OFFSET(Results!$AJ$1,MATCH(A61,Results!$A:$A,0)-1,0)),"")</f>
        <v>69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35">
      <c r="A62" t="s">
        <v>350</v>
      </c>
      <c r="B62" s="15" t="s">
        <v>251</v>
      </c>
      <c r="C62" s="16">
        <v>238</v>
      </c>
      <c r="D62" s="16">
        <v>51</v>
      </c>
      <c r="E62" s="17" t="s">
        <v>226</v>
      </c>
      <c r="F62">
        <f ca="1">IFERROR(IF(A62="","",OFFSET(Results!$AJ$1,MATCH(A62,Results!$A:$A,0)-1,0)),"")</f>
        <v>30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35">
      <c r="A63" t="s">
        <v>351</v>
      </c>
      <c r="B63" s="15" t="s">
        <v>352</v>
      </c>
      <c r="C63" s="16">
        <v>28</v>
      </c>
      <c r="D63" s="16">
        <v>46</v>
      </c>
      <c r="E63" s="17" t="s">
        <v>844</v>
      </c>
      <c r="F63">
        <f ca="1">IFERROR(IF(A63="","",OFFSET(Results!$AJ$1,MATCH(A63,Results!$A:$A,0)-1,0)),"")</f>
        <v>3</v>
      </c>
      <c r="G63" s="6">
        <f t="shared" ca="1" si="0"/>
        <v>5.03125</v>
      </c>
      <c r="H63" t="str">
        <f ca="1">IF(E63="","",OFFSET([1]LET!$AL$1,MATCH(A63,[1]LET!$E$1:$E$500,0)-1,0))</f>
        <v>Bet365: 45/1, 5pl, 1/4</v>
      </c>
    </row>
    <row r="64" spans="1:8" x14ac:dyDescent="0.35">
      <c r="A64" t="s">
        <v>353</v>
      </c>
      <c r="B64" s="15" t="s">
        <v>354</v>
      </c>
      <c r="C64" s="16">
        <v>357</v>
      </c>
      <c r="D64" s="16">
        <v>151</v>
      </c>
      <c r="E64" s="17" t="s">
        <v>226</v>
      </c>
      <c r="F64">
        <f ca="1">IFERROR(IF(A64="","",OFFSET(Results!$AJ$1,MATCH(A64,Results!$A:$A,0)-1,0)),"")</f>
        <v>43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35">
      <c r="A65" t="s">
        <v>355</v>
      </c>
      <c r="B65" s="15" t="s">
        <v>356</v>
      </c>
      <c r="C65" s="16">
        <v>25</v>
      </c>
      <c r="D65" s="16">
        <v>12</v>
      </c>
      <c r="E65" s="17" t="s">
        <v>226</v>
      </c>
      <c r="F65">
        <f ca="1">IFERROR(IF(A65="","",OFFSET(Results!$AJ$1,MATCH(A65,Results!$A:$A,0)-1,0)),"")</f>
        <v>25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35">
      <c r="A66" t="s">
        <v>357</v>
      </c>
      <c r="B66" s="15" t="s">
        <v>358</v>
      </c>
      <c r="C66" s="16">
        <v>25</v>
      </c>
      <c r="D66" s="16">
        <v>29</v>
      </c>
      <c r="E66" s="17" t="s">
        <v>294</v>
      </c>
      <c r="F66">
        <f ca="1">IFERROR(IF(A66="","",OFFSET(Results!$AJ$1,MATCH(A66,Results!$A:$A,0)-1,0)),"")</f>
        <v>3</v>
      </c>
      <c r="G66" s="6">
        <f t="shared" ca="1" si="0"/>
        <v>1.1999999999999997</v>
      </c>
      <c r="H66" t="str">
        <f ca="1">IF(E66="","",OFFSET([1]LET!$AL$1,MATCH(A66,[1]LET!$E$1:$E$500,0)-1,0))</f>
        <v>Bet365: 28/1, 5pl, 1/4</v>
      </c>
    </row>
    <row r="67" spans="1:8" x14ac:dyDescent="0.35">
      <c r="A67" t="s">
        <v>359</v>
      </c>
      <c r="B67" s="15" t="s">
        <v>360</v>
      </c>
      <c r="C67" s="16">
        <v>345</v>
      </c>
      <c r="D67" s="16">
        <v>73</v>
      </c>
      <c r="E67" s="17" t="s">
        <v>226</v>
      </c>
      <c r="F67">
        <f ca="1">IFERROR(IF(A67="","",OFFSET(Results!$AJ$1,MATCH(A67,Results!$A:$A,0)-1,0)),"")</f>
        <v>43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35">
      <c r="A68" t="s">
        <v>361</v>
      </c>
      <c r="B68" s="15" t="s">
        <v>362</v>
      </c>
      <c r="C68" s="16">
        <v>88</v>
      </c>
      <c r="D68" s="16">
        <v>67</v>
      </c>
      <c r="E68" s="17" t="s">
        <v>226</v>
      </c>
      <c r="F68">
        <f ca="1">IFERROR(IF(A68="","",OFFSET(Results!$AJ$1,MATCH(A68,Results!$A:$A,0)-1,0)),"")</f>
        <v>47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35">
      <c r="A69" t="s">
        <v>363</v>
      </c>
      <c r="B69" s="15" t="s">
        <v>292</v>
      </c>
      <c r="C69" s="16">
        <v>714</v>
      </c>
      <c r="D69" s="16">
        <v>301</v>
      </c>
      <c r="E69" s="17" t="s">
        <v>226</v>
      </c>
      <c r="F69">
        <f ca="1">IFERROR(IF(A69="","",OFFSET(Results!$AJ$1,MATCH(A69,Results!$A:$A,0)-1,0)),"")</f>
        <v>56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35">
      <c r="A70" t="s">
        <v>364</v>
      </c>
      <c r="B70" s="15" t="s">
        <v>365</v>
      </c>
      <c r="C70" s="16">
        <v>145</v>
      </c>
      <c r="D70" s="16">
        <v>71</v>
      </c>
      <c r="E70" s="17" t="s">
        <v>226</v>
      </c>
      <c r="F70">
        <f ca="1">IFERROR(IF(A70="","",OFFSET(Results!$AJ$1,MATCH(A70,Results!$A:$A,0)-1,0)),"")</f>
        <v>58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35">
      <c r="A71" t="s">
        <v>366</v>
      </c>
      <c r="B71" s="15" t="s">
        <v>367</v>
      </c>
      <c r="C71" s="16">
        <v>217</v>
      </c>
      <c r="D71" s="16">
        <v>201</v>
      </c>
      <c r="E71" s="17" t="s">
        <v>226</v>
      </c>
      <c r="F71">
        <f ca="1">IFERROR(IF(A71="","",OFFSET(Results!$AJ$1,MATCH(A71,Results!$A:$A,0)-1,0)),"")</f>
        <v>47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35">
      <c r="A72" t="s">
        <v>368</v>
      </c>
      <c r="B72" s="15" t="s">
        <v>369</v>
      </c>
      <c r="C72" s="16">
        <v>21</v>
      </c>
      <c r="D72" s="16">
        <v>13</v>
      </c>
      <c r="E72" s="17" t="s">
        <v>226</v>
      </c>
      <c r="F72">
        <f ca="1">IFERROR(IF(A72="","",OFFSET(Results!$AJ$1,MATCH(A72,Results!$A:$A,0)-1,0)),"")</f>
        <v>16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35">
      <c r="A73" t="s">
        <v>370</v>
      </c>
      <c r="B73" s="15" t="s">
        <v>371</v>
      </c>
      <c r="C73" s="16">
        <v>141</v>
      </c>
      <c r="D73" s="16">
        <v>126</v>
      </c>
      <c r="E73" s="17" t="s">
        <v>226</v>
      </c>
      <c r="F73">
        <f ca="1">IFERROR(IF(A73="","",OFFSET(Results!$AJ$1,MATCH(A73,Results!$A:$A,0)-1,0)),"")</f>
        <v>11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35">
      <c r="A74" t="s">
        <v>372</v>
      </c>
      <c r="B74" s="15" t="s">
        <v>275</v>
      </c>
      <c r="C74" s="16">
        <v>769</v>
      </c>
      <c r="D74" s="16">
        <v>151</v>
      </c>
      <c r="E74" s="17" t="s">
        <v>226</v>
      </c>
      <c r="F74">
        <f ca="1">IFERROR(IF(A74="","",OFFSET(Results!$AJ$1,MATCH(A74,Results!$A:$A,0)-1,0)),"")</f>
        <v>56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35">
      <c r="A75" t="s">
        <v>373</v>
      </c>
      <c r="B75" s="15" t="s">
        <v>279</v>
      </c>
      <c r="C75" s="16">
        <v>1667</v>
      </c>
      <c r="D75" s="16">
        <v>351</v>
      </c>
      <c r="E75" s="17" t="s">
        <v>226</v>
      </c>
      <c r="F75">
        <f ca="1">IFERROR(IF(A75="","",OFFSET(Results!$AJ$1,MATCH(A75,Results!$A:$A,0)-1,0)),"")</f>
        <v>39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35">
      <c r="A76" t="s">
        <v>374</v>
      </c>
      <c r="B76" s="15" t="s">
        <v>367</v>
      </c>
      <c r="C76" s="16">
        <v>217</v>
      </c>
      <c r="D76" s="16">
        <v>51</v>
      </c>
      <c r="E76" s="17" t="s">
        <v>226</v>
      </c>
      <c r="F76">
        <f ca="1">IFERROR(IF(A76="","",OFFSET(Results!$AJ$1,MATCH(A76,Results!$A:$A,0)-1,0)),"")</f>
        <v>7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375</v>
      </c>
      <c r="C2" s="16">
        <v>4.9000000000000004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305</v>
      </c>
      <c r="C3" s="16">
        <v>10000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354</v>
      </c>
      <c r="C4" s="16">
        <v>357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376</v>
      </c>
      <c r="C5" s="16">
        <v>55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376</v>
      </c>
      <c r="C6" s="16">
        <v>55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377</v>
      </c>
      <c r="C7" s="16">
        <v>38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378</v>
      </c>
      <c r="C8" s="16">
        <v>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379</v>
      </c>
      <c r="C9" s="16">
        <v>3333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380</v>
      </c>
      <c r="C10" s="16">
        <v>250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381</v>
      </c>
      <c r="C11" s="16">
        <v>108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382</v>
      </c>
      <c r="C12" s="16">
        <v>13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383</v>
      </c>
      <c r="C13" s="16">
        <v>137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384</v>
      </c>
      <c r="C14" s="16">
        <v>23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385</v>
      </c>
      <c r="C15" s="16">
        <v>256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386</v>
      </c>
      <c r="C16" s="16">
        <v>435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318</v>
      </c>
      <c r="C17" s="16">
        <v>5000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274</v>
      </c>
      <c r="B18" s="15" t="s">
        <v>387</v>
      </c>
      <c r="C18" s="16">
        <v>175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276</v>
      </c>
      <c r="B19" s="15" t="s">
        <v>385</v>
      </c>
      <c r="C19" s="16">
        <v>256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278</v>
      </c>
      <c r="B20" s="15" t="s">
        <v>388</v>
      </c>
      <c r="C20" s="16">
        <v>286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389</v>
      </c>
      <c r="C21" s="16">
        <v>12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390</v>
      </c>
      <c r="C22" s="16">
        <v>208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391</v>
      </c>
      <c r="C23" s="16">
        <v>63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286</v>
      </c>
      <c r="B24" s="15" t="s">
        <v>307</v>
      </c>
      <c r="C24" s="16">
        <v>313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287</v>
      </c>
      <c r="B25" s="15" t="s">
        <v>392</v>
      </c>
      <c r="C25" s="16">
        <v>6.9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289</v>
      </c>
      <c r="B26" s="15" t="s">
        <v>393</v>
      </c>
      <c r="C26" s="16">
        <v>2.5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291</v>
      </c>
      <c r="B27" s="15" t="s">
        <v>394</v>
      </c>
      <c r="C27" s="16">
        <v>135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293</v>
      </c>
      <c r="B28" s="15" t="s">
        <v>395</v>
      </c>
      <c r="C28" s="16">
        <v>38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295</v>
      </c>
      <c r="B29" s="15" t="s">
        <v>396</v>
      </c>
      <c r="C29" s="16">
        <v>11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297</v>
      </c>
      <c r="B30" s="15" t="s">
        <v>397</v>
      </c>
      <c r="C30" s="16">
        <v>22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299</v>
      </c>
      <c r="B31" s="15" t="s">
        <v>398</v>
      </c>
      <c r="C31" s="16">
        <v>49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301</v>
      </c>
      <c r="B32" s="15" t="s">
        <v>399</v>
      </c>
      <c r="C32" s="16">
        <v>45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303</v>
      </c>
      <c r="B33" s="15" t="s">
        <v>400</v>
      </c>
      <c r="C33" s="16">
        <v>400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304</v>
      </c>
      <c r="B34" s="15" t="s">
        <v>279</v>
      </c>
      <c r="C34" s="16">
        <v>1667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306</v>
      </c>
      <c r="B35" s="15" t="s">
        <v>401</v>
      </c>
      <c r="C35" s="16">
        <v>68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308</v>
      </c>
      <c r="B36" s="15" t="s">
        <v>247</v>
      </c>
      <c r="C36" s="16">
        <v>10000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309</v>
      </c>
      <c r="B37" s="15" t="s">
        <v>402</v>
      </c>
      <c r="C37" s="16">
        <v>9.3000000000000007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311</v>
      </c>
      <c r="B38" s="15" t="s">
        <v>403</v>
      </c>
      <c r="C38" s="16">
        <v>83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313</v>
      </c>
      <c r="B39" s="15" t="s">
        <v>404</v>
      </c>
      <c r="C39" s="16">
        <v>13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315</v>
      </c>
      <c r="B40" s="15" t="s">
        <v>405</v>
      </c>
      <c r="C40" s="16">
        <v>19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317</v>
      </c>
      <c r="B41" s="15" t="s">
        <v>275</v>
      </c>
      <c r="C41" s="16">
        <v>769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319</v>
      </c>
      <c r="B42" s="15" t="s">
        <v>406</v>
      </c>
      <c r="C42" s="16">
        <v>39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321</v>
      </c>
      <c r="B43" s="15" t="s">
        <v>407</v>
      </c>
      <c r="C43" s="16">
        <v>43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323</v>
      </c>
      <c r="B44" s="15" t="s">
        <v>255</v>
      </c>
      <c r="C44" s="16">
        <v>152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324</v>
      </c>
      <c r="B45" s="15" t="s">
        <v>305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325</v>
      </c>
      <c r="B46" s="15" t="s">
        <v>408</v>
      </c>
      <c r="C46" s="16">
        <v>9.5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326</v>
      </c>
      <c r="B47" s="15" t="s">
        <v>409</v>
      </c>
      <c r="C47" s="16">
        <v>18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328</v>
      </c>
      <c r="B48" s="15" t="s">
        <v>410</v>
      </c>
      <c r="C48" s="16">
        <v>26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330</v>
      </c>
      <c r="B49" s="15" t="s">
        <v>411</v>
      </c>
      <c r="C49" s="16">
        <v>29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332</v>
      </c>
      <c r="B50" s="15" t="s">
        <v>412</v>
      </c>
      <c r="C50" s="16">
        <v>33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334</v>
      </c>
      <c r="B51" s="15" t="s">
        <v>413</v>
      </c>
      <c r="C51" s="16">
        <v>64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336</v>
      </c>
      <c r="B52" s="15" t="s">
        <v>414</v>
      </c>
      <c r="C52" s="16">
        <v>46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338</v>
      </c>
      <c r="B53" s="15" t="s">
        <v>415</v>
      </c>
      <c r="C53" s="16">
        <v>244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339</v>
      </c>
      <c r="B54" s="15" t="s">
        <v>272</v>
      </c>
      <c r="C54" s="16">
        <v>2500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340</v>
      </c>
      <c r="B55" s="15" t="s">
        <v>307</v>
      </c>
      <c r="C55" s="16">
        <v>313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341</v>
      </c>
      <c r="B56" s="15" t="s">
        <v>249</v>
      </c>
      <c r="C56" s="16">
        <v>2000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342</v>
      </c>
      <c r="B57" s="15" t="s">
        <v>416</v>
      </c>
      <c r="C57" s="16">
        <v>8.9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344</v>
      </c>
      <c r="B58" s="15" t="s">
        <v>417</v>
      </c>
      <c r="C58" s="16">
        <v>14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346</v>
      </c>
      <c r="B59" s="15" t="s">
        <v>418</v>
      </c>
      <c r="C59" s="16">
        <v>119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347</v>
      </c>
      <c r="B60" s="15" t="s">
        <v>419</v>
      </c>
      <c r="C60" s="16">
        <v>14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349</v>
      </c>
      <c r="B61" s="15" t="s">
        <v>420</v>
      </c>
      <c r="C61" s="16">
        <v>54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350</v>
      </c>
      <c r="B62" s="15" t="s">
        <v>421</v>
      </c>
      <c r="C62" s="16">
        <v>57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351</v>
      </c>
      <c r="B63" s="15" t="s">
        <v>422</v>
      </c>
      <c r="C63" s="16">
        <v>9.5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353</v>
      </c>
      <c r="B64" s="15" t="s">
        <v>423</v>
      </c>
      <c r="C64" s="16">
        <v>81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355</v>
      </c>
      <c r="B65" s="15" t="s">
        <v>424</v>
      </c>
      <c r="C65" s="16">
        <v>8.1999999999999993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357</v>
      </c>
      <c r="B66" s="15" t="s">
        <v>425</v>
      </c>
      <c r="C66" s="16">
        <v>8.4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359</v>
      </c>
      <c r="B67" s="15" t="s">
        <v>426</v>
      </c>
      <c r="C67" s="16">
        <v>78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361</v>
      </c>
      <c r="B68" s="15" t="s">
        <v>427</v>
      </c>
      <c r="C68" s="16">
        <v>24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363</v>
      </c>
      <c r="B69" s="15" t="s">
        <v>428</v>
      </c>
      <c r="C69" s="16">
        <v>143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364</v>
      </c>
      <c r="B70" s="15" t="s">
        <v>429</v>
      </c>
      <c r="C70" s="16">
        <v>36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366</v>
      </c>
      <c r="B71" s="15" t="s">
        <v>430</v>
      </c>
      <c r="C71" s="16">
        <v>52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368</v>
      </c>
      <c r="B72" s="15" t="s">
        <v>431</v>
      </c>
      <c r="C72" s="16">
        <v>7.2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370</v>
      </c>
      <c r="B73" s="15" t="s">
        <v>432</v>
      </c>
      <c r="C73" s="16">
        <v>36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372</v>
      </c>
      <c r="B74" s="15" t="s">
        <v>428</v>
      </c>
      <c r="C74" s="16">
        <v>143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373</v>
      </c>
      <c r="B75" s="15" t="s">
        <v>433</v>
      </c>
      <c r="C75" s="16">
        <v>278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374</v>
      </c>
      <c r="B76" s="15" t="s">
        <v>434</v>
      </c>
      <c r="C76" s="16">
        <v>48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435</v>
      </c>
      <c r="C2" s="16">
        <v>3.3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305</v>
      </c>
      <c r="C3" s="16">
        <v>10000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365</v>
      </c>
      <c r="C4" s="16">
        <v>145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436</v>
      </c>
      <c r="C5" s="16">
        <v>28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437</v>
      </c>
      <c r="C6" s="16">
        <v>28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438</v>
      </c>
      <c r="C7" s="16">
        <v>20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439</v>
      </c>
      <c r="C8" s="16">
        <v>5.5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283</v>
      </c>
      <c r="C9" s="16">
        <v>1000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440</v>
      </c>
      <c r="C10" s="16">
        <v>101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441</v>
      </c>
      <c r="C11" s="16">
        <v>52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442</v>
      </c>
      <c r="C12" s="16">
        <v>7.6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443</v>
      </c>
      <c r="C13" s="16">
        <v>63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444</v>
      </c>
      <c r="C14" s="16">
        <v>13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445</v>
      </c>
      <c r="C15" s="16">
        <v>105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337</v>
      </c>
      <c r="C16" s="16">
        <v>185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279</v>
      </c>
      <c r="C17" s="16">
        <v>1667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274</v>
      </c>
      <c r="B18" s="15" t="s">
        <v>446</v>
      </c>
      <c r="C18" s="16">
        <v>79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276</v>
      </c>
      <c r="B19" s="15" t="s">
        <v>331</v>
      </c>
      <c r="C19" s="16">
        <v>111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278</v>
      </c>
      <c r="B20" s="15" t="s">
        <v>447</v>
      </c>
      <c r="C20" s="16">
        <v>127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448</v>
      </c>
      <c r="C21" s="16">
        <v>7.2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449</v>
      </c>
      <c r="C22" s="16">
        <v>88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450</v>
      </c>
      <c r="C23" s="16">
        <v>31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286</v>
      </c>
      <c r="B24" s="15" t="s">
        <v>383</v>
      </c>
      <c r="C24" s="16">
        <v>137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287</v>
      </c>
      <c r="B25" s="15" t="s">
        <v>451</v>
      </c>
      <c r="C25" s="16">
        <v>4.4000000000000004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289</v>
      </c>
      <c r="B26" s="15" t="s">
        <v>452</v>
      </c>
      <c r="C26" s="16">
        <v>1.93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291</v>
      </c>
      <c r="B27" s="15" t="s">
        <v>453</v>
      </c>
      <c r="C27" s="16">
        <v>62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293</v>
      </c>
      <c r="B28" s="15" t="s">
        <v>438</v>
      </c>
      <c r="C28" s="16">
        <v>20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295</v>
      </c>
      <c r="B29" s="15" t="s">
        <v>454</v>
      </c>
      <c r="C29" s="16">
        <v>6.8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297</v>
      </c>
      <c r="B30" s="15" t="s">
        <v>455</v>
      </c>
      <c r="C30" s="16">
        <v>12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299</v>
      </c>
      <c r="B31" s="15" t="s">
        <v>456</v>
      </c>
      <c r="C31" s="16">
        <v>25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301</v>
      </c>
      <c r="B32" s="15" t="s">
        <v>457</v>
      </c>
      <c r="C32" s="16">
        <v>23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303</v>
      </c>
      <c r="B33" s="15" t="s">
        <v>458</v>
      </c>
      <c r="C33" s="16">
        <v>159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304</v>
      </c>
      <c r="B34" s="15" t="s">
        <v>266</v>
      </c>
      <c r="C34" s="16">
        <v>667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306</v>
      </c>
      <c r="B35" s="15" t="s">
        <v>459</v>
      </c>
      <c r="C35" s="16">
        <v>34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308</v>
      </c>
      <c r="B36" s="15" t="s">
        <v>305</v>
      </c>
      <c r="C36" s="16">
        <v>10000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309</v>
      </c>
      <c r="B37" s="15" t="s">
        <v>460</v>
      </c>
      <c r="C37" s="16">
        <v>5.7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311</v>
      </c>
      <c r="B38" s="15" t="s">
        <v>461</v>
      </c>
      <c r="C38" s="16">
        <v>41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313</v>
      </c>
      <c r="B39" s="15" t="s">
        <v>462</v>
      </c>
      <c r="C39" s="16">
        <v>7.4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315</v>
      </c>
      <c r="B40" s="15" t="s">
        <v>463</v>
      </c>
      <c r="C40" s="16">
        <v>11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317</v>
      </c>
      <c r="B41" s="15" t="s">
        <v>464</v>
      </c>
      <c r="C41" s="16">
        <v>333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319</v>
      </c>
      <c r="B42" s="15" t="s">
        <v>465</v>
      </c>
      <c r="C42" s="16">
        <v>20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321</v>
      </c>
      <c r="B43" s="15" t="s">
        <v>466</v>
      </c>
      <c r="C43" s="16">
        <v>23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323</v>
      </c>
      <c r="B44" s="15" t="s">
        <v>467</v>
      </c>
      <c r="C44" s="16">
        <v>71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324</v>
      </c>
      <c r="B45" s="15" t="s">
        <v>272</v>
      </c>
      <c r="C45" s="16">
        <v>2500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325</v>
      </c>
      <c r="B46" s="15" t="s">
        <v>468</v>
      </c>
      <c r="C46" s="16">
        <v>5.8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326</v>
      </c>
      <c r="B47" s="15" t="s">
        <v>469</v>
      </c>
      <c r="C47" s="16">
        <v>10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328</v>
      </c>
      <c r="B48" s="15" t="s">
        <v>470</v>
      </c>
      <c r="C48" s="16">
        <v>14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330</v>
      </c>
      <c r="B49" s="15" t="s">
        <v>471</v>
      </c>
      <c r="C49" s="16">
        <v>15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332</v>
      </c>
      <c r="B50" s="15" t="s">
        <v>472</v>
      </c>
      <c r="C50" s="16">
        <v>18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334</v>
      </c>
      <c r="B51" s="15" t="s">
        <v>473</v>
      </c>
      <c r="C51" s="16">
        <v>32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336</v>
      </c>
      <c r="B52" s="15" t="s">
        <v>427</v>
      </c>
      <c r="C52" s="16">
        <v>24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338</v>
      </c>
      <c r="B53" s="15" t="s">
        <v>474</v>
      </c>
      <c r="C53" s="16">
        <v>109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339</v>
      </c>
      <c r="B54" s="15" t="s">
        <v>475</v>
      </c>
      <c r="C54" s="16">
        <v>909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340</v>
      </c>
      <c r="B55" s="15" t="s">
        <v>365</v>
      </c>
      <c r="C55" s="16">
        <v>145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341</v>
      </c>
      <c r="B56" s="15" t="s">
        <v>292</v>
      </c>
      <c r="C56" s="16">
        <v>714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342</v>
      </c>
      <c r="B57" s="15" t="s">
        <v>476</v>
      </c>
      <c r="C57" s="16">
        <v>5.5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344</v>
      </c>
      <c r="B58" s="15" t="s">
        <v>477</v>
      </c>
      <c r="C58" s="16">
        <v>8.1999999999999993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346</v>
      </c>
      <c r="B59" s="15" t="s">
        <v>478</v>
      </c>
      <c r="C59" s="16">
        <v>59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347</v>
      </c>
      <c r="B60" s="15" t="s">
        <v>479</v>
      </c>
      <c r="C60" s="16">
        <v>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349</v>
      </c>
      <c r="B61" s="15" t="s">
        <v>343</v>
      </c>
      <c r="C61" s="16">
        <v>27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350</v>
      </c>
      <c r="B62" s="15" t="s">
        <v>480</v>
      </c>
      <c r="C62" s="16">
        <v>28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351</v>
      </c>
      <c r="B63" s="15" t="s">
        <v>481</v>
      </c>
      <c r="C63" s="16">
        <v>5.8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353</v>
      </c>
      <c r="B64" s="15" t="s">
        <v>482</v>
      </c>
      <c r="C64" s="16">
        <v>40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355</v>
      </c>
      <c r="B65" s="15" t="s">
        <v>483</v>
      </c>
      <c r="C65" s="16">
        <v>5.0999999999999996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357</v>
      </c>
      <c r="B66" s="15" t="s">
        <v>484</v>
      </c>
      <c r="C66" s="16">
        <v>5.3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359</v>
      </c>
      <c r="B67" s="15" t="s">
        <v>395</v>
      </c>
      <c r="C67" s="16">
        <v>38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361</v>
      </c>
      <c r="B68" s="15" t="s">
        <v>485</v>
      </c>
      <c r="C68" s="16">
        <v>13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363</v>
      </c>
      <c r="B69" s="15" t="s">
        <v>486</v>
      </c>
      <c r="C69" s="16">
        <v>63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364</v>
      </c>
      <c r="B70" s="15" t="s">
        <v>487</v>
      </c>
      <c r="C70" s="16">
        <v>19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366</v>
      </c>
      <c r="B71" s="15" t="s">
        <v>488</v>
      </c>
      <c r="C71" s="16">
        <v>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368</v>
      </c>
      <c r="B72" s="15" t="s">
        <v>489</v>
      </c>
      <c r="C72" s="16">
        <v>4.5999999999999996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370</v>
      </c>
      <c r="B73" s="15" t="s">
        <v>490</v>
      </c>
      <c r="C73" s="16">
        <v>19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372</v>
      </c>
      <c r="B74" s="15" t="s">
        <v>491</v>
      </c>
      <c r="C74" s="16">
        <v>66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373</v>
      </c>
      <c r="B75" s="15" t="s">
        <v>492</v>
      </c>
      <c r="C75" s="16">
        <v>123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374</v>
      </c>
      <c r="B76" s="15" t="s">
        <v>493</v>
      </c>
      <c r="C76" s="16">
        <v>24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494</v>
      </c>
      <c r="C2" s="16">
        <v>2.1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279</v>
      </c>
      <c r="C3" s="16">
        <v>1667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495</v>
      </c>
      <c r="C4" s="16">
        <v>44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496</v>
      </c>
      <c r="C5" s="16">
        <v>11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497</v>
      </c>
      <c r="C6" s="16">
        <v>11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424</v>
      </c>
      <c r="C7" s="16">
        <v>8.1999999999999993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498</v>
      </c>
      <c r="C8" s="16">
        <v>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499</v>
      </c>
      <c r="C9" s="16">
        <v>213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500</v>
      </c>
      <c r="C10" s="16">
        <v>32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501</v>
      </c>
      <c r="C11" s="16">
        <v>18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502</v>
      </c>
      <c r="C12" s="16">
        <v>3.8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503</v>
      </c>
      <c r="C13" s="16">
        <v>21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504</v>
      </c>
      <c r="C14" s="16">
        <v>5.8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505</v>
      </c>
      <c r="C15" s="16">
        <v>32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506</v>
      </c>
      <c r="C16" s="16">
        <v>53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507</v>
      </c>
      <c r="C17" s="16">
        <v>323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274</v>
      </c>
      <c r="B18" s="15" t="s">
        <v>488</v>
      </c>
      <c r="C18" s="16">
        <v>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276</v>
      </c>
      <c r="B19" s="15" t="s">
        <v>508</v>
      </c>
      <c r="C19" s="16">
        <v>35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278</v>
      </c>
      <c r="B20" s="15" t="s">
        <v>509</v>
      </c>
      <c r="C20" s="16">
        <v>37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510</v>
      </c>
      <c r="C21" s="16">
        <v>3.7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310</v>
      </c>
      <c r="C22" s="16">
        <v>29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511</v>
      </c>
      <c r="C23" s="16">
        <v>12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286</v>
      </c>
      <c r="B24" s="15" t="s">
        <v>512</v>
      </c>
      <c r="C24" s="16">
        <v>40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287</v>
      </c>
      <c r="B25" s="15" t="s">
        <v>513</v>
      </c>
      <c r="C25" s="16">
        <v>2.6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289</v>
      </c>
      <c r="B26" s="15" t="s">
        <v>514</v>
      </c>
      <c r="C26" s="16">
        <v>1.44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291</v>
      </c>
      <c r="B27" s="15" t="s">
        <v>515</v>
      </c>
      <c r="C27" s="16">
        <v>21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293</v>
      </c>
      <c r="B28" s="15" t="s">
        <v>516</v>
      </c>
      <c r="C28" s="16">
        <v>8.1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295</v>
      </c>
      <c r="B29" s="15" t="s">
        <v>517</v>
      </c>
      <c r="C29" s="16">
        <v>3.5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297</v>
      </c>
      <c r="B30" s="15" t="s">
        <v>518</v>
      </c>
      <c r="C30" s="16">
        <v>5.6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299</v>
      </c>
      <c r="B31" s="15" t="s">
        <v>519</v>
      </c>
      <c r="C31" s="16">
        <v>9.9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301</v>
      </c>
      <c r="B32" s="15" t="s">
        <v>520</v>
      </c>
      <c r="C32" s="16">
        <v>9.1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303</v>
      </c>
      <c r="B33" s="15" t="s">
        <v>521</v>
      </c>
      <c r="C33" s="16">
        <v>48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304</v>
      </c>
      <c r="B34" s="15" t="s">
        <v>294</v>
      </c>
      <c r="C34" s="16">
        <v>167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306</v>
      </c>
      <c r="B35" s="15" t="s">
        <v>522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308</v>
      </c>
      <c r="B36" s="15" t="s">
        <v>249</v>
      </c>
      <c r="C36" s="16">
        <v>2000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309</v>
      </c>
      <c r="B37" s="15" t="s">
        <v>523</v>
      </c>
      <c r="C37" s="16">
        <v>3.1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311</v>
      </c>
      <c r="B38" s="15" t="s">
        <v>524</v>
      </c>
      <c r="C38" s="16">
        <v>15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313</v>
      </c>
      <c r="B39" s="15" t="s">
        <v>525</v>
      </c>
      <c r="C39" s="16">
        <v>3.8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315</v>
      </c>
      <c r="B40" s="15" t="s">
        <v>526</v>
      </c>
      <c r="C40" s="16">
        <v>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317</v>
      </c>
      <c r="B41" s="15" t="s">
        <v>440</v>
      </c>
      <c r="C41" s="16">
        <v>101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319</v>
      </c>
      <c r="B42" s="15" t="s">
        <v>527</v>
      </c>
      <c r="C42" s="16">
        <v>8.3000000000000007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321</v>
      </c>
      <c r="B43" s="15" t="s">
        <v>528</v>
      </c>
      <c r="C43" s="16">
        <v>9.1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323</v>
      </c>
      <c r="B44" s="15" t="s">
        <v>529</v>
      </c>
      <c r="C44" s="16">
        <v>23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324</v>
      </c>
      <c r="B45" s="15" t="s">
        <v>386</v>
      </c>
      <c r="C45" s="16">
        <v>435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325</v>
      </c>
      <c r="B46" s="15" t="s">
        <v>530</v>
      </c>
      <c r="C46" s="16">
        <v>3.1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326</v>
      </c>
      <c r="B47" s="15" t="s">
        <v>531</v>
      </c>
      <c r="C47" s="16">
        <v>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328</v>
      </c>
      <c r="B48" s="15" t="s">
        <v>532</v>
      </c>
      <c r="C48" s="16">
        <v>6.2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330</v>
      </c>
      <c r="B49" s="15" t="s">
        <v>533</v>
      </c>
      <c r="C49" s="16">
        <v>6.8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332</v>
      </c>
      <c r="B50" s="15" t="s">
        <v>534</v>
      </c>
      <c r="C50" s="16">
        <v>7.5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334</v>
      </c>
      <c r="B51" s="15" t="s">
        <v>535</v>
      </c>
      <c r="C51" s="16">
        <v>12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336</v>
      </c>
      <c r="B52" s="15" t="s">
        <v>536</v>
      </c>
      <c r="C52" s="16">
        <v>9.5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338</v>
      </c>
      <c r="B53" s="15" t="s">
        <v>537</v>
      </c>
      <c r="C53" s="16">
        <v>34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339</v>
      </c>
      <c r="B54" s="15" t="s">
        <v>538</v>
      </c>
      <c r="C54" s="16">
        <v>169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340</v>
      </c>
      <c r="B55" s="15" t="s">
        <v>539</v>
      </c>
      <c r="C55" s="16">
        <v>43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341</v>
      </c>
      <c r="B56" s="15" t="s">
        <v>540</v>
      </c>
      <c r="C56" s="16">
        <v>172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342</v>
      </c>
      <c r="B57" s="15" t="s">
        <v>541</v>
      </c>
      <c r="C57" s="16">
        <v>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344</v>
      </c>
      <c r="B58" s="15" t="s">
        <v>542</v>
      </c>
      <c r="C58" s="16">
        <v>4.0999999999999996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346</v>
      </c>
      <c r="B59" s="15" t="s">
        <v>543</v>
      </c>
      <c r="C59" s="16">
        <v>20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347</v>
      </c>
      <c r="B60" s="15" t="s">
        <v>544</v>
      </c>
      <c r="C60" s="16">
        <v>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349</v>
      </c>
      <c r="B61" s="15" t="s">
        <v>545</v>
      </c>
      <c r="C61" s="16">
        <v>11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350</v>
      </c>
      <c r="B62" s="15" t="s">
        <v>546</v>
      </c>
      <c r="C62" s="16">
        <v>11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351</v>
      </c>
      <c r="B63" s="15" t="s">
        <v>547</v>
      </c>
      <c r="C63" s="16">
        <v>3.1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353</v>
      </c>
      <c r="B64" s="15" t="s">
        <v>548</v>
      </c>
      <c r="C64" s="16">
        <v>15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355</v>
      </c>
      <c r="B65" s="15" t="s">
        <v>549</v>
      </c>
      <c r="C65" s="16">
        <v>2.8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357</v>
      </c>
      <c r="B66" s="15" t="s">
        <v>550</v>
      </c>
      <c r="C66" s="16">
        <v>2.9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359</v>
      </c>
      <c r="B67" s="15" t="s">
        <v>551</v>
      </c>
      <c r="C67" s="16">
        <v>14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361</v>
      </c>
      <c r="B68" s="15" t="s">
        <v>552</v>
      </c>
      <c r="C68" s="16">
        <v>5.8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363</v>
      </c>
      <c r="B69" s="15" t="s">
        <v>553</v>
      </c>
      <c r="C69" s="16">
        <v>21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364</v>
      </c>
      <c r="B70" s="15" t="s">
        <v>554</v>
      </c>
      <c r="C70" s="16">
        <v>7.9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366</v>
      </c>
      <c r="B71" s="15" t="s">
        <v>555</v>
      </c>
      <c r="C71" s="16">
        <v>10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368</v>
      </c>
      <c r="B72" s="15" t="s">
        <v>556</v>
      </c>
      <c r="C72" s="16">
        <v>2.6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370</v>
      </c>
      <c r="B73" s="15" t="s">
        <v>557</v>
      </c>
      <c r="C73" s="16">
        <v>8.1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372</v>
      </c>
      <c r="B74" s="15" t="s">
        <v>558</v>
      </c>
      <c r="C74" s="16">
        <v>22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373</v>
      </c>
      <c r="B75" s="15" t="s">
        <v>559</v>
      </c>
      <c r="C75" s="16">
        <v>39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374</v>
      </c>
      <c r="B76" s="15" t="s">
        <v>560</v>
      </c>
      <c r="C76" s="16">
        <v>9.8000000000000007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561</v>
      </c>
      <c r="C2" s="16">
        <v>1.42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562</v>
      </c>
      <c r="C3" s="16">
        <v>222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563</v>
      </c>
      <c r="C4" s="16">
        <v>13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564</v>
      </c>
      <c r="C5" s="16">
        <v>4.3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565</v>
      </c>
      <c r="C6" s="16">
        <v>4.2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566</v>
      </c>
      <c r="C7" s="16">
        <v>3.5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567</v>
      </c>
      <c r="C8" s="16">
        <v>1.79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264</v>
      </c>
      <c r="C9" s="16">
        <v>43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568</v>
      </c>
      <c r="C10" s="16">
        <v>9.9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569</v>
      </c>
      <c r="C11" s="16">
        <v>6.4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570</v>
      </c>
      <c r="C12" s="16">
        <v>2.1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571</v>
      </c>
      <c r="C13" s="16">
        <v>7.1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572</v>
      </c>
      <c r="C14" s="16">
        <v>2.8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573</v>
      </c>
      <c r="C15" s="16">
        <v>9.6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574</v>
      </c>
      <c r="C16" s="16">
        <v>14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575</v>
      </c>
      <c r="C17" s="16">
        <v>67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274</v>
      </c>
      <c r="B18" s="15" t="s">
        <v>527</v>
      </c>
      <c r="C18" s="16">
        <v>8.3000000000000007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276</v>
      </c>
      <c r="B19" s="15" t="s">
        <v>576</v>
      </c>
      <c r="C19" s="16">
        <v>10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278</v>
      </c>
      <c r="B20" s="15" t="s">
        <v>577</v>
      </c>
      <c r="C20" s="16">
        <v>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578</v>
      </c>
      <c r="C21" s="16">
        <v>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579</v>
      </c>
      <c r="C22" s="16">
        <v>9.1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580</v>
      </c>
      <c r="C23" s="16">
        <v>4.5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286</v>
      </c>
      <c r="B24" s="15" t="s">
        <v>581</v>
      </c>
      <c r="C24" s="16">
        <v>12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287</v>
      </c>
      <c r="B25" s="15" t="s">
        <v>582</v>
      </c>
      <c r="C25" s="16">
        <v>1.61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289</v>
      </c>
      <c r="B26" s="15" t="s">
        <v>583</v>
      </c>
      <c r="C26" s="16">
        <v>1.1599999999999999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291</v>
      </c>
      <c r="B27" s="15" t="s">
        <v>584</v>
      </c>
      <c r="C27" s="16">
        <v>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293</v>
      </c>
      <c r="B28" s="15" t="s">
        <v>585</v>
      </c>
      <c r="C28" s="16">
        <v>3.5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295</v>
      </c>
      <c r="B29" s="15" t="s">
        <v>586</v>
      </c>
      <c r="C29" s="16">
        <v>1.97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297</v>
      </c>
      <c r="B30" s="15" t="s">
        <v>587</v>
      </c>
      <c r="C30" s="16">
        <v>2.7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299</v>
      </c>
      <c r="B31" s="15" t="s">
        <v>588</v>
      </c>
      <c r="C31" s="16">
        <v>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301</v>
      </c>
      <c r="B32" s="15" t="s">
        <v>589</v>
      </c>
      <c r="C32" s="16">
        <v>3.8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303</v>
      </c>
      <c r="B33" s="15" t="s">
        <v>590</v>
      </c>
      <c r="C33" s="16">
        <v>14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304</v>
      </c>
      <c r="B34" s="15" t="s">
        <v>591</v>
      </c>
      <c r="C34" s="16">
        <v>36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306</v>
      </c>
      <c r="B35" s="15" t="s">
        <v>592</v>
      </c>
      <c r="C35" s="16">
        <v>4.8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308</v>
      </c>
      <c r="B36" s="15" t="s">
        <v>367</v>
      </c>
      <c r="C36" s="16">
        <v>217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309</v>
      </c>
      <c r="B37" s="15" t="s">
        <v>593</v>
      </c>
      <c r="C37" s="16">
        <v>1.81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311</v>
      </c>
      <c r="B38" s="15" t="s">
        <v>594</v>
      </c>
      <c r="C38" s="16">
        <v>5.5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313</v>
      </c>
      <c r="B39" s="15" t="s">
        <v>595</v>
      </c>
      <c r="C39" s="16">
        <v>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315</v>
      </c>
      <c r="B40" s="15" t="s">
        <v>596</v>
      </c>
      <c r="C40" s="16">
        <v>2.5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317</v>
      </c>
      <c r="B41" s="15" t="s">
        <v>597</v>
      </c>
      <c r="C41" s="16">
        <v>24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319</v>
      </c>
      <c r="B42" s="15" t="s">
        <v>598</v>
      </c>
      <c r="C42" s="16">
        <v>3.6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321</v>
      </c>
      <c r="B43" s="15" t="s">
        <v>599</v>
      </c>
      <c r="C43" s="16">
        <v>3.8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323</v>
      </c>
      <c r="B44" s="15" t="s">
        <v>600</v>
      </c>
      <c r="C44" s="16">
        <v>7.7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324</v>
      </c>
      <c r="B45" s="15" t="s">
        <v>601</v>
      </c>
      <c r="C45" s="16">
        <v>80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325</v>
      </c>
      <c r="B46" s="15" t="s">
        <v>602</v>
      </c>
      <c r="C46" s="16">
        <v>1.82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326</v>
      </c>
      <c r="B47" s="15" t="s">
        <v>603</v>
      </c>
      <c r="C47" s="16">
        <v>2.5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328</v>
      </c>
      <c r="B48" s="15" t="s">
        <v>604</v>
      </c>
      <c r="C48" s="16">
        <v>2.9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330</v>
      </c>
      <c r="B49" s="15" t="s">
        <v>605</v>
      </c>
      <c r="C49" s="16">
        <v>3.1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332</v>
      </c>
      <c r="B50" s="15" t="s">
        <v>606</v>
      </c>
      <c r="C50" s="16">
        <v>3.3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334</v>
      </c>
      <c r="B51" s="15" t="s">
        <v>607</v>
      </c>
      <c r="C51" s="16">
        <v>4.7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336</v>
      </c>
      <c r="B52" s="15" t="s">
        <v>608</v>
      </c>
      <c r="C52" s="16">
        <v>3.9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338</v>
      </c>
      <c r="B53" s="15" t="s">
        <v>609</v>
      </c>
      <c r="C53" s="16">
        <v>10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339</v>
      </c>
      <c r="B54" s="15" t="s">
        <v>610</v>
      </c>
      <c r="C54" s="16">
        <v>37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340</v>
      </c>
      <c r="B55" s="15" t="s">
        <v>611</v>
      </c>
      <c r="C55" s="16">
        <v>12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341</v>
      </c>
      <c r="B56" s="15" t="s">
        <v>612</v>
      </c>
      <c r="C56" s="16">
        <v>36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342</v>
      </c>
      <c r="B57" s="15" t="s">
        <v>613</v>
      </c>
      <c r="C57" s="16">
        <v>1.78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344</v>
      </c>
      <c r="B58" s="15" t="s">
        <v>614</v>
      </c>
      <c r="C58" s="16">
        <v>2.2000000000000002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346</v>
      </c>
      <c r="B59" s="15" t="s">
        <v>615</v>
      </c>
      <c r="C59" s="16">
        <v>6.8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347</v>
      </c>
      <c r="B60" s="15" t="s">
        <v>616</v>
      </c>
      <c r="C60" s="16">
        <v>2.1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349</v>
      </c>
      <c r="B61" s="15" t="s">
        <v>617</v>
      </c>
      <c r="C61" s="16">
        <v>4.3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350</v>
      </c>
      <c r="B62" s="15" t="s">
        <v>618</v>
      </c>
      <c r="C62" s="16">
        <v>4.3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351</v>
      </c>
      <c r="B63" s="15" t="s">
        <v>619</v>
      </c>
      <c r="C63" s="16">
        <v>1.82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353</v>
      </c>
      <c r="B64" s="15" t="s">
        <v>620</v>
      </c>
      <c r="C64" s="16">
        <v>5.4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355</v>
      </c>
      <c r="B65" s="15" t="s">
        <v>621</v>
      </c>
      <c r="C65" s="16">
        <v>1.72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357</v>
      </c>
      <c r="B66" s="15" t="s">
        <v>622</v>
      </c>
      <c r="C66" s="16">
        <v>1.74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359</v>
      </c>
      <c r="B67" s="15" t="s">
        <v>623</v>
      </c>
      <c r="C67" s="16">
        <v>5.2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361</v>
      </c>
      <c r="B68" s="15" t="s">
        <v>624</v>
      </c>
      <c r="C68" s="16">
        <v>2.7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363</v>
      </c>
      <c r="B69" s="15" t="s">
        <v>625</v>
      </c>
      <c r="C69" s="16">
        <v>7.1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364</v>
      </c>
      <c r="B70" s="15" t="s">
        <v>626</v>
      </c>
      <c r="C70" s="16">
        <v>3.4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366</v>
      </c>
      <c r="B71" s="15" t="s">
        <v>627</v>
      </c>
      <c r="C71" s="16">
        <v>4.0999999999999996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368</v>
      </c>
      <c r="B72" s="15" t="s">
        <v>628</v>
      </c>
      <c r="C72" s="16">
        <v>1.63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370</v>
      </c>
      <c r="B73" s="15" t="s">
        <v>629</v>
      </c>
      <c r="C73" s="16">
        <v>3.4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372</v>
      </c>
      <c r="B74" s="15" t="s">
        <v>630</v>
      </c>
      <c r="C74" s="16">
        <v>7.4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373</v>
      </c>
      <c r="B75" s="15" t="s">
        <v>631</v>
      </c>
      <c r="C75" s="16">
        <v>11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374</v>
      </c>
      <c r="B76" s="15" t="s">
        <v>632</v>
      </c>
      <c r="C76" s="16">
        <v>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633</v>
      </c>
      <c r="C2" s="16">
        <v>1.19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634</v>
      </c>
      <c r="C3" s="16">
        <v>60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635</v>
      </c>
      <c r="C4" s="16">
        <v>5.9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636</v>
      </c>
      <c r="C5" s="16">
        <v>2.5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637</v>
      </c>
      <c r="C6" s="16">
        <v>2.5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638</v>
      </c>
      <c r="C7" s="16">
        <v>2.2000000000000002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639</v>
      </c>
      <c r="C8" s="16">
        <v>1.38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640</v>
      </c>
      <c r="C9" s="16">
        <v>16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641</v>
      </c>
      <c r="C10" s="16">
        <v>4.8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642</v>
      </c>
      <c r="C11" s="16">
        <v>3.4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643</v>
      </c>
      <c r="C12" s="16">
        <v>1.52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599</v>
      </c>
      <c r="C13" s="16">
        <v>3.8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644</v>
      </c>
      <c r="C14" s="16">
        <v>1.85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645</v>
      </c>
      <c r="C15" s="16">
        <v>4.7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646</v>
      </c>
      <c r="C16" s="16">
        <v>6.4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647</v>
      </c>
      <c r="C17" s="16">
        <v>23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274</v>
      </c>
      <c r="B18" s="15" t="s">
        <v>648</v>
      </c>
      <c r="C18" s="16">
        <v>4.2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276</v>
      </c>
      <c r="B19" s="15" t="s">
        <v>649</v>
      </c>
      <c r="C19" s="16">
        <v>4.9000000000000004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278</v>
      </c>
      <c r="B20" s="15" t="s">
        <v>650</v>
      </c>
      <c r="C20" s="16">
        <v>5.3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651</v>
      </c>
      <c r="C21" s="16">
        <v>1.5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652</v>
      </c>
      <c r="C22" s="16">
        <v>4.5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653</v>
      </c>
      <c r="C23" s="16">
        <v>2.7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286</v>
      </c>
      <c r="B24" s="15" t="s">
        <v>654</v>
      </c>
      <c r="C24" s="16">
        <v>5.5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287</v>
      </c>
      <c r="B25" s="15" t="s">
        <v>655</v>
      </c>
      <c r="C25" s="16">
        <v>1.29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289</v>
      </c>
      <c r="B26" s="15" t="s">
        <v>656</v>
      </c>
      <c r="C26" s="16">
        <v>1.07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291</v>
      </c>
      <c r="B27" s="15" t="s">
        <v>657</v>
      </c>
      <c r="C27" s="16">
        <v>3.7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293</v>
      </c>
      <c r="B28" s="15" t="s">
        <v>658</v>
      </c>
      <c r="C28" s="16">
        <v>2.2000000000000002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295</v>
      </c>
      <c r="B29" s="15" t="s">
        <v>659</v>
      </c>
      <c r="C29" s="16">
        <v>1.47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297</v>
      </c>
      <c r="B30" s="15" t="s">
        <v>660</v>
      </c>
      <c r="C30" s="16">
        <v>1.81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299</v>
      </c>
      <c r="B31" s="15" t="s">
        <v>661</v>
      </c>
      <c r="C31" s="16">
        <v>2.4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301</v>
      </c>
      <c r="B32" s="15" t="s">
        <v>662</v>
      </c>
      <c r="C32" s="16">
        <v>2.2999999999999998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303</v>
      </c>
      <c r="B33" s="15" t="s">
        <v>663</v>
      </c>
      <c r="C33" s="16">
        <v>6.3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304</v>
      </c>
      <c r="B34" s="15" t="s">
        <v>664</v>
      </c>
      <c r="C34" s="16">
        <v>14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306</v>
      </c>
      <c r="B35" s="15" t="s">
        <v>665</v>
      </c>
      <c r="C35" s="16">
        <v>2.8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308</v>
      </c>
      <c r="B36" s="15" t="s">
        <v>666</v>
      </c>
      <c r="C36" s="16">
        <v>61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309</v>
      </c>
      <c r="B37" s="15" t="s">
        <v>667</v>
      </c>
      <c r="C37" s="16">
        <v>1.39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311</v>
      </c>
      <c r="B38" s="15" t="s">
        <v>668</v>
      </c>
      <c r="C38" s="16">
        <v>3.1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313</v>
      </c>
      <c r="B39" s="15" t="s">
        <v>669</v>
      </c>
      <c r="C39" s="16">
        <v>1.51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315</v>
      </c>
      <c r="B40" s="15" t="s">
        <v>670</v>
      </c>
      <c r="C40" s="16">
        <v>1.72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317</v>
      </c>
      <c r="B41" s="15" t="s">
        <v>671</v>
      </c>
      <c r="C41" s="16">
        <v>9.6999999999999993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319</v>
      </c>
      <c r="B42" s="15" t="s">
        <v>672</v>
      </c>
      <c r="C42" s="16">
        <v>2.2000000000000002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321</v>
      </c>
      <c r="B43" s="15" t="s">
        <v>673</v>
      </c>
      <c r="C43" s="16">
        <v>2.2999999999999998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323</v>
      </c>
      <c r="B44" s="15" t="s">
        <v>674</v>
      </c>
      <c r="C44" s="16">
        <v>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324</v>
      </c>
      <c r="B45" s="15" t="s">
        <v>675</v>
      </c>
      <c r="C45" s="16">
        <v>28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325</v>
      </c>
      <c r="B46" s="15" t="s">
        <v>676</v>
      </c>
      <c r="C46" s="16">
        <v>1.4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326</v>
      </c>
      <c r="B47" s="15" t="s">
        <v>677</v>
      </c>
      <c r="C47" s="16">
        <v>1.72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328</v>
      </c>
      <c r="B48" s="15" t="s">
        <v>678</v>
      </c>
      <c r="C48" s="16">
        <v>1.91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330</v>
      </c>
      <c r="B49" s="15" t="s">
        <v>679</v>
      </c>
      <c r="C49" s="16">
        <v>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332</v>
      </c>
      <c r="B50" s="15" t="s">
        <v>680</v>
      </c>
      <c r="C50" s="16">
        <v>2.1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334</v>
      </c>
      <c r="B51" s="15" t="s">
        <v>681</v>
      </c>
      <c r="C51" s="16">
        <v>2.7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336</v>
      </c>
      <c r="B52" s="15" t="s">
        <v>682</v>
      </c>
      <c r="C52" s="16">
        <v>2.4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338</v>
      </c>
      <c r="B53" s="15" t="s">
        <v>683</v>
      </c>
      <c r="C53" s="16">
        <v>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339</v>
      </c>
      <c r="B54" s="15" t="s">
        <v>684</v>
      </c>
      <c r="C54" s="16">
        <v>14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340</v>
      </c>
      <c r="B55" s="15" t="s">
        <v>685</v>
      </c>
      <c r="C55" s="16">
        <v>5.8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341</v>
      </c>
      <c r="B56" s="15" t="s">
        <v>590</v>
      </c>
      <c r="C56" s="16">
        <v>14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342</v>
      </c>
      <c r="B57" s="15" t="s">
        <v>686</v>
      </c>
      <c r="C57" s="16">
        <v>1.38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344</v>
      </c>
      <c r="B58" s="15" t="s">
        <v>687</v>
      </c>
      <c r="C58" s="16">
        <v>1.57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346</v>
      </c>
      <c r="B59" s="15" t="s">
        <v>688</v>
      </c>
      <c r="C59" s="16">
        <v>3.6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347</v>
      </c>
      <c r="B60" s="15" t="s">
        <v>689</v>
      </c>
      <c r="C60" s="16">
        <v>1.56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349</v>
      </c>
      <c r="B61" s="15" t="s">
        <v>690</v>
      </c>
      <c r="C61" s="16">
        <v>2.5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350</v>
      </c>
      <c r="B62" s="15" t="s">
        <v>691</v>
      </c>
      <c r="C62" s="16">
        <v>2.5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351</v>
      </c>
      <c r="B63" s="15" t="s">
        <v>692</v>
      </c>
      <c r="C63" s="16">
        <v>1.39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353</v>
      </c>
      <c r="B64" s="15" t="s">
        <v>693</v>
      </c>
      <c r="C64" s="16">
        <v>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355</v>
      </c>
      <c r="B65" s="15" t="s">
        <v>694</v>
      </c>
      <c r="C65" s="16">
        <v>1.34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357</v>
      </c>
      <c r="B66" s="15" t="s">
        <v>695</v>
      </c>
      <c r="C66" s="16">
        <v>1.35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359</v>
      </c>
      <c r="B67" s="15" t="s">
        <v>696</v>
      </c>
      <c r="C67" s="16">
        <v>2.9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361</v>
      </c>
      <c r="B68" s="15" t="s">
        <v>697</v>
      </c>
      <c r="C68" s="16">
        <v>1.83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363</v>
      </c>
      <c r="B69" s="15" t="s">
        <v>698</v>
      </c>
      <c r="C69" s="16">
        <v>3.8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364</v>
      </c>
      <c r="B70" s="15" t="s">
        <v>699</v>
      </c>
      <c r="C70" s="16">
        <v>2.2000000000000002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366</v>
      </c>
      <c r="B71" s="15" t="s">
        <v>700</v>
      </c>
      <c r="C71" s="16">
        <v>2.5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368</v>
      </c>
      <c r="B72" s="15" t="s">
        <v>701</v>
      </c>
      <c r="C72" s="16">
        <v>1.3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370</v>
      </c>
      <c r="B73" s="15" t="s">
        <v>702</v>
      </c>
      <c r="C73" s="16">
        <v>2.2000000000000002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372</v>
      </c>
      <c r="B74" s="15" t="s">
        <v>703</v>
      </c>
      <c r="C74" s="16">
        <v>3.9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373</v>
      </c>
      <c r="B75" s="15" t="s">
        <v>704</v>
      </c>
      <c r="C75" s="16">
        <v>5.3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374</v>
      </c>
      <c r="B76" s="15" t="s">
        <v>705</v>
      </c>
      <c r="C76" s="16">
        <v>2.4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706</v>
      </c>
      <c r="C2" s="16">
        <v>1.0900000000000001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707</v>
      </c>
      <c r="C3" s="16">
        <v>23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708</v>
      </c>
      <c r="C4" s="16">
        <v>3.4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593</v>
      </c>
      <c r="C5" s="16">
        <v>1.81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709</v>
      </c>
      <c r="C6" s="16">
        <v>1.78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710</v>
      </c>
      <c r="C7" s="16">
        <v>1.61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711</v>
      </c>
      <c r="C8" s="16">
        <v>1.19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712</v>
      </c>
      <c r="C9" s="16">
        <v>7.6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713</v>
      </c>
      <c r="C10" s="16">
        <v>2.9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714</v>
      </c>
      <c r="C11" s="16">
        <v>2.2000000000000002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715</v>
      </c>
      <c r="C12" s="16">
        <v>1.26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716</v>
      </c>
      <c r="C13" s="16">
        <v>2.4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717</v>
      </c>
      <c r="C14" s="16">
        <v>1.43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718</v>
      </c>
      <c r="C15" s="16">
        <v>2.9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719</v>
      </c>
      <c r="C16" s="16">
        <v>3.6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720</v>
      </c>
      <c r="C17" s="16">
        <v>10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274</v>
      </c>
      <c r="B18" s="15" t="s">
        <v>721</v>
      </c>
      <c r="C18" s="16">
        <v>2.6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276</v>
      </c>
      <c r="B19" s="15" t="s">
        <v>722</v>
      </c>
      <c r="C19" s="16">
        <v>2.9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278</v>
      </c>
      <c r="B20" s="15" t="s">
        <v>723</v>
      </c>
      <c r="C20" s="16">
        <v>3.1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724</v>
      </c>
      <c r="C21" s="16">
        <v>1.25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725</v>
      </c>
      <c r="C22" s="16">
        <v>2.8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726</v>
      </c>
      <c r="C23" s="16">
        <v>1.85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286</v>
      </c>
      <c r="B24" s="15" t="s">
        <v>727</v>
      </c>
      <c r="C24" s="16">
        <v>3.2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287</v>
      </c>
      <c r="B25" s="15" t="s">
        <v>728</v>
      </c>
      <c r="C25" s="16">
        <v>1.1399999999999999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289</v>
      </c>
      <c r="B26" s="15" t="s">
        <v>729</v>
      </c>
      <c r="C26" s="16">
        <v>1.03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291</v>
      </c>
      <c r="B27" s="15" t="s">
        <v>730</v>
      </c>
      <c r="C27" s="16">
        <v>2.4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293</v>
      </c>
      <c r="B28" s="15" t="s">
        <v>731</v>
      </c>
      <c r="C28" s="16">
        <v>1.62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295</v>
      </c>
      <c r="B29" s="15" t="s">
        <v>732</v>
      </c>
      <c r="C29" s="16">
        <v>1.23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297</v>
      </c>
      <c r="B30" s="15" t="s">
        <v>733</v>
      </c>
      <c r="C30" s="16">
        <v>1.42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299</v>
      </c>
      <c r="B31" s="15" t="s">
        <v>734</v>
      </c>
      <c r="C31" s="16">
        <v>1.73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301</v>
      </c>
      <c r="B32" s="15" t="s">
        <v>735</v>
      </c>
      <c r="C32" s="16">
        <v>1.69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303</v>
      </c>
      <c r="B33" s="15" t="s">
        <v>736</v>
      </c>
      <c r="C33" s="16">
        <v>3.5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304</v>
      </c>
      <c r="B34" s="15" t="s">
        <v>737</v>
      </c>
      <c r="C34" s="16">
        <v>6.7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306</v>
      </c>
      <c r="B35" s="15" t="s">
        <v>738</v>
      </c>
      <c r="C35" s="16">
        <v>1.92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308</v>
      </c>
      <c r="B36" s="15" t="s">
        <v>739</v>
      </c>
      <c r="C36" s="16">
        <v>23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309</v>
      </c>
      <c r="B37" s="15" t="s">
        <v>740</v>
      </c>
      <c r="C37" s="16">
        <v>1.19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311</v>
      </c>
      <c r="B38" s="15" t="s">
        <v>741</v>
      </c>
      <c r="C38" s="16">
        <v>2.1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313</v>
      </c>
      <c r="B39" s="15" t="s">
        <v>742</v>
      </c>
      <c r="C39" s="16">
        <v>1.26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315</v>
      </c>
      <c r="B40" s="15" t="s">
        <v>743</v>
      </c>
      <c r="C40" s="16">
        <v>1.37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317</v>
      </c>
      <c r="B41" s="15" t="s">
        <v>744</v>
      </c>
      <c r="C41" s="16">
        <v>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319</v>
      </c>
      <c r="B42" s="15" t="s">
        <v>745</v>
      </c>
      <c r="C42" s="16">
        <v>1.63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321</v>
      </c>
      <c r="B43" s="15" t="s">
        <v>746</v>
      </c>
      <c r="C43" s="16">
        <v>1.67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323</v>
      </c>
      <c r="B44" s="15" t="s">
        <v>747</v>
      </c>
      <c r="C44" s="16">
        <v>2.5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324</v>
      </c>
      <c r="B45" s="15" t="s">
        <v>748</v>
      </c>
      <c r="C45" s="16">
        <v>12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325</v>
      </c>
      <c r="B46" s="15" t="s">
        <v>749</v>
      </c>
      <c r="C46" s="16">
        <v>1.19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326</v>
      </c>
      <c r="B47" s="15" t="s">
        <v>750</v>
      </c>
      <c r="C47" s="16">
        <v>1.37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328</v>
      </c>
      <c r="B48" s="15" t="s">
        <v>751</v>
      </c>
      <c r="C48" s="16">
        <v>1.46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330</v>
      </c>
      <c r="B49" s="15" t="s">
        <v>752</v>
      </c>
      <c r="C49" s="16">
        <v>1.51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332</v>
      </c>
      <c r="B50" s="15" t="s">
        <v>753</v>
      </c>
      <c r="C50" s="16">
        <v>1.56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334</v>
      </c>
      <c r="B51" s="15" t="s">
        <v>754</v>
      </c>
      <c r="C51" s="16">
        <v>1.88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336</v>
      </c>
      <c r="B52" s="15" t="s">
        <v>755</v>
      </c>
      <c r="C52" s="16">
        <v>1.71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338</v>
      </c>
      <c r="B53" s="15" t="s">
        <v>756</v>
      </c>
      <c r="C53" s="16">
        <v>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339</v>
      </c>
      <c r="B54" s="15" t="s">
        <v>757</v>
      </c>
      <c r="C54" s="16">
        <v>6.7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340</v>
      </c>
      <c r="B55" s="15" t="s">
        <v>758</v>
      </c>
      <c r="C55" s="16">
        <v>3.3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341</v>
      </c>
      <c r="B56" s="15" t="s">
        <v>759</v>
      </c>
      <c r="C56" s="16">
        <v>6.6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342</v>
      </c>
      <c r="B57" s="15" t="s">
        <v>760</v>
      </c>
      <c r="C57" s="16">
        <v>1.18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344</v>
      </c>
      <c r="B58" s="15" t="s">
        <v>761</v>
      </c>
      <c r="C58" s="16">
        <v>1.29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346</v>
      </c>
      <c r="B59" s="15" t="s">
        <v>762</v>
      </c>
      <c r="C59" s="16">
        <v>2.2999999999999998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347</v>
      </c>
      <c r="B60" s="15" t="s">
        <v>763</v>
      </c>
      <c r="C60" s="16">
        <v>1.28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349</v>
      </c>
      <c r="B61" s="15" t="s">
        <v>764</v>
      </c>
      <c r="C61" s="16">
        <v>1.79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350</v>
      </c>
      <c r="B62" s="15" t="s">
        <v>765</v>
      </c>
      <c r="C62" s="16">
        <v>1.8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351</v>
      </c>
      <c r="B63" s="15" t="s">
        <v>766</v>
      </c>
      <c r="C63" s="16">
        <v>1.19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353</v>
      </c>
      <c r="B64" s="15" t="s">
        <v>767</v>
      </c>
      <c r="C64" s="16">
        <v>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355</v>
      </c>
      <c r="B65" s="15" t="s">
        <v>768</v>
      </c>
      <c r="C65" s="16">
        <v>1.17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357</v>
      </c>
      <c r="B66" s="15" t="s">
        <v>769</v>
      </c>
      <c r="C66" s="16">
        <v>1.17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359</v>
      </c>
      <c r="B67" s="15" t="s">
        <v>770</v>
      </c>
      <c r="C67" s="16">
        <v>1.99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361</v>
      </c>
      <c r="B68" s="15" t="s">
        <v>771</v>
      </c>
      <c r="C68" s="16">
        <v>1.43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363</v>
      </c>
      <c r="B69" s="15" t="s">
        <v>772</v>
      </c>
      <c r="C69" s="16">
        <v>2.4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364</v>
      </c>
      <c r="B70" s="15" t="s">
        <v>773</v>
      </c>
      <c r="C70" s="16">
        <v>1.6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366</v>
      </c>
      <c r="B71" s="15" t="s">
        <v>774</v>
      </c>
      <c r="C71" s="16">
        <v>1.75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368</v>
      </c>
      <c r="B72" s="15" t="s">
        <v>775</v>
      </c>
      <c r="C72" s="16">
        <v>1.1499999999999999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370</v>
      </c>
      <c r="B73" s="15" t="s">
        <v>776</v>
      </c>
      <c r="C73" s="16">
        <v>1.6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372</v>
      </c>
      <c r="B74" s="15" t="s">
        <v>777</v>
      </c>
      <c r="C74" s="16">
        <v>2.4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373</v>
      </c>
      <c r="B75" s="15" t="s">
        <v>778</v>
      </c>
      <c r="C75" s="16">
        <v>3.1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374</v>
      </c>
      <c r="B76" s="15" t="s">
        <v>779</v>
      </c>
      <c r="C76" s="16">
        <v>1.73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780</v>
      </c>
      <c r="C2" s="16">
        <v>227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781</v>
      </c>
      <c r="C3" s="16">
        <v>1.53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782</v>
      </c>
      <c r="C4" s="16">
        <v>4.5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783</v>
      </c>
      <c r="C5" s="16">
        <v>12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382</v>
      </c>
      <c r="C6" s="16">
        <v>13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784</v>
      </c>
      <c r="C7" s="16">
        <v>17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298</v>
      </c>
      <c r="C8" s="16">
        <v>79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785</v>
      </c>
      <c r="C9" s="16">
        <v>2.4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259</v>
      </c>
      <c r="B10" s="15" t="s">
        <v>786</v>
      </c>
      <c r="C10" s="16">
        <v>5.5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261</v>
      </c>
      <c r="B11" s="15" t="s">
        <v>787</v>
      </c>
      <c r="C11" s="16">
        <v>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788</v>
      </c>
      <c r="C12" s="16">
        <v>51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789</v>
      </c>
      <c r="C13" s="16">
        <v>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790</v>
      </c>
      <c r="C14" s="16">
        <v>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791</v>
      </c>
      <c r="C15" s="16">
        <v>5.4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792</v>
      </c>
      <c r="C16" s="16">
        <v>4.2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793</v>
      </c>
      <c r="C17" s="16">
        <v>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274</v>
      </c>
      <c r="B18" s="15" t="s">
        <v>794</v>
      </c>
      <c r="C18" s="16">
        <v>6.3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276</v>
      </c>
      <c r="B19" s="15" t="s">
        <v>795</v>
      </c>
      <c r="C19" s="16">
        <v>5.3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278</v>
      </c>
      <c r="B20" s="15" t="s">
        <v>796</v>
      </c>
      <c r="C20" s="16">
        <v>4.9000000000000004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280</v>
      </c>
      <c r="B21" s="15" t="s">
        <v>441</v>
      </c>
      <c r="C21" s="16">
        <v>52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282</v>
      </c>
      <c r="B22" s="15" t="s">
        <v>797</v>
      </c>
      <c r="C22" s="16">
        <v>5.7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284</v>
      </c>
      <c r="B23" s="15" t="s">
        <v>798</v>
      </c>
      <c r="C23" s="16">
        <v>12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286</v>
      </c>
      <c r="B24" s="15" t="s">
        <v>799</v>
      </c>
      <c r="C24" s="16">
        <v>4.7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287</v>
      </c>
      <c r="B25" s="15" t="s">
        <v>800</v>
      </c>
      <c r="C25" s="16">
        <v>120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289</v>
      </c>
      <c r="B26" s="15" t="s">
        <v>260</v>
      </c>
      <c r="C26" s="16">
        <v>1111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291</v>
      </c>
      <c r="B27" s="15" t="s">
        <v>801</v>
      </c>
      <c r="C27" s="16">
        <v>7.4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293</v>
      </c>
      <c r="B28" s="15" t="s">
        <v>802</v>
      </c>
      <c r="C28" s="16">
        <v>17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295</v>
      </c>
      <c r="B29" s="15" t="s">
        <v>391</v>
      </c>
      <c r="C29" s="16">
        <v>63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297</v>
      </c>
      <c r="B30" s="15" t="s">
        <v>803</v>
      </c>
      <c r="C30" s="16">
        <v>27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299</v>
      </c>
      <c r="B31" s="15" t="s">
        <v>804</v>
      </c>
      <c r="C31" s="16">
        <v>14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301</v>
      </c>
      <c r="B32" s="15" t="s">
        <v>805</v>
      </c>
      <c r="C32" s="16">
        <v>15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303</v>
      </c>
      <c r="B33" s="15" t="s">
        <v>806</v>
      </c>
      <c r="C33" s="16">
        <v>4.3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304</v>
      </c>
      <c r="B34" s="15" t="s">
        <v>807</v>
      </c>
      <c r="C34" s="16">
        <v>2.5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306</v>
      </c>
      <c r="B35" s="15" t="s">
        <v>808</v>
      </c>
      <c r="C35" s="16">
        <v>11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308</v>
      </c>
      <c r="B36" s="15" t="s">
        <v>809</v>
      </c>
      <c r="C36" s="16">
        <v>1.52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309</v>
      </c>
      <c r="B37" s="15" t="s">
        <v>810</v>
      </c>
      <c r="C37" s="16">
        <v>73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311</v>
      </c>
      <c r="B38" s="15" t="s">
        <v>811</v>
      </c>
      <c r="C38" s="16">
        <v>9.3000000000000007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313</v>
      </c>
      <c r="B39" s="15" t="s">
        <v>812</v>
      </c>
      <c r="C39" s="16">
        <v>52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315</v>
      </c>
      <c r="B40" s="15" t="s">
        <v>813</v>
      </c>
      <c r="C40" s="16">
        <v>33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317</v>
      </c>
      <c r="B41" s="15" t="s">
        <v>814</v>
      </c>
      <c r="C41" s="16">
        <v>3.1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319</v>
      </c>
      <c r="B42" s="15" t="s">
        <v>815</v>
      </c>
      <c r="C42" s="16">
        <v>16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321</v>
      </c>
      <c r="B43" s="15" t="s">
        <v>816</v>
      </c>
      <c r="C43" s="16">
        <v>16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323</v>
      </c>
      <c r="B44" s="15" t="s">
        <v>817</v>
      </c>
      <c r="C44" s="16">
        <v>6.6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324</v>
      </c>
      <c r="B45" s="15" t="s">
        <v>818</v>
      </c>
      <c r="C45" s="16">
        <v>1.89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325</v>
      </c>
      <c r="B46" s="15" t="s">
        <v>819</v>
      </c>
      <c r="C46" s="16">
        <v>72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326</v>
      </c>
      <c r="B47" s="15" t="s">
        <v>820</v>
      </c>
      <c r="C47" s="16">
        <v>33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328</v>
      </c>
      <c r="B48" s="15" t="s">
        <v>821</v>
      </c>
      <c r="C48" s="16">
        <v>24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330</v>
      </c>
      <c r="B49" s="15" t="s">
        <v>822</v>
      </c>
      <c r="C49" s="16">
        <v>22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332</v>
      </c>
      <c r="B50" s="15" t="s">
        <v>823</v>
      </c>
      <c r="C50" s="16">
        <v>19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334</v>
      </c>
      <c r="B51" s="15" t="s">
        <v>824</v>
      </c>
      <c r="C51" s="16">
        <v>11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336</v>
      </c>
      <c r="B52" s="15" t="s">
        <v>825</v>
      </c>
      <c r="C52" s="16">
        <v>14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338</v>
      </c>
      <c r="B53" s="15" t="s">
        <v>826</v>
      </c>
      <c r="C53" s="16">
        <v>5.2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339</v>
      </c>
      <c r="B54" s="15" t="s">
        <v>827</v>
      </c>
      <c r="C54" s="16">
        <v>2.5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340</v>
      </c>
      <c r="B55" s="15" t="s">
        <v>828</v>
      </c>
      <c r="C55" s="16">
        <v>4.5999999999999996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341</v>
      </c>
      <c r="B56" s="15" t="s">
        <v>829</v>
      </c>
      <c r="C56" s="16">
        <v>2.5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342</v>
      </c>
      <c r="B57" s="15" t="s">
        <v>423</v>
      </c>
      <c r="C57" s="16">
        <v>81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344</v>
      </c>
      <c r="B58" s="15" t="s">
        <v>830</v>
      </c>
      <c r="C58" s="16">
        <v>45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346</v>
      </c>
      <c r="B59" s="15" t="s">
        <v>831</v>
      </c>
      <c r="C59" s="16">
        <v>7.4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347</v>
      </c>
      <c r="B60" s="15" t="s">
        <v>414</v>
      </c>
      <c r="C60" s="16">
        <v>46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349</v>
      </c>
      <c r="B61" s="15" t="s">
        <v>832</v>
      </c>
      <c r="C61" s="16">
        <v>13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350</v>
      </c>
      <c r="B62" s="15" t="s">
        <v>833</v>
      </c>
      <c r="C62" s="16">
        <v>13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351</v>
      </c>
      <c r="B63" s="15" t="s">
        <v>834</v>
      </c>
      <c r="C63" s="16">
        <v>74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353</v>
      </c>
      <c r="B64" s="15" t="s">
        <v>835</v>
      </c>
      <c r="C64" s="16">
        <v>9.6999999999999993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355</v>
      </c>
      <c r="B65" s="15" t="s">
        <v>449</v>
      </c>
      <c r="C65" s="16">
        <v>88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357</v>
      </c>
      <c r="B66" s="15" t="s">
        <v>362</v>
      </c>
      <c r="C66" s="16">
        <v>88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359</v>
      </c>
      <c r="B67" s="15" t="s">
        <v>836</v>
      </c>
      <c r="C67" s="16">
        <v>10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361</v>
      </c>
      <c r="B68" s="15" t="s">
        <v>837</v>
      </c>
      <c r="C68" s="16">
        <v>27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363</v>
      </c>
      <c r="B69" s="15" t="s">
        <v>838</v>
      </c>
      <c r="C69" s="16">
        <v>7.2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364</v>
      </c>
      <c r="B70" s="15" t="s">
        <v>472</v>
      </c>
      <c r="C70" s="16">
        <v>18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366</v>
      </c>
      <c r="B71" s="15" t="s">
        <v>839</v>
      </c>
      <c r="C71" s="16">
        <v>14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368</v>
      </c>
      <c r="B72" s="15" t="s">
        <v>840</v>
      </c>
      <c r="C72" s="16">
        <v>112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370</v>
      </c>
      <c r="B73" s="15" t="s">
        <v>841</v>
      </c>
      <c r="C73" s="16">
        <v>18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372</v>
      </c>
      <c r="B74" s="15" t="s">
        <v>842</v>
      </c>
      <c r="C74" s="16">
        <v>6.8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373</v>
      </c>
      <c r="B75" s="15" t="s">
        <v>649</v>
      </c>
      <c r="C75" s="16">
        <v>4.9000000000000004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374</v>
      </c>
      <c r="B76" s="15" t="s">
        <v>804</v>
      </c>
      <c r="C76" s="16">
        <v>14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Aditi Ashok</v>
      </c>
      <c r="B2">
        <f>IF(Win!B2="","",VALUE(Win!B2))</f>
        <v>8.1000000000000003E-2</v>
      </c>
      <c r="C2">
        <f>IF(Win!C2="","",Win!C2)</f>
        <v>12</v>
      </c>
      <c r="D2">
        <f>IF(Win!D2="","",Win!D2)</f>
        <v>34</v>
      </c>
      <c r="E2" s="18">
        <f t="shared" ref="E2:E65" si="0">IF(D2="","",IF(ROUND((B2*(D2-1)-(1-B2))/(D2-1),3)&lt;=0,"",ROUND((B2*(D2-1)-(1-B2))/(D2-1),3)))</f>
        <v>5.2999999999999999E-2</v>
      </c>
      <c r="F2">
        <f t="array" ref="F2">IF(E2="","",RANK(E2, $E$2:$E$241) + COUNTIFS($E$2:$E$241, E2, $D$2:$D$241, "&lt;"&amp;D2) + COUNTIFS($E$2:$E$241, E2, $D$2:$D$241, D2, $A$2:$A$241, "&lt;"&amp;A2))</f>
        <v>2</v>
      </c>
      <c r="G2">
        <f ca="1">IF(Win!F2="","",Win!F2)</f>
        <v>11</v>
      </c>
      <c r="H2" s="6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BetGoodwin: 33/1, 5pl, 1/4</v>
      </c>
      <c r="M2" t="str">
        <f>IF(FRL!A2="","",FRL!A2)</f>
        <v>Aditi Ashok</v>
      </c>
      <c r="N2" t="str">
        <f>IF(FRL!B2="","",FRL!B2)</f>
        <v>5.34%</v>
      </c>
      <c r="O2">
        <f>IF(FRL!C2="","",FRL!C2)</f>
        <v>19</v>
      </c>
      <c r="P2">
        <f>IF(FRL!D2="","",FRL!D2)</f>
        <v>34</v>
      </c>
      <c r="Q2" s="18">
        <f>IF(P2="","",IF(ROUND((N2*(P2-1)-(1-N2))/(P2-1),3)&lt;=0,"",ROUND((N2*(P2-1)-(1-N2))/(P2-1),3)))</f>
        <v>2.5000000000000001E-2</v>
      </c>
      <c r="R2">
        <f t="array" ref="R2">IF(Q2="","",RANK(Q2, $Q$2:$Q$241) + COUNTIFS($Q$2:$Q$241, Q2, $P$2:$P$241, "&lt;"&amp;P2) + COUNTIFS($Q$2:$Q$241, Q2, $P$2:$P$241, P2, $M$2:$M$241, "&lt;"&amp;M2))</f>
        <v>2</v>
      </c>
      <c r="S2">
        <f ca="1">IF(FRL!F2="","",FRL!F2)</f>
        <v>10</v>
      </c>
      <c r="T2" s="6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BetMGM: 33/1, 5pl, 1/4</v>
      </c>
    </row>
    <row r="3" spans="1:22" x14ac:dyDescent="0.35">
      <c r="A3" t="str">
        <f>IF(Win!A3="","",Win!A3)</f>
        <v>Adriana Garcia Terol</v>
      </c>
      <c r="B3">
        <f>IF(Win!B3="","",VALUE(Win!B3))</f>
        <v>0</v>
      </c>
      <c r="C3">
        <f>IF(Win!C3="","",Win!C3)</f>
        <v>10000</v>
      </c>
      <c r="D3">
        <f>IF(Win!D3="","",Win!D3)</f>
        <v>67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Adriana Garcia Terol</v>
      </c>
      <c r="N3" t="str">
        <f>IF(FRL!B3="","",FRL!B3)</f>
        <v>0.02%</v>
      </c>
      <c r="O3">
        <f>IF(FRL!C3="","",FRL!C3)</f>
        <v>5000</v>
      </c>
      <c r="P3">
        <f>IF(FRL!D3="","",FRL!D3)</f>
        <v>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Agathe Sauzon</v>
      </c>
      <c r="B4">
        <f>IF(Win!B4="","",VALUE(Win!B4))</f>
        <v>5.0000000000000001E-4</v>
      </c>
      <c r="C4">
        <f>IF(Win!C4="","",Win!C4)</f>
        <v>2000</v>
      </c>
      <c r="D4">
        <f>IF(Win!D4="","",Win!D4)</f>
        <v>251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69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Agathe Sauzon</v>
      </c>
      <c r="N4" t="str">
        <f>IF(FRL!B4="","",FRL!B4)</f>
        <v>0.29%</v>
      </c>
      <c r="O4">
        <f>IF(FRL!C4="","",FRL!C4)</f>
        <v>345</v>
      </c>
      <c r="P4">
        <f>IF(FRL!D4="","",FRL!D4)</f>
        <v>101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Alessandra Fanali</v>
      </c>
      <c r="B5">
        <f>IF(Win!B5="","",VALUE(Win!B5))</f>
        <v>4.1999999999999997E-3</v>
      </c>
      <c r="C5">
        <f>IF(Win!C5="","",Win!C5)</f>
        <v>238</v>
      </c>
      <c r="D5">
        <f>IF(Win!D5="","",Win!D5)</f>
        <v>81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Alessandra Fanali</v>
      </c>
      <c r="N5" t="str">
        <f>IF(FRL!B5="","",FRL!B5)</f>
        <v>0.85%</v>
      </c>
      <c r="O5">
        <f>IF(FRL!C5="","",FRL!C5)</f>
        <v>118</v>
      </c>
      <c r="P5">
        <f>IF(FRL!D5="","",FRL!D5)</f>
        <v>67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Alessia Nobilio</v>
      </c>
      <c r="B6">
        <f>IF(Win!B6="","",VALUE(Win!B6))</f>
        <v>4.3E-3</v>
      </c>
      <c r="C6">
        <f>IF(Win!C6="","",Win!C6)</f>
        <v>233</v>
      </c>
      <c r="D6">
        <f>IF(Win!D6="","",Win!D6)</f>
        <v>111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Alessia Nobilio</v>
      </c>
      <c r="N6" t="str">
        <f>IF(FRL!B6="","",FRL!B6)</f>
        <v>0.89%</v>
      </c>
      <c r="O6">
        <f>IF(FRL!C6="","",FRL!C6)</f>
        <v>112</v>
      </c>
      <c r="P6">
        <f>IF(FRL!D6="","",FRL!D6)</f>
        <v>67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Alexandra Forsterling</v>
      </c>
      <c r="B7">
        <f>IF(Win!B7="","",VALUE(Win!B7))</f>
        <v>6.6E-3</v>
      </c>
      <c r="C7">
        <f>IF(Win!C7="","",Win!C7)</f>
        <v>152</v>
      </c>
      <c r="D7">
        <f>IF(Win!D7="","",Win!D7)</f>
        <v>56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Alexandra Forsterling</v>
      </c>
      <c r="N7" t="str">
        <f>IF(FRL!B7="","",FRL!B7)</f>
        <v>1.07%</v>
      </c>
      <c r="O7">
        <f>IF(FRL!C7="","",FRL!C7)</f>
        <v>93</v>
      </c>
      <c r="P7">
        <f>IF(FRL!D7="","",FRL!D7)</f>
        <v>41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45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Alice Hewson</v>
      </c>
      <c r="B8">
        <f>IF(Win!B8="","",VALUE(Win!B8))</f>
        <v>3.7100000000000001E-2</v>
      </c>
      <c r="C8">
        <f>IF(Win!C8="","",Win!C8)</f>
        <v>27</v>
      </c>
      <c r="D8">
        <f>IF(Win!D8="","",Win!D8)</f>
        <v>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Alice Hewson</v>
      </c>
      <c r="N8" t="str">
        <f>IF(FRL!B8="","",FRL!B8)</f>
        <v>3.19%</v>
      </c>
      <c r="O8">
        <f>IF(FRL!C8="","",FRL!C8)</f>
        <v>31</v>
      </c>
      <c r="P8">
        <f>IF(FRL!D8="","",FRL!D8)</f>
        <v>34</v>
      </c>
      <c r="Q8" s="18">
        <f t="shared" si="3"/>
        <v>3.0000000000000001E-3</v>
      </c>
      <c r="R8">
        <f t="array" ref="R8">IF(Q8="","",RANK(Q8, $Q$2:$Q$241) + COUNTIFS($Q$2:$Q$241, Q8, $P$2:$P$241, "&lt;"&amp;P8) + COUNTIFS($Q$2:$Q$241, Q8, $P$2:$P$241, P8, $M$2:$M$241, "&lt;"&amp;M8))</f>
        <v>6</v>
      </c>
      <c r="S8">
        <f ca="1">IF(FRL!F8="","",FRL!F8)</f>
        <v>49</v>
      </c>
      <c r="T8" s="6" t="str">
        <f t="shared" ca="1" si="4"/>
        <v/>
      </c>
      <c r="U8" s="6">
        <f t="shared" ca="1" si="5"/>
        <v>-2</v>
      </c>
      <c r="V8" t="str">
        <f ca="1">IF(R8="","",FRL!H8)</f>
        <v>BetMGM: 33/1, 5pl, 1/4</v>
      </c>
    </row>
    <row r="9" spans="1:22" x14ac:dyDescent="0.35">
      <c r="A9" t="str">
        <f>IF(Win!A9="","",Win!A9)</f>
        <v>Amaia Latorre</v>
      </c>
      <c r="B9">
        <f>IF(Win!B9="","",VALUE(Win!B9))</f>
        <v>0</v>
      </c>
      <c r="C9">
        <f>IF(Win!C9="","",Win!C9)</f>
        <v>10000</v>
      </c>
      <c r="D9">
        <f>IF(Win!D9="","",Win!D9)</f>
        <v>251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Amaia Latorre</v>
      </c>
      <c r="N9" t="str">
        <f>IF(FRL!B9="","",FRL!B9)</f>
        <v>0.07%</v>
      </c>
      <c r="O9">
        <f>IF(FRL!C9="","",FRL!C9)</f>
        <v>1429</v>
      </c>
      <c r="P9">
        <f>IF(FRL!D9="","",FRL!D9)</f>
        <v>101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Amy Taylor</v>
      </c>
      <c r="B10">
        <f>IF(Win!B10="","",VALUE(Win!B10))</f>
        <v>8.9999999999999998E-4</v>
      </c>
      <c r="C10">
        <f>IF(Win!C10="","",Win!C10)</f>
        <v>1111</v>
      </c>
      <c r="D10">
        <f>IF(Win!D10="","",Win!D10)</f>
        <v>276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71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Amy Taylor</v>
      </c>
      <c r="N10" t="str">
        <f>IF(FRL!B10="","",FRL!B10)</f>
        <v>0.33%</v>
      </c>
      <c r="O10">
        <f>IF(FRL!C10="","",FRL!C10)</f>
        <v>303</v>
      </c>
      <c r="P10">
        <f>IF(FRL!D10="","",FRL!D10)</f>
        <v>111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49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Ana Pelaez Trivino</v>
      </c>
      <c r="B11">
        <f>IF(Win!B11="","",VALUE(Win!B11))</f>
        <v>2E-3</v>
      </c>
      <c r="C11">
        <f>IF(Win!C11="","",Win!C11)</f>
        <v>500</v>
      </c>
      <c r="D11">
        <f>IF(Win!D11="","",Win!D11)</f>
        <v>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Ana Pelaez Trivino</v>
      </c>
      <c r="N11" t="str">
        <f>IF(FRL!B11="","",FRL!B11)</f>
        <v>0.54%</v>
      </c>
      <c r="O11">
        <f>IF(FRL!C11="","",FRL!C11)</f>
        <v>185</v>
      </c>
      <c r="P11">
        <f>IF(FRL!D11="","",FRL!D11)</f>
        <v>41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Andrea Revuelta</v>
      </c>
      <c r="B12">
        <f>IF(Win!B12="","",VALUE(Win!B12))</f>
        <v>2.3300000000000001E-2</v>
      </c>
      <c r="C12">
        <f>IF(Win!C12="","",Win!C12)</f>
        <v>43</v>
      </c>
      <c r="D12">
        <f>IF(Win!D12="","",Win!D12)</f>
        <v>13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Andrea Revuelta</v>
      </c>
      <c r="N12" t="str">
        <f>IF(FRL!B12="","",FRL!B12)</f>
        <v>2.38%</v>
      </c>
      <c r="O12">
        <f>IF(FRL!C12="","",FRL!C12)</f>
        <v>42</v>
      </c>
      <c r="P12">
        <f>IF(FRL!D12="","",FRL!D12)</f>
        <v>21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Anna Foster</v>
      </c>
      <c r="B13">
        <f>IF(Win!B13="","",VALUE(Win!B13))</f>
        <v>1.5E-3</v>
      </c>
      <c r="C13">
        <f>IF(Win!C13="","",Win!C13)</f>
        <v>667</v>
      </c>
      <c r="D13">
        <f>IF(Win!D13="","",Win!D13)</f>
        <v>301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Anna Foster</v>
      </c>
      <c r="N13" t="str">
        <f>IF(FRL!B13="","",FRL!B13)</f>
        <v>0.44%</v>
      </c>
      <c r="O13">
        <f>IF(FRL!C13="","",FRL!C13)</f>
        <v>227</v>
      </c>
      <c r="P13">
        <f>IF(FRL!D13="","",FRL!D13)</f>
        <v>111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Anna Huang</v>
      </c>
      <c r="B14">
        <f>IF(Win!B14="","",VALUE(Win!B14))</f>
        <v>1.17E-2</v>
      </c>
      <c r="C14">
        <f>IF(Win!C14="","",Win!C14)</f>
        <v>85</v>
      </c>
      <c r="D14">
        <f>IF(Win!D14="","",Win!D14)</f>
        <v>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Anna Huang</v>
      </c>
      <c r="N14" t="str">
        <f>IF(FRL!B14="","",FRL!B14)</f>
        <v>1.59%</v>
      </c>
      <c r="O14">
        <f>IF(FRL!C14="","",FRL!C14)</f>
        <v>63</v>
      </c>
      <c r="P14">
        <f>IF(FRL!D14="","",FRL!D14)</f>
        <v>34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Annabell Fuller</v>
      </c>
      <c r="B15">
        <f>IF(Win!B15="","",VALUE(Win!B15))</f>
        <v>8.0000000000000004E-4</v>
      </c>
      <c r="C15">
        <f>IF(Win!C15="","",Win!C15)</f>
        <v>1250</v>
      </c>
      <c r="D15">
        <f>IF(Win!D15="","",Win!D15)</f>
        <v>351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Annabell Fuller</v>
      </c>
      <c r="N15" t="str">
        <f>IF(FRL!B15="","",FRL!B15)</f>
        <v>0.33%</v>
      </c>
      <c r="O15">
        <f>IF(FRL!C15="","",FRL!C15)</f>
        <v>303</v>
      </c>
      <c r="P15">
        <f>IF(FRL!D15="","",FRL!D15)</f>
        <v>126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April Angurasaranee</v>
      </c>
      <c r="B16">
        <f>IF(Win!B16="","",VALUE(Win!B16))</f>
        <v>4.0000000000000002E-4</v>
      </c>
      <c r="C16">
        <f>IF(Win!C16="","",Win!C16)</f>
        <v>2500</v>
      </c>
      <c r="D16">
        <f>IF(Win!D16="","",Win!D16)</f>
        <v>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April Angurasaranee</v>
      </c>
      <c r="N16" t="str">
        <f>IF(FRL!B16="","",FRL!B16)</f>
        <v>0.22%</v>
      </c>
      <c r="O16">
        <f>IF(FRL!C16="","",FRL!C16)</f>
        <v>455</v>
      </c>
      <c r="P16">
        <f>IF(FRL!D16="","",FRL!D16)</f>
        <v>201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Ariane Klotz</v>
      </c>
      <c r="B17">
        <f>IF(Win!B17="","",VALUE(Win!B17))</f>
        <v>0</v>
      </c>
      <c r="C17">
        <f>IF(Win!C17="","",Win!C17)</f>
        <v>10000</v>
      </c>
      <c r="D17">
        <f>IF(Win!D17="","",Win!D17)</f>
        <v>601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Ariane Klotz</v>
      </c>
      <c r="N17" t="str">
        <f>IF(FRL!B17="","",FRL!B17)</f>
        <v>0.05%</v>
      </c>
      <c r="O17">
        <f>IF(FRL!C17="","",FRL!C17)</f>
        <v>2000</v>
      </c>
      <c r="P17">
        <f>IF(FRL!D17="","",FRL!D17)</f>
        <v>101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64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Aunchisa Utama</v>
      </c>
      <c r="B18">
        <f>IF(Win!B18="","",VALUE(Win!B18))</f>
        <v>1.2999999999999999E-3</v>
      </c>
      <c r="C18">
        <f>IF(Win!C18="","",Win!C18)</f>
        <v>769</v>
      </c>
      <c r="D18">
        <f>IF(Win!D18="","",Win!D18)</f>
        <v>401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Aunchisa Utama</v>
      </c>
      <c r="N18" t="str">
        <f>IF(FRL!B18="","",FRL!B18)</f>
        <v>0.41%</v>
      </c>
      <c r="O18">
        <f>IF(FRL!C18="","",FRL!C18)</f>
        <v>244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Avani Prashanth</v>
      </c>
      <c r="B19">
        <f>IF(Win!B19="","",VALUE(Win!B19))</f>
        <v>6.9999999999999999E-4</v>
      </c>
      <c r="C19">
        <f>IF(Win!C19="","",Win!C19)</f>
        <v>1429</v>
      </c>
      <c r="D19">
        <f>IF(Win!D19="","",Win!D19)</f>
        <v>251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Avani Prashanth</v>
      </c>
      <c r="N19" t="str">
        <f>IF(FRL!B19="","",FRL!B19)</f>
        <v>0.34%</v>
      </c>
      <c r="O19">
        <f>IF(FRL!C19="","",FRL!C19)</f>
        <v>294</v>
      </c>
      <c r="P19">
        <f>IF(FRL!D19="","",FRL!D19)</f>
        <v>101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Ayako Uehara</v>
      </c>
      <c r="B20">
        <f>IF(Win!B20="","",VALUE(Win!B20))</f>
        <v>5.9999999999999995E-4</v>
      </c>
      <c r="C20">
        <f>IF(Win!C20="","",Win!C20)</f>
        <v>1667</v>
      </c>
      <c r="D20">
        <f>IF(Win!D20="","",Win!D20)</f>
        <v>351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 t="str">
        <f ca="1">IF(Win!F20="","",Win!F20)</f>
        <v/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Ayako Uehara</v>
      </c>
      <c r="N20" t="str">
        <f>IF(FRL!B20="","",FRL!B20)</f>
        <v>0.33%</v>
      </c>
      <c r="O20">
        <f>IF(FRL!C20="","",FRL!C20)</f>
        <v>303</v>
      </c>
      <c r="P20">
        <f>IF(FRL!D20="","",FRL!D20)</f>
        <v>101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Azahara Munoz</v>
      </c>
      <c r="B21">
        <f>IF(Win!B21="","",VALUE(Win!B21))</f>
        <v>2.52E-2</v>
      </c>
      <c r="C21">
        <f>IF(Win!C21="","",Win!C21)</f>
        <v>40</v>
      </c>
      <c r="D21">
        <f>IF(Win!D21="","",Win!D21)</f>
        <v>36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Azahara Munoz</v>
      </c>
      <c r="N21" t="str">
        <f>IF(FRL!B21="","",FRL!B21)</f>
        <v>2.53%</v>
      </c>
      <c r="O21">
        <f>IF(FRL!C21="","",FRL!C21)</f>
        <v>40</v>
      </c>
      <c r="P21">
        <f>IF(FRL!D21="","",FRL!D21)</f>
        <v>36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Blanca Fernandez</v>
      </c>
      <c r="B22">
        <f>IF(Win!B22="","",VALUE(Win!B22))</f>
        <v>1E-3</v>
      </c>
      <c r="C22">
        <f>IF(Win!C22="","",Win!C22)</f>
        <v>1000</v>
      </c>
      <c r="D22">
        <f>IF(Win!D22="","",Win!D22)</f>
        <v>226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Blanca Fernandez</v>
      </c>
      <c r="N22" t="str">
        <f>IF(FRL!B22="","",FRL!B22)</f>
        <v>0.38%</v>
      </c>
      <c r="O22">
        <f>IF(FRL!C22="","",FRL!C22)</f>
        <v>263</v>
      </c>
      <c r="P22">
        <f>IF(FRL!D22="","",FRL!D22)</f>
        <v>91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Brianna Navarrosa</v>
      </c>
      <c r="B23">
        <f>IF(Win!B23="","",VALUE(Win!B23))</f>
        <v>3.8E-3</v>
      </c>
      <c r="C23">
        <f>IF(Win!C23="","",Win!C23)</f>
        <v>263</v>
      </c>
      <c r="D23">
        <f>IF(Win!D23="","",Win!D23)</f>
        <v>91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Brianna Navarrosa</v>
      </c>
      <c r="N23" t="str">
        <f>IF(FRL!B23="","",FRL!B23)</f>
        <v>0.79%</v>
      </c>
      <c r="O23">
        <f>IF(FRL!C23="","",FRL!C23)</f>
        <v>127</v>
      </c>
      <c r="P23">
        <f>IF(FRL!D23="","",FRL!D23)</f>
        <v>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Camille Chevalier</v>
      </c>
      <c r="B24">
        <f>IF(Win!B24="","",VALUE(Win!B24))</f>
        <v>5.9999999999999995E-4</v>
      </c>
      <c r="C24">
        <f>IF(Win!C24="","",Win!C24)</f>
        <v>1667</v>
      </c>
      <c r="D24">
        <f>IF(Win!D24="","",Win!D24)</f>
        <v>401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Camille Chevalier</v>
      </c>
      <c r="N24" t="str">
        <f>IF(FRL!B24="","",FRL!B24)</f>
        <v>0.28%</v>
      </c>
      <c r="O24">
        <f>IF(FRL!C24="","",FRL!C24)</f>
        <v>357</v>
      </c>
      <c r="P24">
        <f>IF(FRL!D24="","",FRL!D24)</f>
        <v>151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Cara Gainer</v>
      </c>
      <c r="B25">
        <f>IF(Win!B25="","",VALUE(Win!B25))</f>
        <v>5.1700000000000003E-2</v>
      </c>
      <c r="C25">
        <f>IF(Win!C25="","",Win!C25)</f>
        <v>19</v>
      </c>
      <c r="D25">
        <f>IF(Win!D25="","",Win!D25)</f>
        <v>23</v>
      </c>
      <c r="E25" s="18">
        <f t="shared" si="0"/>
        <v>8.9999999999999993E-3</v>
      </c>
      <c r="F25">
        <f t="array" ref="F25">IF(E25="","",RANK(E25, $E$2:$E$241) + COUNTIFS($E$2:$E$241, E25, $D$2:$D$241, "&lt;"&amp;D25) + COUNTIFS($E$2:$E$241, E25, $D$2:$D$241, D25, $A$2:$A$241, "&lt;"&amp;A25))</f>
        <v>5</v>
      </c>
      <c r="G25">
        <f ca="1">IF(Win!F25="","",Win!F25)</f>
        <v>34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Bet365: 22/1, 5pl, 1/4</v>
      </c>
      <c r="M25" t="str">
        <f>IF(FRL!A25="","",FRL!A25)</f>
        <v>Cara Gainer</v>
      </c>
      <c r="N25" t="str">
        <f>IF(FRL!B25="","",FRL!B25)</f>
        <v>4.11%</v>
      </c>
      <c r="O25">
        <f>IF(FRL!C25="","",FRL!C25)</f>
        <v>24</v>
      </c>
      <c r="P25">
        <f>IF(FRL!D25="","",FRL!D25)</f>
        <v>29</v>
      </c>
      <c r="Q25" s="18">
        <f t="shared" si="3"/>
        <v>7.0000000000000001E-3</v>
      </c>
      <c r="R25">
        <f t="array" ref="R25">IF(Q25="","",RANK(Q25, $Q$2:$Q$241) + COUNTIFS($Q$2:$Q$241, Q25, $P$2:$P$241, "&lt;"&amp;P25) + COUNTIFS($Q$2:$Q$241, Q25, $P$2:$P$241, P25, $M$2:$M$241, "&lt;"&amp;M25))</f>
        <v>3</v>
      </c>
      <c r="S25">
        <f ca="1">IF(FRL!F25="","",FRL!F25)</f>
        <v>64</v>
      </c>
      <c r="T25" s="6">
        <f t="shared" ca="1" si="4"/>
        <v>-2</v>
      </c>
      <c r="U25" s="6">
        <f t="shared" ca="1" si="5"/>
        <v>-2</v>
      </c>
      <c r="V25" t="str">
        <f ca="1">IF(R25="","",FRL!H25)</f>
        <v>BetMGM: 28/1, 5pl, 1/4</v>
      </c>
    </row>
    <row r="26" spans="1:22" x14ac:dyDescent="0.35">
      <c r="A26" t="str">
        <f>IF(Win!A26="","",Win!A26)</f>
        <v>Carlota Ciganda</v>
      </c>
      <c r="B26">
        <f>IF(Win!B26="","",VALUE(Win!B26))</f>
        <v>0.20200000000000001</v>
      </c>
      <c r="C26">
        <f>IF(Win!C26="","",Win!C26)</f>
        <v>5</v>
      </c>
      <c r="D26">
        <f>IF(Win!D26="","",Win!D26)</f>
        <v>9</v>
      </c>
      <c r="E26" s="18">
        <f t="shared" si="0"/>
        <v>0.10199999999999999</v>
      </c>
      <c r="F26">
        <f t="array" ref="F26">IF(E26="","",RANK(E26, $E$2:$E$241) + COUNTIFS($E$2:$E$241, E26, $D$2:$D$241, "&lt;"&amp;D26) + COUNTIFS($E$2:$E$241, E26, $D$2:$D$241, D26, $A$2:$A$241, "&lt;"&amp;A26))</f>
        <v>1</v>
      </c>
      <c r="G26">
        <f ca="1">IF(Win!F26="","",Win!F26)</f>
        <v>16</v>
      </c>
      <c r="H26" s="6">
        <f t="shared" ca="1" si="1"/>
        <v>-2</v>
      </c>
      <c r="I26" s="6">
        <f t="shared" ca="1" si="2"/>
        <v>-2</v>
      </c>
      <c r="J26" t="str">
        <f ca="1">IF(F26="","",Win!H26)</f>
        <v>Bet365: 8/1, 5pl, 1/4</v>
      </c>
      <c r="M26" t="str">
        <f>IF(FRL!A26="","",FRL!A26)</f>
        <v>Carlota Ciganda</v>
      </c>
      <c r="N26" t="str">
        <f>IF(FRL!B26="","",FRL!B26)</f>
        <v>10.30%</v>
      </c>
      <c r="O26">
        <f>IF(FRL!C26="","",FRL!C26)</f>
        <v>9.6999999999999993</v>
      </c>
      <c r="P26">
        <f>IF(FRL!D26="","",FRL!D26)</f>
        <v>17</v>
      </c>
      <c r="Q26" s="18">
        <f t="shared" si="3"/>
        <v>4.7E-2</v>
      </c>
      <c r="R26">
        <f t="array" ref="R26">IF(Q26="","",RANK(Q26, $Q$2:$Q$241) + COUNTIFS($Q$2:$Q$241, Q26, $P$2:$P$241, "&lt;"&amp;P26) + COUNTIFS($Q$2:$Q$241, Q26, $P$2:$P$241, P26, $M$2:$M$241, "&lt;"&amp;M26))</f>
        <v>1</v>
      </c>
      <c r="S26">
        <f ca="1">IF(FRL!F26="","",FRL!F26)</f>
        <v>10</v>
      </c>
      <c r="T26" s="6">
        <f t="shared" ca="1" si="4"/>
        <v>-2</v>
      </c>
      <c r="U26" s="6">
        <f t="shared" ca="1" si="5"/>
        <v>-2</v>
      </c>
      <c r="V26" t="str">
        <f ca="1">IF(R26="","",FRL!H26)</f>
        <v>BetMGM: 16/1, 5pl, 1/4</v>
      </c>
    </row>
    <row r="27" spans="1:22" x14ac:dyDescent="0.35">
      <c r="A27" t="str">
        <f>IF(Win!A27="","",Win!A27)</f>
        <v>Celine Herbin</v>
      </c>
      <c r="B27">
        <f>IF(Win!B27="","",VALUE(Win!B27))</f>
        <v>1.4E-3</v>
      </c>
      <c r="C27">
        <f>IF(Win!C27="","",Win!C27)</f>
        <v>714</v>
      </c>
      <c r="D27">
        <f>IF(Win!D27="","",Win!D27)</f>
        <v>301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Celine Herbin</v>
      </c>
      <c r="N27" t="str">
        <f>IF(FRL!B27="","",FRL!B27)</f>
        <v>0.51%</v>
      </c>
      <c r="O27">
        <f>IF(FRL!C27="","",FRL!C27)</f>
        <v>196</v>
      </c>
      <c r="P27">
        <f>IF(FRL!D27="","",FRL!D27)</f>
        <v>126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Chloe Williams</v>
      </c>
      <c r="B28">
        <f>IF(Win!B28="","",VALUE(Win!B28))</f>
        <v>6.0000000000000001E-3</v>
      </c>
      <c r="C28">
        <f>IF(Win!C28="","",Win!C28)</f>
        <v>167</v>
      </c>
      <c r="D28">
        <f>IF(Win!D28="","",Win!D28)</f>
        <v>111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Chloe Williams</v>
      </c>
      <c r="N28" t="str">
        <f>IF(FRL!B28="","",FRL!B28)</f>
        <v>1.13%</v>
      </c>
      <c r="O28">
        <f>IF(FRL!C28="","",FRL!C28)</f>
        <v>88</v>
      </c>
      <c r="P28">
        <f>IF(FRL!D28="","",FRL!D28)</f>
        <v>67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64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Daniela Darquea</v>
      </c>
      <c r="B29">
        <f>IF(Win!B29="","",VALUE(Win!B29))</f>
        <v>2.7199999999999998E-2</v>
      </c>
      <c r="C29">
        <f>IF(Win!C29="","",Win!C29)</f>
        <v>37</v>
      </c>
      <c r="D29">
        <f>IF(Win!D29="","",Win!D29)</f>
        <v>61</v>
      </c>
      <c r="E29" s="18">
        <f t="shared" si="0"/>
        <v>1.0999999999999999E-2</v>
      </c>
      <c r="F29">
        <f t="array" ref="F29">IF(E29="","",RANK(E29, $E$2:$E$241) + COUNTIFS($E$2:$E$241, E29, $D$2:$D$241, "&lt;"&amp;D29) + COUNTIFS($E$2:$E$241, E29, $D$2:$D$241, D29, $A$2:$A$241, "&lt;"&amp;A29))</f>
        <v>4</v>
      </c>
      <c r="G29">
        <f ca="1">IF(Win!F29="","",Win!F29)</f>
        <v>47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QuinnBet: 60/1, 5pl, 1/4</v>
      </c>
      <c r="M29" t="str">
        <f>IF(FRL!A29="","",FRL!A29)</f>
        <v>Daniela Darquea</v>
      </c>
      <c r="N29" t="str">
        <f>IF(FRL!B29="","",FRL!B29)</f>
        <v>2.60%</v>
      </c>
      <c r="O29">
        <f>IF(FRL!C29="","",FRL!C29)</f>
        <v>38</v>
      </c>
      <c r="P29">
        <f>IF(FRL!D29="","",FRL!D29)</f>
        <v>46</v>
      </c>
      <c r="Q29" s="18">
        <f t="shared" si="3"/>
        <v>4.0000000000000001E-3</v>
      </c>
      <c r="R29">
        <f t="array" ref="R29">IF(Q29="","",RANK(Q29, $Q$2:$Q$241) + COUNTIFS($Q$2:$Q$241, Q29, $P$2:$P$241, "&lt;"&amp;P29) + COUNTIFS($Q$2:$Q$241, Q29, $P$2:$P$241, P29, $M$2:$M$241, "&lt;"&amp;M29))</f>
        <v>5</v>
      </c>
      <c r="S29">
        <f ca="1">IF(FRL!F29="","",FRL!F29)</f>
        <v>27</v>
      </c>
      <c r="T29" s="6" t="str">
        <f t="shared" ca="1" si="4"/>
        <v/>
      </c>
      <c r="U29" s="6">
        <f t="shared" ca="1" si="5"/>
        <v>-2</v>
      </c>
      <c r="V29" t="str">
        <f ca="1">IF(R29="","",FRL!H29)</f>
        <v>Bet365: 45/1, 5pl, 1/4</v>
      </c>
    </row>
    <row r="30" spans="1:22" x14ac:dyDescent="0.35">
      <c r="A30" t="str">
        <f>IF(Win!A30="","",Win!A30)</f>
        <v>Darcey Harry</v>
      </c>
      <c r="B30">
        <f>IF(Win!B30="","",VALUE(Win!B30))</f>
        <v>1.26E-2</v>
      </c>
      <c r="C30">
        <f>IF(Win!C30="","",Win!C30)</f>
        <v>79</v>
      </c>
      <c r="D30">
        <f>IF(Win!D30="","",Win!D30)</f>
        <v>56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Darcey Harry</v>
      </c>
      <c r="N30" t="str">
        <f>IF(FRL!B30="","",FRL!B30)</f>
        <v>1.60%</v>
      </c>
      <c r="O30">
        <f>IF(FRL!C30="","",FRL!C30)</f>
        <v>63</v>
      </c>
      <c r="P30">
        <f>IF(FRL!D30="","",FRL!D30)</f>
        <v>41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10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Diksha Dagar</v>
      </c>
      <c r="B31">
        <f>IF(Win!B31="","",VALUE(Win!B31))</f>
        <v>4.8999999999999998E-3</v>
      </c>
      <c r="C31">
        <f>IF(Win!C31="","",Win!C31)</f>
        <v>204</v>
      </c>
      <c r="D31">
        <f>IF(Win!D31="","",Win!D31)</f>
        <v>126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Diksha Dagar</v>
      </c>
      <c r="N31" t="str">
        <f>IF(FRL!B31="","",FRL!B31)</f>
        <v>0.92%</v>
      </c>
      <c r="O31">
        <f>IF(FRL!C31="","",FRL!C31)</f>
        <v>109</v>
      </c>
      <c r="P31">
        <f>IF(FRL!D31="","",FRL!D31)</f>
        <v>81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Dorthea Forbrigd</v>
      </c>
      <c r="B32">
        <f>IF(Win!B32="","",VALUE(Win!B32))</f>
        <v>5.3E-3</v>
      </c>
      <c r="C32">
        <f>IF(Win!C32="","",Win!C32)</f>
        <v>189</v>
      </c>
      <c r="D32">
        <f>IF(Win!D32="","",Win!D32)</f>
        <v>111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Dorthea Forbrigd</v>
      </c>
      <c r="N32" t="str">
        <f>IF(FRL!B32="","",FRL!B32)</f>
        <v>0.92%</v>
      </c>
      <c r="O32">
        <f>IF(FRL!C32="","",FRL!C32)</f>
        <v>109</v>
      </c>
      <c r="P32">
        <f>IF(FRL!D32="","",FRL!D32)</f>
        <v>81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Esme Hamilton</v>
      </c>
      <c r="B33">
        <f>IF(Win!B33="","",VALUE(Win!B33))</f>
        <v>4.0000000000000002E-4</v>
      </c>
      <c r="C33">
        <f>IF(Win!C33="","",Win!C33)</f>
        <v>2500</v>
      </c>
      <c r="D33">
        <f>IF(Win!D33="","",Win!D33)</f>
        <v>301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Esme Hamilton</v>
      </c>
      <c r="N33" t="str">
        <f>IF(FRL!B33="","",FRL!B33)</f>
        <v>0.24%</v>
      </c>
      <c r="O33">
        <f>IF(FRL!C33="","",FRL!C33)</f>
        <v>417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71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Ginnie Ding</v>
      </c>
      <c r="B34">
        <f>IF(Win!B34="","",VALUE(Win!B34))</f>
        <v>1E-4</v>
      </c>
      <c r="C34">
        <f>IF(Win!C34="","",Win!C34)</f>
        <v>10000</v>
      </c>
      <c r="D34">
        <f>IF(Win!D34="","",Win!D34)</f>
        <v>601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Ginnie Ding</v>
      </c>
      <c r="N34" t="str">
        <f>IF(FRL!B34="","",FRL!B34)</f>
        <v>0.09%</v>
      </c>
      <c r="O34">
        <f>IF(FRL!C34="","",FRL!C34)</f>
        <v>1111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Hannah Screen</v>
      </c>
      <c r="B35">
        <f>IF(Win!B35="","",VALUE(Win!B35))</f>
        <v>3.2000000000000002E-3</v>
      </c>
      <c r="C35">
        <f>IF(Win!C35="","",Win!C35)</f>
        <v>313</v>
      </c>
      <c r="D35">
        <f>IF(Win!D35="","",Win!D35)</f>
        <v>151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Hannah Screen</v>
      </c>
      <c r="N35" t="str">
        <f>IF(FRL!B35="","",FRL!B35)</f>
        <v>0.71%</v>
      </c>
      <c r="O35">
        <f>IF(FRL!C35="","",FRL!C35)</f>
        <v>141</v>
      </c>
      <c r="P35">
        <f>IF(FRL!D35="","",FRL!D35)</f>
        <v>81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Harang Lee</v>
      </c>
      <c r="B36">
        <f>IF(Win!B36="","",VALUE(Win!B36))</f>
        <v>0</v>
      </c>
      <c r="C36">
        <f>IF(Win!C36="","",Win!C36)</f>
        <v>10000</v>
      </c>
      <c r="D36">
        <f>IF(Win!D36="","",Win!D36)</f>
        <v>751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Harang Lee</v>
      </c>
      <c r="N36" t="str">
        <f>IF(FRL!B36="","",FRL!B36)</f>
        <v>0.01%</v>
      </c>
      <c r="O36">
        <f>IF(FRL!C36="","",FRL!C36)</f>
        <v>10000</v>
      </c>
      <c r="P36">
        <f>IF(FRL!D36="","",FRL!D36)</f>
        <v>201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Helen Briem</v>
      </c>
      <c r="B37">
        <f>IF(Win!B37="","",VALUE(Win!B37))</f>
        <v>3.4799999999999998E-2</v>
      </c>
      <c r="C37">
        <f>IF(Win!C37="","",Win!C37)</f>
        <v>29</v>
      </c>
      <c r="D37">
        <f>IF(Win!D37="","",Win!D37)</f>
        <v>19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Helen Briem</v>
      </c>
      <c r="N37" t="str">
        <f>IF(FRL!B37="","",FRL!B37)</f>
        <v>3.10%</v>
      </c>
      <c r="O37">
        <f>IF(FRL!C37="","",FRL!C37)</f>
        <v>32</v>
      </c>
      <c r="P37">
        <f>IF(FRL!D37="","",FRL!D37)</f>
        <v>29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Hitaashee Bakshi</v>
      </c>
      <c r="B38">
        <f>IF(Win!B38="","",VALUE(Win!B38))</f>
        <v>2.3999999999999998E-3</v>
      </c>
      <c r="C38">
        <f>IF(Win!C38="","",Win!C38)</f>
        <v>417</v>
      </c>
      <c r="D38">
        <f>IF(Win!D38="","",Win!D38)</f>
        <v>201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43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Hitaashee Bakshi</v>
      </c>
      <c r="N38" t="str">
        <f>IF(FRL!B38="","",FRL!B38)</f>
        <v>0.64%</v>
      </c>
      <c r="O38">
        <f>IF(FRL!C38="","",FRL!C38)</f>
        <v>156</v>
      </c>
      <c r="P38">
        <f>IF(FRL!D38="","",FRL!D38)</f>
        <v>101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45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Kajsa Arwefjall</v>
      </c>
      <c r="B39">
        <f>IF(Win!B39="","",VALUE(Win!B39))</f>
        <v>2.3900000000000001E-2</v>
      </c>
      <c r="C39">
        <f>IF(Win!C39="","",Win!C39)</f>
        <v>42</v>
      </c>
      <c r="D39">
        <f>IF(Win!D39="","",Win!D39)</f>
        <v>31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Kajsa Arwefjall</v>
      </c>
      <c r="N39" t="str">
        <f>IF(FRL!B39="","",FRL!B39)</f>
        <v>2.47%</v>
      </c>
      <c r="O39">
        <f>IF(FRL!C39="","",FRL!C39)</f>
        <v>40</v>
      </c>
      <c r="P39">
        <f>IF(FRL!D39="","",FRL!D39)</f>
        <v>34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Kelsey Bennett</v>
      </c>
      <c r="B40">
        <f>IF(Win!B40="","",VALUE(Win!B40))</f>
        <v>1.54E-2</v>
      </c>
      <c r="C40">
        <f>IF(Win!C40="","",Win!C40)</f>
        <v>65</v>
      </c>
      <c r="D40">
        <f>IF(Win!D40="","",Win!D40)</f>
        <v>56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Kelsey Bennett</v>
      </c>
      <c r="N40" t="str">
        <f>IF(FRL!B40="","",FRL!B40)</f>
        <v>1.82%</v>
      </c>
      <c r="O40">
        <f>IF(FRL!C40="","",FRL!C40)</f>
        <v>55</v>
      </c>
      <c r="P40">
        <f>IF(FRL!D40="","",FRL!D40)</f>
        <v>41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Kim Metraux</v>
      </c>
      <c r="B41">
        <f>IF(Win!B41="","",VALUE(Win!B41))</f>
        <v>2.0000000000000001E-4</v>
      </c>
      <c r="C41">
        <f>IF(Win!C41="","",Win!C41)</f>
        <v>5000</v>
      </c>
      <c r="D41">
        <f>IF(Win!D41="","",Win!D41)</f>
        <v>301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Kim Metraux</v>
      </c>
      <c r="N41" t="str">
        <f>IF(FRL!B41="","",FRL!B41)</f>
        <v>0.12%</v>
      </c>
      <c r="O41">
        <f>IF(FRL!C41="","",FRL!C41)</f>
        <v>833</v>
      </c>
      <c r="P41">
        <f>IF(FRL!D41="","",FRL!D41)</f>
        <v>101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Kirsten Rudgeley</v>
      </c>
      <c r="B42">
        <f>IF(Win!B42="","",VALUE(Win!B42))</f>
        <v>6.4000000000000003E-3</v>
      </c>
      <c r="C42">
        <f>IF(Win!C42="","",Win!C42)</f>
        <v>156</v>
      </c>
      <c r="D42">
        <f>IF(Win!D42="","",Win!D42)</f>
        <v>41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Kirsten Rudgeley</v>
      </c>
      <c r="N42" t="str">
        <f>IF(FRL!B42="","",FRL!B42)</f>
        <v>1.11%</v>
      </c>
      <c r="O42">
        <f>IF(FRL!C42="","",FRL!C42)</f>
        <v>90</v>
      </c>
      <c r="P42">
        <f>IF(FRL!D42="","",FRL!D42)</f>
        <v>41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Klara Davidson Spilkova</v>
      </c>
      <c r="B43">
        <f>IF(Win!B43="","",VALUE(Win!B43))</f>
        <v>6.1000000000000004E-3</v>
      </c>
      <c r="C43">
        <f>IF(Win!C43="","",Win!C43)</f>
        <v>164</v>
      </c>
      <c r="D43">
        <f>IF(Win!D43="","",Win!D43)</f>
        <v>101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Klara Davidson Spilkova</v>
      </c>
      <c r="N43" t="str">
        <f>IF(FRL!B43="","",FRL!B43)</f>
        <v>1.01%</v>
      </c>
      <c r="O43">
        <f>IF(FRL!C43="","",FRL!C43)</f>
        <v>99</v>
      </c>
      <c r="P43">
        <f>IF(FRL!D43="","",FRL!D43)</f>
        <v>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Laura Fuenfstueck</v>
      </c>
      <c r="B44">
        <f>IF(Win!B44="","",VALUE(Win!B44))</f>
        <v>1.4E-3</v>
      </c>
      <c r="C44">
        <f>IF(Win!C44="","",Win!C44)</f>
        <v>714</v>
      </c>
      <c r="D44">
        <f>IF(Win!D44="","",Win!D44)</f>
        <v>151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Laura Fuenfstueck</v>
      </c>
      <c r="N44" t="str">
        <f>IF(FRL!B44="","",FRL!B44)</f>
        <v>0.43%</v>
      </c>
      <c r="O44">
        <f>IF(FRL!C44="","",FRL!C44)</f>
        <v>233</v>
      </c>
      <c r="P44">
        <f>IF(FRL!D44="","",FRL!D44)</f>
        <v>81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71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Lauren Holmey</v>
      </c>
      <c r="B45">
        <f>IF(Win!B45="","",VALUE(Win!B45))</f>
        <v>0</v>
      </c>
      <c r="C45">
        <f>IF(Win!C45="","",Win!C45)</f>
        <v>10000</v>
      </c>
      <c r="D45">
        <f>IF(Win!D45="","",Win!D45)</f>
        <v>751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Lauren Holmey</v>
      </c>
      <c r="N45" t="str">
        <f>IF(FRL!B45="","",FRL!B45)</f>
        <v>0.05%</v>
      </c>
      <c r="O45">
        <f>IF(FRL!C45="","",FRL!C45)</f>
        <v>2000</v>
      </c>
      <c r="P45">
        <f>IF(FRL!D45="","",FRL!D45)</f>
        <v>101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Lauren Walsh</v>
      </c>
      <c r="B46">
        <f>IF(Win!B46="","",VALUE(Win!B46))</f>
        <v>3.4799999999999998E-2</v>
      </c>
      <c r="C46">
        <f>IF(Win!C46="","",Win!C46)</f>
        <v>29</v>
      </c>
      <c r="D46">
        <f>IF(Win!D46="","",Win!D46)</f>
        <v>34</v>
      </c>
      <c r="E46" s="18">
        <f t="shared" si="0"/>
        <v>6.0000000000000001E-3</v>
      </c>
      <c r="F46">
        <f t="array" ref="F46">IF(E46="","",RANK(E46, $E$2:$E$241) + COUNTIFS($E$2:$E$241, E46, $D$2:$D$241, "&lt;"&amp;D46) + COUNTIFS($E$2:$E$241, E46, $D$2:$D$241, D46, $A$2:$A$241, "&lt;"&amp;A46))</f>
        <v>7</v>
      </c>
      <c r="G46">
        <f ca="1">IF(Win!F46="","",Win!F46)</f>
        <v>47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Betfred: 33/1, 5pl, 1/4</v>
      </c>
      <c r="M46" t="str">
        <f>IF(FRL!A46="","",FRL!A46)</f>
        <v>Lauren Walsh</v>
      </c>
      <c r="N46" t="str">
        <f>IF(FRL!B46="","",FRL!B46)</f>
        <v>3.11%</v>
      </c>
      <c r="O46">
        <f>IF(FRL!C46="","",FRL!C46)</f>
        <v>32</v>
      </c>
      <c r="P46">
        <f>IF(FRL!D46="","",FRL!D46)</f>
        <v>34</v>
      </c>
      <c r="Q46" s="18">
        <f t="shared" si="3"/>
        <v>2E-3</v>
      </c>
      <c r="R46">
        <f t="array" ref="R46">IF(Q46="","",RANK(Q46, $Q$2:$Q$241) + COUNTIFS($Q$2:$Q$241, Q46, $P$2:$P$241, "&lt;"&amp;P46) + COUNTIFS($Q$2:$Q$241, Q46, $P$2:$P$241, P46, $M$2:$M$241, "&lt;"&amp;M46))</f>
        <v>9</v>
      </c>
      <c r="S46">
        <f ca="1">IF(FRL!F46="","",FRL!F46)</f>
        <v>27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BetMGM: 33/1, 5pl, 1/4</v>
      </c>
    </row>
    <row r="47" spans="1:22" x14ac:dyDescent="0.35">
      <c r="A47" t="str">
        <f>IF(Win!A47="","",Win!A47)</f>
        <v>Lee-Anne Pace</v>
      </c>
      <c r="B47">
        <f>IF(Win!B47="","",VALUE(Win!B47))</f>
        <v>1.55E-2</v>
      </c>
      <c r="C47">
        <f>IF(Win!C47="","",Win!C47)</f>
        <v>65</v>
      </c>
      <c r="D47">
        <f>IF(Win!D47="","",Win!D47)</f>
        <v>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Lee-Anne Pace</v>
      </c>
      <c r="N47" t="str">
        <f>IF(FRL!B47="","",FRL!B47)</f>
        <v>1.82%</v>
      </c>
      <c r="O47">
        <f>IF(FRL!C47="","",FRL!C47)</f>
        <v>55</v>
      </c>
      <c r="P47">
        <f>IF(FRL!D47="","",FRL!D47)</f>
        <v>41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49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Leonie Harm</v>
      </c>
      <c r="B48">
        <f>IF(Win!B48="","",VALUE(Win!B48))</f>
        <v>1.04E-2</v>
      </c>
      <c r="C48">
        <f>IF(Win!C48="","",Win!C48)</f>
        <v>96</v>
      </c>
      <c r="D48">
        <f>IF(Win!D48="","",Win!D48)</f>
        <v>81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Leonie Harm</v>
      </c>
      <c r="N48" t="str">
        <f>IF(FRL!B48="","",FRL!B48)</f>
        <v>1.46%</v>
      </c>
      <c r="O48">
        <f>IF(FRL!C48="","",FRL!C48)</f>
        <v>68</v>
      </c>
      <c r="P48">
        <f>IF(FRL!D48="","",FRL!D48)</f>
        <v>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Lisa Pettersson</v>
      </c>
      <c r="B49">
        <f>IF(Win!B49="","",VALUE(Win!B49))</f>
        <v>8.9999999999999993E-3</v>
      </c>
      <c r="C49">
        <f>IF(Win!C49="","",Win!C49)</f>
        <v>111</v>
      </c>
      <c r="D49">
        <f>IF(Win!D49="","",Win!D49)</f>
        <v>91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Lisa Pettersson</v>
      </c>
      <c r="N49" t="str">
        <f>IF(FRL!B49="","",FRL!B49)</f>
        <v>1.33%</v>
      </c>
      <c r="O49">
        <f>IF(FRL!C49="","",FRL!C49)</f>
        <v>75</v>
      </c>
      <c r="P49">
        <f>IF(FRL!D49="","",FRL!D49)</f>
        <v>67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Luna Sobron Galmes</v>
      </c>
      <c r="B50">
        <f>IF(Win!B50="","",VALUE(Win!B50))</f>
        <v>7.7999999999999996E-3</v>
      </c>
      <c r="C50">
        <f>IF(Win!C50="","",Win!C50)</f>
        <v>128</v>
      </c>
      <c r="D50">
        <f>IF(Win!D50="","",Win!D50)</f>
        <v>56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Luna Sobron Galmes</v>
      </c>
      <c r="N50" t="str">
        <f>IF(FRL!B50="","",FRL!B50)</f>
        <v>1.18%</v>
      </c>
      <c r="O50">
        <f>IF(FRL!C50="","",FRL!C50)</f>
        <v>85</v>
      </c>
      <c r="P50">
        <f>IF(FRL!D50="","",FRL!D50)</f>
        <v>41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Lydia Hall</v>
      </c>
      <c r="B51">
        <f>IF(Win!B51="","",VALUE(Win!B51))</f>
        <v>3.7000000000000002E-3</v>
      </c>
      <c r="C51">
        <f>IF(Win!C51="","",Win!C51)</f>
        <v>270</v>
      </c>
      <c r="D51">
        <f>IF(Win!D51="","",Win!D51)</f>
        <v>151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Lydia Hall</v>
      </c>
      <c r="N51" t="str">
        <f>IF(FRL!B51="","",FRL!B51)</f>
        <v>0.78%</v>
      </c>
      <c r="O51">
        <f>IF(FRL!C51="","",FRL!C51)</f>
        <v>128</v>
      </c>
      <c r="P51">
        <f>IF(FRL!D51="","",FRL!D51)</f>
        <v>81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Maddison Hinson-Tolchard</v>
      </c>
      <c r="B52">
        <f>IF(Win!B52="","",VALUE(Win!B52))</f>
        <v>5.4000000000000003E-3</v>
      </c>
      <c r="C52">
        <f>IF(Win!C52="","",Win!C52)</f>
        <v>185</v>
      </c>
      <c r="D52">
        <f>IF(Win!D52="","",Win!D52)</f>
        <v>111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Maddison Hinson-Tolchard</v>
      </c>
      <c r="N52" t="str">
        <f>IF(FRL!B52="","",FRL!B52)</f>
        <v>0.94%</v>
      </c>
      <c r="O52">
        <f>IF(FRL!C52="","",FRL!C52)</f>
        <v>106</v>
      </c>
      <c r="P52">
        <f>IF(FRL!D52="","",FRL!D52)</f>
        <v>81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Maha Haddioui</v>
      </c>
      <c r="B53">
        <f>IF(Win!B53="","",VALUE(Win!B53))</f>
        <v>6.9999999999999999E-4</v>
      </c>
      <c r="C53">
        <f>IF(Win!C53="","",Win!C53)</f>
        <v>1429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Maha Haddioui</v>
      </c>
      <c r="N53" t="str">
        <f>IF(FRL!B53="","",FRL!B53)</f>
        <v>0.32%</v>
      </c>
      <c r="O53">
        <f>IF(FRL!C53="","",FRL!C53)</f>
        <v>313</v>
      </c>
      <c r="P53">
        <f>IF(FRL!D53="","",FRL!D53)</f>
        <v>151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Maria Hernandez</v>
      </c>
      <c r="B54">
        <f>IF(Win!B54="","",VALUE(Win!B54))</f>
        <v>1E-4</v>
      </c>
      <c r="C54">
        <f>IF(Win!C54="","",Win!C54)</f>
        <v>10000</v>
      </c>
      <c r="D54">
        <f>IF(Win!D54="","",Win!D54)</f>
        <v>751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Maria Hernandez</v>
      </c>
      <c r="N54" t="str">
        <f>IF(FRL!B54="","",FRL!B54)</f>
        <v>0.09%</v>
      </c>
      <c r="O54">
        <f>IF(FRL!C54="","",FRL!C54)</f>
        <v>1111</v>
      </c>
      <c r="P54">
        <f>IF(FRL!D54="","",FRL!D54)</f>
        <v>201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Marta Martin</v>
      </c>
      <c r="B55">
        <f>IF(Win!B55="","",VALUE(Win!B55))</f>
        <v>5.0000000000000001E-4</v>
      </c>
      <c r="C55">
        <f>IF(Win!C55="","",Win!C55)</f>
        <v>2000</v>
      </c>
      <c r="D55">
        <f>IF(Win!D55="","",Win!D55)</f>
        <v>351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34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Marta Martin</v>
      </c>
      <c r="N55" t="str">
        <f>IF(FRL!B55="","",FRL!B55)</f>
        <v>0.27%</v>
      </c>
      <c r="O55">
        <f>IF(FRL!C55="","",FRL!C55)</f>
        <v>370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Marta Sanz Barrio</v>
      </c>
      <c r="B56">
        <f>IF(Win!B56="","",VALUE(Win!B56))</f>
        <v>1E-4</v>
      </c>
      <c r="C56">
        <f>IF(Win!C56="","",Win!C56)</f>
        <v>10000</v>
      </c>
      <c r="D56">
        <f>IF(Win!D56="","",Win!D56)</f>
        <v>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58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Marta Sanz Barrio</v>
      </c>
      <c r="N56" t="str">
        <f>IF(FRL!B56="","",FRL!B56)</f>
        <v>0.10%</v>
      </c>
      <c r="O56">
        <f>IF(FRL!C56="","",FRL!C56)</f>
        <v>1000</v>
      </c>
      <c r="P56">
        <f>IF(FRL!D56="","",FRL!D56)</f>
        <v>151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Mimi Rhodes</v>
      </c>
      <c r="B57">
        <f>IF(Win!B57="","",VALUE(Win!B57))</f>
        <v>3.7600000000000001E-2</v>
      </c>
      <c r="C57">
        <f>IF(Win!C57="","",Win!C57)</f>
        <v>27</v>
      </c>
      <c r="D57">
        <f>IF(Win!D57="","",Win!D57)</f>
        <v>15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Mimi Rhodes</v>
      </c>
      <c r="N57" t="str">
        <f>IF(FRL!B57="","",FRL!B57)</f>
        <v>3.28%</v>
      </c>
      <c r="O57">
        <f>IF(FRL!C57="","",FRL!C57)</f>
        <v>30</v>
      </c>
      <c r="P57">
        <f>IF(FRL!D57="","",FRL!D57)</f>
        <v>23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Moa Folke</v>
      </c>
      <c r="B58">
        <f>IF(Win!B58="","",VALUE(Win!B58))</f>
        <v>2.12E-2</v>
      </c>
      <c r="C58">
        <f>IF(Win!C58="","",Win!C58)</f>
        <v>47</v>
      </c>
      <c r="D58">
        <f>IF(Win!D58="","",Win!D58)</f>
        <v>67</v>
      </c>
      <c r="E58" s="18">
        <f t="shared" si="0"/>
        <v>6.0000000000000001E-3</v>
      </c>
      <c r="F58">
        <f t="array" ref="F58">IF(E58="","",RANK(E58, $E$2:$E$241) + COUNTIFS($E$2:$E$241, E58, $D$2:$D$241, "&lt;"&amp;D58) + COUNTIFS($E$2:$E$241, E58, $D$2:$D$241, D58, $A$2:$A$241, "&lt;"&amp;A58))</f>
        <v>8</v>
      </c>
      <c r="G58">
        <f ca="1">IF(Win!F58="","",Win!F58)</f>
        <v>23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Bet365: 66/1, 5pl, 1/4</v>
      </c>
      <c r="M58" t="str">
        <f>IF(FRL!A58="","",FRL!A58)</f>
        <v>Moa Folke</v>
      </c>
      <c r="N58" t="str">
        <f>IF(FRL!B58="","",FRL!B58)</f>
        <v>2.27%</v>
      </c>
      <c r="O58">
        <f>IF(FRL!C58="","",FRL!C58)</f>
        <v>44</v>
      </c>
      <c r="P58">
        <f>IF(FRL!D58="","",FRL!D58)</f>
        <v>51</v>
      </c>
      <c r="Q58" s="18">
        <f t="shared" si="3"/>
        <v>3.0000000000000001E-3</v>
      </c>
      <c r="R58">
        <f t="array" ref="R58">IF(Q58="","",RANK(Q58, $Q$2:$Q$241) + COUNTIFS($Q$2:$Q$241, Q58, $P$2:$P$241, "&lt;"&amp;P58) + COUNTIFS($Q$2:$Q$241, Q58, $P$2:$P$241, P58, $M$2:$M$241, "&lt;"&amp;M58))</f>
        <v>7</v>
      </c>
      <c r="S58">
        <f ca="1">IF(FRL!F58="","",FRL!F58)</f>
        <v>34</v>
      </c>
      <c r="T58" s="6" t="str">
        <f t="shared" ca="1" si="4"/>
        <v/>
      </c>
      <c r="U58" s="6">
        <f t="shared" ca="1" si="5"/>
        <v>-2</v>
      </c>
      <c r="V58" t="str">
        <f ca="1">IF(R58="","",FRL!H58)</f>
        <v>10Bet: 50/1, 5pl, 1/4</v>
      </c>
    </row>
    <row r="59" spans="1:22" x14ac:dyDescent="0.35">
      <c r="A59" t="str">
        <f>IF(Win!A59="","",Win!A59)</f>
        <v>Momoka Kobori</v>
      </c>
      <c r="B59">
        <f>IF(Win!B59="","",VALUE(Win!B59))</f>
        <v>1.5E-3</v>
      </c>
      <c r="C59">
        <f>IF(Win!C59="","",Win!C59)</f>
        <v>667</v>
      </c>
      <c r="D59">
        <f>IF(Win!D59="","",Win!D59)</f>
        <v>176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Momoka Kobori</v>
      </c>
      <c r="N59" t="str">
        <f>IF(FRL!B59="","",FRL!B59)</f>
        <v>0.50%</v>
      </c>
      <c r="O59">
        <f>IF(FRL!C59="","",FRL!C59)</f>
        <v>200</v>
      </c>
      <c r="P59">
        <f>IF(FRL!D59="","",FRL!D59)</f>
        <v>81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Nastasia Nadaud</v>
      </c>
      <c r="B60">
        <f>IF(Win!B60="","",VALUE(Win!B60))</f>
        <v>2.1999999999999999E-2</v>
      </c>
      <c r="C60">
        <f>IF(Win!C60="","",Win!C60)</f>
        <v>45</v>
      </c>
      <c r="D60">
        <f>IF(Win!D60="","",Win!D60)</f>
        <v>34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Nastasia Nadaud</v>
      </c>
      <c r="N60" t="str">
        <f>IF(FRL!B60="","",FRL!B60)</f>
        <v>2.33%</v>
      </c>
      <c r="O60">
        <f>IF(FRL!C60="","",FRL!C60)</f>
        <v>43</v>
      </c>
      <c r="P60">
        <f>IF(FRL!D60="","",FRL!D60)</f>
        <v>34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34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Noora Komulainen</v>
      </c>
      <c r="B61">
        <f>IF(Win!B61="","",VALUE(Win!B61))</f>
        <v>4.3E-3</v>
      </c>
      <c r="C61">
        <f>IF(Win!C61="","",Win!C61)</f>
        <v>233</v>
      </c>
      <c r="D61">
        <f>IF(Win!D61="","",Win!D61)</f>
        <v>201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Noora Komulainen</v>
      </c>
      <c r="N61" t="str">
        <f>IF(FRL!B61="","",FRL!B61)</f>
        <v>0.84%</v>
      </c>
      <c r="O61">
        <f>IF(FRL!C61="","",FRL!C61)</f>
        <v>119</v>
      </c>
      <c r="P61">
        <f>IF(FRL!D61="","",FRL!D61)</f>
        <v>91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71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Nuria Iturrioz</v>
      </c>
      <c r="B62">
        <f>IF(Win!B62="","",VALUE(Win!B62))</f>
        <v>4.1999999999999997E-3</v>
      </c>
      <c r="C62">
        <f>IF(Win!C62="","",Win!C62)</f>
        <v>238</v>
      </c>
      <c r="D62">
        <f>IF(Win!D62="","",Win!D62)</f>
        <v>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Nuria Iturrioz</v>
      </c>
      <c r="N62" t="str">
        <f>IF(FRL!B62="","",FRL!B62)</f>
        <v>0.87%</v>
      </c>
      <c r="O62">
        <f>IF(FRL!C62="","",FRL!C62)</f>
        <v>115</v>
      </c>
      <c r="P62">
        <f>IF(FRL!D62="","",FRL!D62)</f>
        <v>41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Olivia Cowan</v>
      </c>
      <c r="B63">
        <f>IF(Win!B63="","",VALUE(Win!B63))</f>
        <v>3.5499999999999997E-2</v>
      </c>
      <c r="C63">
        <f>IF(Win!C63="","",Win!C63)</f>
        <v>28</v>
      </c>
      <c r="D63">
        <f>IF(Win!D63="","",Win!D63)</f>
        <v>46</v>
      </c>
      <c r="E63" s="18">
        <f t="shared" si="0"/>
        <v>1.4E-2</v>
      </c>
      <c r="F63">
        <f t="array" ref="F63">IF(E63="","",RANK(E63, $E$2:$E$241) + COUNTIFS($E$2:$E$241, E63, $D$2:$D$241, "&lt;"&amp;D63) + COUNTIFS($E$2:$E$241, E63, $D$2:$D$241, D63, $A$2:$A$241, "&lt;"&amp;A63))</f>
        <v>3</v>
      </c>
      <c r="G63">
        <f ca="1">IF(Win!F63="","",Win!F63)</f>
        <v>3</v>
      </c>
      <c r="H63" s="6">
        <f t="shared" ca="1" si="1"/>
        <v>7.1875</v>
      </c>
      <c r="I63" s="6">
        <f t="shared" ca="1" si="2"/>
        <v>7.1875</v>
      </c>
      <c r="J63" t="str">
        <f ca="1">IF(F63="","",Win!H63)</f>
        <v>Bet365: 45/1, 5pl, 1/4</v>
      </c>
      <c r="M63" t="str">
        <f>IF(FRL!A63="","",FRL!A63)</f>
        <v>Olivia Cowan</v>
      </c>
      <c r="N63" t="str">
        <f>IF(FRL!B63="","",FRL!B63)</f>
        <v>3.10%</v>
      </c>
      <c r="O63">
        <f>IF(FRL!C63="","",FRL!C63)</f>
        <v>32</v>
      </c>
      <c r="P63">
        <f>IF(FRL!D63="","",FRL!D63)</f>
        <v>41</v>
      </c>
      <c r="Q63" s="18">
        <f t="shared" si="3"/>
        <v>7.0000000000000001E-3</v>
      </c>
      <c r="R63">
        <f t="array" ref="R63">IF(Q63="","",RANK(Q63, $Q$2:$Q$241) + COUNTIFS($Q$2:$Q$241, Q63, $P$2:$P$241, "&lt;"&amp;P63) + COUNTIFS($Q$2:$Q$241, Q63, $P$2:$P$241, P63, $M$2:$M$241, "&lt;"&amp;M63))</f>
        <v>4</v>
      </c>
      <c r="S63">
        <f ca="1">IF(FRL!F63="","",FRL!F63)</f>
        <v>34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Bet365: 40/1, 5pl, 1/4</v>
      </c>
    </row>
    <row r="64" spans="1:22" x14ac:dyDescent="0.35">
      <c r="A64" t="str">
        <f>IF(Win!A64="","",Win!A64)</f>
        <v>Patricia Isabel Schmidt</v>
      </c>
      <c r="B64">
        <f>IF(Win!B64="","",VALUE(Win!B64))</f>
        <v>2.8E-3</v>
      </c>
      <c r="C64">
        <f>IF(Win!C64="","",Win!C64)</f>
        <v>357</v>
      </c>
      <c r="D64">
        <f>IF(Win!D64="","",Win!D64)</f>
        <v>151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Patricia Isabel Schmidt</v>
      </c>
      <c r="N64" t="str">
        <f>IF(FRL!B64="","",FRL!B64)</f>
        <v>0.67%</v>
      </c>
      <c r="O64">
        <f>IF(FRL!C64="","",FRL!C64)</f>
        <v>149</v>
      </c>
      <c r="P64">
        <f>IF(FRL!D64="","",FRL!D64)</f>
        <v>81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Paula Martin Sampedro</v>
      </c>
      <c r="B65">
        <f>IF(Win!B65="","",VALUE(Win!B65))</f>
        <v>4.07E-2</v>
      </c>
      <c r="C65">
        <f>IF(Win!C65="","",Win!C65)</f>
        <v>25</v>
      </c>
      <c r="D65">
        <f>IF(Win!D65="","",Win!D65)</f>
        <v>12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Paula Martin Sampedro</v>
      </c>
      <c r="N65" t="str">
        <f>IF(FRL!B65="","",FRL!B65)</f>
        <v>3.42%</v>
      </c>
      <c r="O65">
        <f>IF(FRL!C65="","",FRL!C65)</f>
        <v>29</v>
      </c>
      <c r="P65">
        <f>IF(FRL!D65="","",FRL!D65)</f>
        <v>19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Perrine Delacour</v>
      </c>
      <c r="B66">
        <f>IF(Win!B66="","",VALUE(Win!B66))</f>
        <v>4.02E-2</v>
      </c>
      <c r="C66">
        <f>IF(Win!C66="","",Win!C66)</f>
        <v>25</v>
      </c>
      <c r="D66">
        <f>IF(Win!D66="","",Win!D66)</f>
        <v>29</v>
      </c>
      <c r="E66" s="18">
        <f t="shared" ref="E66:E129" si="6">IF(D66="","",IF(ROUND((B66*(D66-1)-(1-B66))/(D66-1),3)&lt;=0,"",ROUND((B66*(D66-1)-(1-B66))/(D66-1),3)))</f>
        <v>6.0000000000000001E-3</v>
      </c>
      <c r="F66">
        <f t="array" ref="F66">IF(E66="","",RANK(E66, $E$2:$E$241) + COUNTIFS($E$2:$E$241, E66, $D$2:$D$241, "&lt;"&amp;D66) + COUNTIFS($E$2:$E$241, E66, $D$2:$D$241, D66, $A$2:$A$241, "&lt;"&amp;A66))</f>
        <v>6</v>
      </c>
      <c r="G66">
        <f ca="1">IF(Win!F66="","",Win!F66)</f>
        <v>3</v>
      </c>
      <c r="H66" s="6" t="str">
        <f t="shared" ca="1" si="1"/>
        <v/>
      </c>
      <c r="I66" s="6">
        <f t="shared" ca="1" si="2"/>
        <v>4</v>
      </c>
      <c r="J66" t="str">
        <f ca="1">IF(F66="","",Win!H66)</f>
        <v>Bet365: 28/1, 5pl, 1/4</v>
      </c>
      <c r="M66" t="str">
        <f>IF(FRL!A66="","",FRL!A66)</f>
        <v>Perrine Delacour</v>
      </c>
      <c r="N66" t="str">
        <f>IF(FRL!B66="","",FRL!B66)</f>
        <v>3.46%</v>
      </c>
      <c r="O66">
        <f>IF(FRL!C66="","",FRL!C66)</f>
        <v>29</v>
      </c>
      <c r="P66">
        <f>IF(FRL!D66="","",FRL!D66)</f>
        <v>31</v>
      </c>
      <c r="Q66" s="18">
        <f t="shared" si="3"/>
        <v>2E-3</v>
      </c>
      <c r="R66">
        <f t="array" ref="R66">IF(Q66="","",RANK(Q66, $Q$2:$Q$241) + COUNTIFS($Q$2:$Q$241, Q66, $P$2:$P$241, "&lt;"&amp;P66) + COUNTIFS($Q$2:$Q$241, Q66, $P$2:$P$241, P66, $M$2:$M$241, "&lt;"&amp;M66))</f>
        <v>8</v>
      </c>
      <c r="S66">
        <f ca="1">IF(FRL!F66="","",FRL!F66)</f>
        <v>15</v>
      </c>
      <c r="T66" s="6" t="str">
        <f t="shared" ca="1" si="4"/>
        <v/>
      </c>
      <c r="U66" s="6">
        <f t="shared" ca="1" si="5"/>
        <v>-2</v>
      </c>
      <c r="V66" t="str">
        <f ca="1">IF(R66="","",FRL!H66)</f>
        <v>Bet365: 30/1, 5pl, 1/4</v>
      </c>
    </row>
    <row r="67" spans="1:22" x14ac:dyDescent="0.35">
      <c r="A67" t="str">
        <f>IF(Win!A67="","",Win!A67)</f>
        <v>Pia Babnik</v>
      </c>
      <c r="B67">
        <f>IF(Win!B67="","",VALUE(Win!B67))</f>
        <v>2.8999999999999998E-3</v>
      </c>
      <c r="C67">
        <f>IF(Win!C67="","",Win!C67)</f>
        <v>345</v>
      </c>
      <c r="D67">
        <f>IF(Win!D67="","",Win!D67)</f>
        <v>73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Pia Babnik</v>
      </c>
      <c r="N67" t="str">
        <f>IF(FRL!B67="","",FRL!B67)</f>
        <v>0.70%</v>
      </c>
      <c r="O67">
        <f>IF(FRL!C67="","",FRL!C67)</f>
        <v>143</v>
      </c>
      <c r="P67">
        <f>IF(FRL!D67="","",FRL!D67)</f>
        <v>67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34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Pranavi Urs</v>
      </c>
      <c r="B68">
        <f>IF(Win!B68="","",VALUE(Win!B68))</f>
        <v>1.14E-2</v>
      </c>
      <c r="C68">
        <f>IF(Win!C68="","",Win!C68)</f>
        <v>88</v>
      </c>
      <c r="D68">
        <f>IF(Win!D68="","",Win!D68)</f>
        <v>67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Pranavi Urs</v>
      </c>
      <c r="N68" t="str">
        <f>IF(FRL!B68="","",FRL!B68)</f>
        <v>1.52%</v>
      </c>
      <c r="O68">
        <f>IF(FRL!C68="","",FRL!C68)</f>
        <v>66</v>
      </c>
      <c r="P68">
        <f>IF(FRL!D68="","",FRL!D68)</f>
        <v>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Sara Byrne</v>
      </c>
      <c r="B69">
        <f>IF(Win!B69="","",VALUE(Win!B69))</f>
        <v>1.4E-3</v>
      </c>
      <c r="C69">
        <f>IF(Win!C69="","",Win!C69)</f>
        <v>714</v>
      </c>
      <c r="D69">
        <f>IF(Win!D69="","",Win!D69)</f>
        <v>301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Sara Byrne</v>
      </c>
      <c r="N69" t="str">
        <f>IF(FRL!B69="","",FRL!B69)</f>
        <v>0.47%</v>
      </c>
      <c r="O69">
        <f>IF(FRL!C69="","",FRL!C69)</f>
        <v>213</v>
      </c>
      <c r="P69">
        <f>IF(FRL!D69="","",FRL!D69)</f>
        <v>126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Sara Kouskova</v>
      </c>
      <c r="B70">
        <f>IF(Win!B70="","",VALUE(Win!B70))</f>
        <v>6.8999999999999999E-3</v>
      </c>
      <c r="C70">
        <f>IF(Win!C70="","",Win!C70)</f>
        <v>145</v>
      </c>
      <c r="D70">
        <f>IF(Win!D70="","",Win!D70)</f>
        <v>71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Sara Kouskova</v>
      </c>
      <c r="N70" t="str">
        <f>IF(FRL!B70="","",FRL!B70)</f>
        <v>1.13%</v>
      </c>
      <c r="O70">
        <f>IF(FRL!C70="","",FRL!C70)</f>
        <v>88</v>
      </c>
      <c r="P70">
        <f>IF(FRL!D70="","",FRL!D70)</f>
        <v>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Sarah Kemp</v>
      </c>
      <c r="B71">
        <f>IF(Win!B71="","",VALUE(Win!B71))</f>
        <v>4.5999999999999999E-3</v>
      </c>
      <c r="C71">
        <f>IF(Win!C71="","",Win!C71)</f>
        <v>217</v>
      </c>
      <c r="D71">
        <f>IF(Win!D71="","",Win!D71)</f>
        <v>201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Sarah Kemp</v>
      </c>
      <c r="N71" t="str">
        <f>IF(FRL!B71="","",FRL!B71)</f>
        <v>0.96%</v>
      </c>
      <c r="O71">
        <f>IF(FRL!C71="","",FRL!C71)</f>
        <v>104</v>
      </c>
      <c r="P71">
        <f>IF(FRL!D71="","",FRL!D71)</f>
        <v>91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49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Shannon Tan</v>
      </c>
      <c r="B72">
        <f>IF(Win!B72="","",VALUE(Win!B72))</f>
        <v>4.8399999999999999E-2</v>
      </c>
      <c r="C72">
        <f>IF(Win!C72="","",Win!C72)</f>
        <v>21</v>
      </c>
      <c r="D72">
        <f>IF(Win!D72="","",Win!D72)</f>
        <v>13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Shannon Tan</v>
      </c>
      <c r="N72" t="str">
        <f>IF(FRL!B72="","",FRL!B72)</f>
        <v>3.78%</v>
      </c>
      <c r="O72">
        <f>IF(FRL!C72="","",FRL!C72)</f>
        <v>26</v>
      </c>
      <c r="P72">
        <f>IF(FRL!D72="","",FRL!D72)</f>
        <v>21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Smilla Tarning Soenderby</v>
      </c>
      <c r="B73">
        <f>IF(Win!B73="","",VALUE(Win!B73))</f>
        <v>7.1000000000000004E-3</v>
      </c>
      <c r="C73">
        <f>IF(Win!C73="","",Win!C73)</f>
        <v>141</v>
      </c>
      <c r="D73">
        <f>IF(Win!D73="","",Win!D73)</f>
        <v>126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Smilla Tarning Soenderby</v>
      </c>
      <c r="N73" t="str">
        <f>IF(FRL!B73="","",FRL!B73)</f>
        <v>1.13%</v>
      </c>
      <c r="O73">
        <f>IF(FRL!C73="","",FRL!C73)</f>
        <v>88</v>
      </c>
      <c r="P73">
        <f>IF(FRL!D73="","",FRL!D73)</f>
        <v>67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Sofie Kibsgaard</v>
      </c>
      <c r="B74">
        <f>IF(Win!B74="","",VALUE(Win!B74))</f>
        <v>1.2999999999999999E-3</v>
      </c>
      <c r="C74">
        <f>IF(Win!C74="","",Win!C74)</f>
        <v>769</v>
      </c>
      <c r="D74">
        <f>IF(Win!D74="","",Win!D74)</f>
        <v>151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Sofie Kibsgaard</v>
      </c>
      <c r="N74" t="str">
        <f>IF(FRL!B74="","",FRL!B74)</f>
        <v>0.45%</v>
      </c>
      <c r="O74">
        <f>IF(FRL!C74="","",FRL!C74)</f>
        <v>222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64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Teresa Toscano</v>
      </c>
      <c r="B75">
        <f>IF(Win!B75="","",VALUE(Win!B75))</f>
        <v>5.9999999999999995E-4</v>
      </c>
      <c r="C75">
        <f>IF(Win!C75="","",Win!C75)</f>
        <v>1667</v>
      </c>
      <c r="D75">
        <f>IF(Win!D75="","",Win!D75)</f>
        <v>351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Teresa Toscano</v>
      </c>
      <c r="N75" t="str">
        <f>IF(FRL!B75="","",FRL!B75)</f>
        <v>0.31%</v>
      </c>
      <c r="O75">
        <f>IF(FRL!C75="","",FRL!C75)</f>
        <v>323</v>
      </c>
      <c r="P75">
        <f>IF(FRL!D75="","",FRL!D75)</f>
        <v>126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15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Trichat Cheenglab</v>
      </c>
      <c r="B76">
        <f>IF(Win!B76="","",VALUE(Win!B76))</f>
        <v>4.5999999999999999E-3</v>
      </c>
      <c r="C76">
        <f>IF(Win!C76="","",Win!C76)</f>
        <v>217</v>
      </c>
      <c r="D76">
        <f>IF(Win!D76="","",Win!D76)</f>
        <v>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Trichat Cheenglab</v>
      </c>
      <c r="N76" t="str">
        <f>IF(FRL!B76="","",FRL!B76)</f>
        <v>0.93%</v>
      </c>
      <c r="O76">
        <f>IF(FRL!C76="","",FRL!C76)</f>
        <v>108</v>
      </c>
      <c r="P76">
        <f>IF(FRL!D76="","",FRL!D76)</f>
        <v>41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845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846</v>
      </c>
      <c r="C2">
        <v>19</v>
      </c>
      <c r="D2">
        <v>34</v>
      </c>
      <c r="E2" s="17" t="s">
        <v>847</v>
      </c>
      <c r="F2">
        <f ca="1">IFERROR(IF(A2="","",OFFSET(Results!$Z$1,MATCH(A2,Results!$A:$A,0)-1,0)),"")</f>
        <v>10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-2.5</v>
      </c>
      <c r="H2" t="str">
        <f ca="1">IF(E2="","",OFFSET([2]LET!$AL$1,MATCH(A2,[2]LET!$E$1:$E$500,0)-1,0))</f>
        <v>BetMGM: 33/1, 5pl, 1/4</v>
      </c>
    </row>
    <row r="3" spans="1:8" x14ac:dyDescent="0.35">
      <c r="A3" t="s">
        <v>246</v>
      </c>
      <c r="B3" s="15" t="s">
        <v>318</v>
      </c>
      <c r="C3">
        <v>5000</v>
      </c>
      <c r="D3">
        <v>51</v>
      </c>
      <c r="E3" s="17" t="s">
        <v>226</v>
      </c>
      <c r="F3">
        <f ca="1">IFERROR(IF(A3="","",OFFSET(Results!$Z$1,MATCH(A3,Results!$A:$A,0)-1,0)),"")</f>
        <v>45</v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35">
      <c r="A4" t="s">
        <v>248</v>
      </c>
      <c r="B4" s="15" t="s">
        <v>360</v>
      </c>
      <c r="C4">
        <v>345</v>
      </c>
      <c r="D4">
        <v>101</v>
      </c>
      <c r="E4" s="17" t="s">
        <v>226</v>
      </c>
      <c r="F4">
        <f ca="1">IFERROR(IF(A4="","",OFFSET(Results!$Z$1,MATCH(A4,Results!$A:$A,0)-1,0)),"")</f>
        <v>15</v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35">
      <c r="A5" t="s">
        <v>250</v>
      </c>
      <c r="B5" s="15" t="s">
        <v>848</v>
      </c>
      <c r="C5">
        <v>118</v>
      </c>
      <c r="D5">
        <v>67</v>
      </c>
      <c r="E5" s="17" t="s">
        <v>226</v>
      </c>
      <c r="F5">
        <f ca="1">IFERROR(IF(A5="","",OFFSET(Results!$Z$1,MATCH(A5,Results!$A:$A,0)-1,0)),"")</f>
        <v>15</v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35">
      <c r="A6" t="s">
        <v>252</v>
      </c>
      <c r="B6" s="15" t="s">
        <v>840</v>
      </c>
      <c r="C6">
        <v>112</v>
      </c>
      <c r="D6">
        <v>67</v>
      </c>
      <c r="E6" s="17" t="s">
        <v>226</v>
      </c>
      <c r="F6">
        <f ca="1">IFERROR(IF(A6="","",OFFSET(Results!$Z$1,MATCH(A6,Results!$A:$A,0)-1,0)),"")</f>
        <v>34</v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35">
      <c r="A7" t="s">
        <v>254</v>
      </c>
      <c r="B7" s="15" t="s">
        <v>849</v>
      </c>
      <c r="C7">
        <v>93</v>
      </c>
      <c r="D7">
        <v>41</v>
      </c>
      <c r="E7" s="17" t="s">
        <v>226</v>
      </c>
      <c r="F7">
        <f ca="1">IFERROR(IF(A7="","",OFFSET(Results!$Z$1,MATCH(A7,Results!$A:$A,0)-1,0)),"")</f>
        <v>45</v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35">
      <c r="A8" t="s">
        <v>256</v>
      </c>
      <c r="B8" s="15" t="s">
        <v>850</v>
      </c>
      <c r="C8">
        <v>31</v>
      </c>
      <c r="D8">
        <v>34</v>
      </c>
      <c r="E8" s="17" t="s">
        <v>464</v>
      </c>
      <c r="F8">
        <f ca="1">IFERROR(IF(A8="","",OFFSET(Results!$Z$1,MATCH(A8,Results!$A:$A,0)-1,0)),"")</f>
        <v>49</v>
      </c>
      <c r="G8" s="6">
        <f t="shared" ca="1" si="0"/>
        <v>-0.3</v>
      </c>
      <c r="H8" t="str">
        <f ca="1">IF(E8="","",OFFSET([2]LET!$AL$1,MATCH(A8,[2]LET!$E$1:$E$500,0)-1,0))</f>
        <v>BetMGM: 33/1, 5pl, 1/4</v>
      </c>
    </row>
    <row r="9" spans="1:8" x14ac:dyDescent="0.35">
      <c r="A9" t="s">
        <v>258</v>
      </c>
      <c r="B9" s="15" t="s">
        <v>277</v>
      </c>
      <c r="C9">
        <v>1429</v>
      </c>
      <c r="D9">
        <v>101</v>
      </c>
      <c r="E9" s="17" t="s">
        <v>226</v>
      </c>
      <c r="F9">
        <f ca="1">IFERROR(IF(A9="","",OFFSET(Results!$Z$1,MATCH(A9,Results!$A:$A,0)-1,0)),"")</f>
        <v>15</v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35">
      <c r="A10" t="s">
        <v>259</v>
      </c>
      <c r="B10" s="15" t="s">
        <v>851</v>
      </c>
      <c r="C10">
        <v>303</v>
      </c>
      <c r="D10">
        <v>111</v>
      </c>
      <c r="E10" s="17" t="s">
        <v>226</v>
      </c>
      <c r="F10">
        <f ca="1">IFERROR(IF(A10="","",OFFSET(Results!$Z$1,MATCH(A10,Results!$A:$A,0)-1,0)),"")</f>
        <v>49</v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35">
      <c r="A11" t="s">
        <v>261</v>
      </c>
      <c r="B11" s="15" t="s">
        <v>337</v>
      </c>
      <c r="C11">
        <v>185</v>
      </c>
      <c r="D11">
        <v>41</v>
      </c>
      <c r="E11" s="17" t="s">
        <v>226</v>
      </c>
      <c r="F11">
        <f ca="1">IFERROR(IF(A11="","",OFFSET(Results!$Z$1,MATCH(A11,Results!$A:$A,0)-1,0)),"")</f>
        <v>64</v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35">
      <c r="A12" t="s">
        <v>263</v>
      </c>
      <c r="B12" s="15" t="s">
        <v>852</v>
      </c>
      <c r="C12">
        <v>42</v>
      </c>
      <c r="D12">
        <v>21</v>
      </c>
      <c r="E12" s="17" t="s">
        <v>226</v>
      </c>
      <c r="F12">
        <f ca="1">IFERROR(IF(A12="","",OFFSET(Results!$Z$1,MATCH(A12,Results!$A:$A,0)-1,0)),"")</f>
        <v>34</v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35">
      <c r="A13" t="s">
        <v>265</v>
      </c>
      <c r="B13" s="15" t="s">
        <v>780</v>
      </c>
      <c r="C13">
        <v>227</v>
      </c>
      <c r="D13">
        <v>111</v>
      </c>
      <c r="E13" s="17" t="s">
        <v>226</v>
      </c>
      <c r="F13">
        <f ca="1">IFERROR(IF(A13="","",OFFSET(Results!$Z$1,MATCH(A13,Results!$A:$A,0)-1,0)),"")</f>
        <v>15</v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35">
      <c r="A14" t="s">
        <v>267</v>
      </c>
      <c r="B14" s="15" t="s">
        <v>391</v>
      </c>
      <c r="C14">
        <v>63</v>
      </c>
      <c r="D14">
        <v>34</v>
      </c>
      <c r="E14" s="17" t="s">
        <v>226</v>
      </c>
      <c r="F14">
        <f ca="1">IFERROR(IF(A14="","",OFFSET(Results!$Z$1,MATCH(A14,Results!$A:$A,0)-1,0)),"")</f>
        <v>27</v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35">
      <c r="A15" t="s">
        <v>269</v>
      </c>
      <c r="B15" s="15" t="s">
        <v>851</v>
      </c>
      <c r="C15">
        <v>303</v>
      </c>
      <c r="D15">
        <v>126</v>
      </c>
      <c r="E15" s="17" t="s">
        <v>226</v>
      </c>
      <c r="F15">
        <f ca="1">IFERROR(IF(A15="","",OFFSET(Results!$Z$1,MATCH(A15,Results!$A:$A,0)-1,0)),"")</f>
        <v>49</v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35">
      <c r="A16" t="s">
        <v>271</v>
      </c>
      <c r="B16" s="15" t="s">
        <v>853</v>
      </c>
      <c r="C16">
        <v>455</v>
      </c>
      <c r="D16">
        <v>201</v>
      </c>
      <c r="E16" s="17" t="s">
        <v>226</v>
      </c>
      <c r="F16">
        <f ca="1">IFERROR(IF(A16="","",OFFSET(Results!$Z$1,MATCH(A16,Results!$A:$A,0)-1,0)),"")</f>
        <v>49</v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1:8" x14ac:dyDescent="0.35">
      <c r="A17" t="s">
        <v>273</v>
      </c>
      <c r="B17" s="15" t="s">
        <v>249</v>
      </c>
      <c r="C17">
        <v>2000</v>
      </c>
      <c r="D17">
        <v>101</v>
      </c>
      <c r="E17" s="17" t="s">
        <v>226</v>
      </c>
      <c r="F17">
        <f ca="1">IFERROR(IF(A17="","",OFFSET(Results!$Z$1,MATCH(A17,Results!$A:$A,0)-1,0)),"")</f>
        <v>64</v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1:8" x14ac:dyDescent="0.35">
      <c r="A18" t="s">
        <v>274</v>
      </c>
      <c r="B18" s="15" t="s">
        <v>415</v>
      </c>
      <c r="C18">
        <v>244</v>
      </c>
      <c r="D18">
        <v>126</v>
      </c>
      <c r="E18" s="17" t="s">
        <v>226</v>
      </c>
      <c r="F18">
        <f ca="1">IFERROR(IF(A18="","",OFFSET(Results!$Z$1,MATCH(A18,Results!$A:$A,0)-1,0)),"")</f>
        <v>34</v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1:8" x14ac:dyDescent="0.35">
      <c r="A19" t="s">
        <v>276</v>
      </c>
      <c r="B19" s="15" t="s">
        <v>854</v>
      </c>
      <c r="C19">
        <v>294</v>
      </c>
      <c r="D19">
        <v>101</v>
      </c>
      <c r="E19" s="17" t="s">
        <v>226</v>
      </c>
      <c r="F19">
        <f ca="1">IFERROR(IF(A19="","",OFFSET(Results!$Z$1,MATCH(A19,Results!$A:$A,0)-1,0)),"")</f>
        <v>27</v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1:8" x14ac:dyDescent="0.35">
      <c r="A20" t="s">
        <v>278</v>
      </c>
      <c r="B20" s="15" t="s">
        <v>851</v>
      </c>
      <c r="C20">
        <v>303</v>
      </c>
      <c r="D20">
        <v>101</v>
      </c>
      <c r="E20" s="17" t="s">
        <v>226</v>
      </c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1:8" x14ac:dyDescent="0.35">
      <c r="A21" t="s">
        <v>280</v>
      </c>
      <c r="B21" s="15" t="s">
        <v>855</v>
      </c>
      <c r="C21">
        <v>40</v>
      </c>
      <c r="D21">
        <v>36</v>
      </c>
      <c r="E21" s="17" t="s">
        <v>226</v>
      </c>
      <c r="F21">
        <f ca="1">IFERROR(IF(A21="","",OFFSET(Results!$Z$1,MATCH(A21,Results!$A:$A,0)-1,0)),"")</f>
        <v>15</v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1:8" x14ac:dyDescent="0.35">
      <c r="A22" t="s">
        <v>282</v>
      </c>
      <c r="B22" s="15" t="s">
        <v>285</v>
      </c>
      <c r="C22">
        <v>263</v>
      </c>
      <c r="D22">
        <v>91</v>
      </c>
      <c r="E22" s="17" t="s">
        <v>226</v>
      </c>
      <c r="F22">
        <f ca="1">IFERROR(IF(A22="","",OFFSET(Results!$Z$1,MATCH(A22,Results!$A:$A,0)-1,0)),"")</f>
        <v>49</v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1:8" x14ac:dyDescent="0.35">
      <c r="A23" t="s">
        <v>284</v>
      </c>
      <c r="B23" s="15" t="s">
        <v>447</v>
      </c>
      <c r="C23">
        <v>127</v>
      </c>
      <c r="D23">
        <v>51</v>
      </c>
      <c r="E23" s="17" t="s">
        <v>226</v>
      </c>
      <c r="F23">
        <f ca="1">IFERROR(IF(A23="","",OFFSET(Results!$Z$1,MATCH(A23,Results!$A:$A,0)-1,0)),"")</f>
        <v>49</v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1:8" x14ac:dyDescent="0.35">
      <c r="A24" t="s">
        <v>286</v>
      </c>
      <c r="B24" s="15" t="s">
        <v>354</v>
      </c>
      <c r="C24">
        <v>357</v>
      </c>
      <c r="D24">
        <v>151</v>
      </c>
      <c r="E24" s="17" t="s">
        <v>226</v>
      </c>
      <c r="F24">
        <f ca="1">IFERROR(IF(A24="","",OFFSET(Results!$Z$1,MATCH(A24,Results!$A:$A,0)-1,0)),"")</f>
        <v>15</v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1:8" x14ac:dyDescent="0.35">
      <c r="A25" t="s">
        <v>287</v>
      </c>
      <c r="B25" s="15" t="s">
        <v>856</v>
      </c>
      <c r="C25">
        <v>24</v>
      </c>
      <c r="D25">
        <v>29</v>
      </c>
      <c r="E25" s="17" t="s">
        <v>428</v>
      </c>
      <c r="F25">
        <f ca="1">IFERROR(IF(A25="","",OFFSET(Results!$Z$1,MATCH(A25,Results!$A:$A,0)-1,0)),"")</f>
        <v>64</v>
      </c>
      <c r="G25" s="6">
        <f t="shared" ca="1" si="0"/>
        <v>-0.70000000000000007</v>
      </c>
      <c r="H25" t="str">
        <f ca="1">IF(E25="","",OFFSET([2]LET!$AL$1,MATCH(A25,[2]LET!$E$1:$E$500,0)-1,0))</f>
        <v>BetMGM: 28/1, 5pl, 1/4</v>
      </c>
    </row>
    <row r="26" spans="1:8" x14ac:dyDescent="0.35">
      <c r="A26" t="s">
        <v>289</v>
      </c>
      <c r="B26" s="15" t="s">
        <v>857</v>
      </c>
      <c r="C26">
        <v>9.6999999999999993</v>
      </c>
      <c r="D26">
        <v>17</v>
      </c>
      <c r="E26" s="17" t="s">
        <v>858</v>
      </c>
      <c r="F26">
        <f ca="1">IFERROR(IF(A26="","",OFFSET(Results!$Z$1,MATCH(A26,Results!$A:$A,0)-1,0)),"")</f>
        <v>10</v>
      </c>
      <c r="G26" s="6">
        <f t="shared" ca="1" si="0"/>
        <v>-4.7</v>
      </c>
      <c r="H26" t="str">
        <f ca="1">IF(E26="","",OFFSET([2]LET!$AL$1,MATCH(A26,[2]LET!$E$1:$E$500,0)-1,0))</f>
        <v>BetMGM: 16/1, 5pl, 1/4</v>
      </c>
    </row>
    <row r="27" spans="1:8" x14ac:dyDescent="0.35">
      <c r="A27" t="s">
        <v>291</v>
      </c>
      <c r="B27" s="15" t="s">
        <v>859</v>
      </c>
      <c r="C27">
        <v>196</v>
      </c>
      <c r="D27">
        <v>126</v>
      </c>
      <c r="E27" s="17" t="s">
        <v>226</v>
      </c>
      <c r="F27">
        <f ca="1">IFERROR(IF(A27="","",OFFSET(Results!$Z$1,MATCH(A27,Results!$A:$A,0)-1,0)),"")</f>
        <v>3</v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1:8" x14ac:dyDescent="0.35">
      <c r="A28" t="s">
        <v>293</v>
      </c>
      <c r="B28" s="15" t="s">
        <v>449</v>
      </c>
      <c r="C28">
        <v>88</v>
      </c>
      <c r="D28">
        <v>67</v>
      </c>
      <c r="E28" s="17" t="s">
        <v>226</v>
      </c>
      <c r="F28">
        <f ca="1">IFERROR(IF(A28="","",OFFSET(Results!$Z$1,MATCH(A28,Results!$A:$A,0)-1,0)),"")</f>
        <v>64</v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1:8" x14ac:dyDescent="0.35">
      <c r="A29" t="s">
        <v>295</v>
      </c>
      <c r="B29" s="15" t="s">
        <v>377</v>
      </c>
      <c r="C29">
        <v>38</v>
      </c>
      <c r="D29">
        <v>46</v>
      </c>
      <c r="E29" s="17" t="s">
        <v>380</v>
      </c>
      <c r="F29">
        <f ca="1">IFERROR(IF(A29="","",OFFSET(Results!$Z$1,MATCH(A29,Results!$A:$A,0)-1,0)),"")</f>
        <v>27</v>
      </c>
      <c r="G29" s="6">
        <f t="shared" ca="1" si="0"/>
        <v>-0.4</v>
      </c>
      <c r="H29" t="str">
        <f ca="1">IF(E29="","",OFFSET([2]LET!$AL$1,MATCH(A29,[2]LET!$E$1:$E$500,0)-1,0))</f>
        <v>Bet365: 45/1, 5pl, 1/4</v>
      </c>
    </row>
    <row r="30" spans="1:8" x14ac:dyDescent="0.35">
      <c r="A30" t="s">
        <v>297</v>
      </c>
      <c r="B30" s="15" t="s">
        <v>486</v>
      </c>
      <c r="C30">
        <v>63</v>
      </c>
      <c r="D30">
        <v>41</v>
      </c>
      <c r="E30" s="17" t="s">
        <v>226</v>
      </c>
      <c r="F30">
        <f ca="1">IFERROR(IF(A30="","",OFFSET(Results!$Z$1,MATCH(A30,Results!$A:$A,0)-1,0)),"")</f>
        <v>10</v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1:8" x14ac:dyDescent="0.35">
      <c r="A31" t="s">
        <v>299</v>
      </c>
      <c r="B31" s="15" t="s">
        <v>474</v>
      </c>
      <c r="C31">
        <v>109</v>
      </c>
      <c r="D31">
        <v>81</v>
      </c>
      <c r="E31" s="17" t="s">
        <v>226</v>
      </c>
      <c r="F31">
        <f ca="1">IFERROR(IF(A31="","",OFFSET(Results!$Z$1,MATCH(A31,Results!$A:$A,0)-1,0)),"")</f>
        <v>49</v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1:8" x14ac:dyDescent="0.35">
      <c r="A32" t="s">
        <v>301</v>
      </c>
      <c r="B32" s="15" t="s">
        <v>474</v>
      </c>
      <c r="C32">
        <v>109</v>
      </c>
      <c r="D32">
        <v>81</v>
      </c>
      <c r="E32" s="17" t="s">
        <v>226</v>
      </c>
      <c r="F32">
        <f ca="1">IFERROR(IF(A32="","",OFFSET(Results!$Z$1,MATCH(A32,Results!$A:$A,0)-1,0)),"")</f>
        <v>34</v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1:8" x14ac:dyDescent="0.35">
      <c r="A33" t="s">
        <v>303</v>
      </c>
      <c r="B33" s="15" t="s">
        <v>312</v>
      </c>
      <c r="C33">
        <v>417</v>
      </c>
      <c r="D33">
        <v>101</v>
      </c>
      <c r="E33" s="17" t="s">
        <v>226</v>
      </c>
      <c r="F33">
        <f ca="1">IFERROR(IF(A33="","",OFFSET(Results!$Z$1,MATCH(A33,Results!$A:$A,0)-1,0)),"")</f>
        <v>71</v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1:8" x14ac:dyDescent="0.35">
      <c r="A34" t="s">
        <v>304</v>
      </c>
      <c r="B34" s="15" t="s">
        <v>260</v>
      </c>
      <c r="C34">
        <v>1111</v>
      </c>
      <c r="D34">
        <v>201</v>
      </c>
      <c r="E34" s="17" t="s">
        <v>226</v>
      </c>
      <c r="F34">
        <f ca="1">IFERROR(IF(A34="","",OFFSET(Results!$Z$1,MATCH(A34,Results!$A:$A,0)-1,0)),"")</f>
        <v>45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1:8" x14ac:dyDescent="0.35">
      <c r="A35" t="s">
        <v>306</v>
      </c>
      <c r="B35" s="15" t="s">
        <v>371</v>
      </c>
      <c r="C35">
        <v>141</v>
      </c>
      <c r="D35">
        <v>81</v>
      </c>
      <c r="E35" s="17" t="s">
        <v>226</v>
      </c>
      <c r="F35">
        <f ca="1">IFERROR(IF(A35="","",OFFSET(Results!$Z$1,MATCH(A35,Results!$A:$A,0)-1,0)),"")</f>
        <v>34</v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1:8" x14ac:dyDescent="0.35">
      <c r="A36" t="s">
        <v>308</v>
      </c>
      <c r="B36" s="15" t="s">
        <v>305</v>
      </c>
      <c r="C36">
        <v>10000</v>
      </c>
      <c r="D36">
        <v>201</v>
      </c>
      <c r="E36" s="17" t="s">
        <v>226</v>
      </c>
      <c r="F36">
        <f ca="1">IFERROR(IF(A36="","",OFFSET(Results!$Z$1,MATCH(A36,Results!$A:$A,0)-1,0)),"")</f>
        <v>15</v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1:8" x14ac:dyDescent="0.35">
      <c r="A37" t="s">
        <v>309</v>
      </c>
      <c r="B37" s="15" t="s">
        <v>860</v>
      </c>
      <c r="C37">
        <v>32</v>
      </c>
      <c r="D37">
        <v>29</v>
      </c>
      <c r="E37" s="17" t="s">
        <v>226</v>
      </c>
      <c r="F37">
        <f ca="1">IFERROR(IF(A37="","",OFFSET(Results!$Z$1,MATCH(A37,Results!$A:$A,0)-1,0)),"")</f>
        <v>27</v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1:8" x14ac:dyDescent="0.35">
      <c r="A38" t="s">
        <v>311</v>
      </c>
      <c r="B38" s="15" t="s">
        <v>320</v>
      </c>
      <c r="C38">
        <v>156</v>
      </c>
      <c r="D38">
        <v>101</v>
      </c>
      <c r="E38" s="17" t="s">
        <v>226</v>
      </c>
      <c r="F38">
        <f ca="1">IFERROR(IF(A38="","",OFFSET(Results!$Z$1,MATCH(A38,Results!$A:$A,0)-1,0)),"")</f>
        <v>45</v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1:8" x14ac:dyDescent="0.35">
      <c r="A39" t="s">
        <v>313</v>
      </c>
      <c r="B39" s="15" t="s">
        <v>861</v>
      </c>
      <c r="C39">
        <v>40</v>
      </c>
      <c r="D39">
        <v>34</v>
      </c>
      <c r="E39" s="17" t="s">
        <v>226</v>
      </c>
      <c r="F39">
        <f ca="1">IFERROR(IF(A39="","",OFFSET(Results!$Z$1,MATCH(A39,Results!$A:$A,0)-1,0)),"")</f>
        <v>5</v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1:8" x14ac:dyDescent="0.35">
      <c r="A40" t="s">
        <v>315</v>
      </c>
      <c r="B40" s="15" t="s">
        <v>862</v>
      </c>
      <c r="C40">
        <v>55</v>
      </c>
      <c r="D40">
        <v>41</v>
      </c>
      <c r="E40" s="17" t="s">
        <v>226</v>
      </c>
      <c r="F40">
        <f ca="1">IFERROR(IF(A40="","",OFFSET(Results!$Z$1,MATCH(A40,Results!$A:$A,0)-1,0)),"")</f>
        <v>34</v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1:8" x14ac:dyDescent="0.35">
      <c r="A41" t="s">
        <v>317</v>
      </c>
      <c r="B41" s="15" t="s">
        <v>863</v>
      </c>
      <c r="C41">
        <v>833</v>
      </c>
      <c r="D41">
        <v>101</v>
      </c>
      <c r="E41" s="17" t="s">
        <v>226</v>
      </c>
      <c r="F41">
        <f ca="1">IFERROR(IF(A41="","",OFFSET(Results!$Z$1,MATCH(A41,Results!$A:$A,0)-1,0)),"")</f>
        <v>5</v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1:8" x14ac:dyDescent="0.35">
      <c r="A42" t="s">
        <v>319</v>
      </c>
      <c r="B42" s="15" t="s">
        <v>864</v>
      </c>
      <c r="C42">
        <v>90</v>
      </c>
      <c r="D42">
        <v>41</v>
      </c>
      <c r="E42" s="17" t="s">
        <v>226</v>
      </c>
      <c r="F42">
        <f ca="1">IFERROR(IF(A42="","",OFFSET(Results!$Z$1,MATCH(A42,Results!$A:$A,0)-1,0)),"")</f>
        <v>15</v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1:8" x14ac:dyDescent="0.35">
      <c r="A43" t="s">
        <v>321</v>
      </c>
      <c r="B43" s="15" t="s">
        <v>865</v>
      </c>
      <c r="C43">
        <v>99</v>
      </c>
      <c r="D43">
        <v>81</v>
      </c>
      <c r="E43" s="17" t="s">
        <v>226</v>
      </c>
      <c r="F43">
        <f ca="1">IFERROR(IF(A43="","",OFFSET(Results!$Z$1,MATCH(A43,Results!$A:$A,0)-1,0)),"")</f>
        <v>49</v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1:8" x14ac:dyDescent="0.35">
      <c r="A44" t="s">
        <v>323</v>
      </c>
      <c r="B44" s="15" t="s">
        <v>253</v>
      </c>
      <c r="C44">
        <v>233</v>
      </c>
      <c r="D44">
        <v>81</v>
      </c>
      <c r="E44" s="17" t="s">
        <v>226</v>
      </c>
      <c r="F44">
        <f ca="1">IFERROR(IF(A44="","",OFFSET(Results!$Z$1,MATCH(A44,Results!$A:$A,0)-1,0)),"")</f>
        <v>71</v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1:8" x14ac:dyDescent="0.35">
      <c r="A45" t="s">
        <v>324</v>
      </c>
      <c r="B45" s="15" t="s">
        <v>249</v>
      </c>
      <c r="C45">
        <v>2000</v>
      </c>
      <c r="D45">
        <v>101</v>
      </c>
      <c r="E45" s="17" t="s">
        <v>226</v>
      </c>
      <c r="F45">
        <f ca="1">IFERROR(IF(A45="","",OFFSET(Results!$Z$1,MATCH(A45,Results!$A:$A,0)-1,0)),"")</f>
        <v>74</v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1:8" x14ac:dyDescent="0.35">
      <c r="A46" t="s">
        <v>325</v>
      </c>
      <c r="B46" s="15" t="s">
        <v>866</v>
      </c>
      <c r="C46">
        <v>32</v>
      </c>
      <c r="D46">
        <v>34</v>
      </c>
      <c r="E46" s="17" t="s">
        <v>262</v>
      </c>
      <c r="F46">
        <f ca="1">IFERROR(IF(A46="","",OFFSET(Results!$Z$1,MATCH(A46,Results!$A:$A,0)-1,0)),"")</f>
        <v>27</v>
      </c>
      <c r="G46" s="6">
        <f t="shared" ca="1" si="1"/>
        <v>-0.2</v>
      </c>
      <c r="H46" t="str">
        <f ca="1">IF(E46="","",OFFSET([2]LET!$AL$1,MATCH(A46,[2]LET!$E$1:$E$500,0)-1,0))</f>
        <v>BetMGM: 33/1, 5pl, 1/4</v>
      </c>
    </row>
    <row r="47" spans="1:8" x14ac:dyDescent="0.35">
      <c r="A47" t="s">
        <v>326</v>
      </c>
      <c r="B47" s="15" t="s">
        <v>862</v>
      </c>
      <c r="C47">
        <v>55</v>
      </c>
      <c r="D47">
        <v>41</v>
      </c>
      <c r="E47" s="17" t="s">
        <v>226</v>
      </c>
      <c r="F47">
        <f ca="1">IFERROR(IF(A47="","",OFFSET(Results!$Z$1,MATCH(A47,Results!$A:$A,0)-1,0)),"")</f>
        <v>49</v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1:8" x14ac:dyDescent="0.35">
      <c r="A48" t="s">
        <v>328</v>
      </c>
      <c r="B48" s="15" t="s">
        <v>867</v>
      </c>
      <c r="C48">
        <v>68</v>
      </c>
      <c r="D48">
        <v>51</v>
      </c>
      <c r="E48" s="17" t="s">
        <v>226</v>
      </c>
      <c r="F48">
        <f ca="1">IFERROR(IF(A48="","",OFFSET(Results!$Z$1,MATCH(A48,Results!$A:$A,0)-1,0)),"")</f>
        <v>5</v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1:8" x14ac:dyDescent="0.35">
      <c r="A49" t="s">
        <v>330</v>
      </c>
      <c r="B49" s="15" t="s">
        <v>868</v>
      </c>
      <c r="C49">
        <v>75</v>
      </c>
      <c r="D49">
        <v>67</v>
      </c>
      <c r="E49" s="17" t="s">
        <v>226</v>
      </c>
      <c r="F49">
        <f ca="1">IFERROR(IF(A49="","",OFFSET(Results!$Z$1,MATCH(A49,Results!$A:$A,0)-1,0)),"")</f>
        <v>5</v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1:8" x14ac:dyDescent="0.35">
      <c r="A50" t="s">
        <v>332</v>
      </c>
      <c r="B50" s="15" t="s">
        <v>869</v>
      </c>
      <c r="C50">
        <v>85</v>
      </c>
      <c r="D50">
        <v>41</v>
      </c>
      <c r="E50" s="17" t="s">
        <v>226</v>
      </c>
      <c r="F50">
        <f ca="1">IFERROR(IF(A50="","",OFFSET(Results!$Z$1,MATCH(A50,Results!$A:$A,0)-1,0)),"")</f>
        <v>3</v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1:8" x14ac:dyDescent="0.35">
      <c r="A51" t="s">
        <v>334</v>
      </c>
      <c r="B51" s="15" t="s">
        <v>333</v>
      </c>
      <c r="C51">
        <v>128</v>
      </c>
      <c r="D51">
        <v>81</v>
      </c>
      <c r="E51" s="17" t="s">
        <v>226</v>
      </c>
      <c r="F51">
        <f ca="1">IFERROR(IF(A51="","",OFFSET(Results!$Z$1,MATCH(A51,Results!$A:$A,0)-1,0)),"")</f>
        <v>10</v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1:8" x14ac:dyDescent="0.35">
      <c r="A52" t="s">
        <v>336</v>
      </c>
      <c r="B52" s="15" t="s">
        <v>870</v>
      </c>
      <c r="C52">
        <v>106</v>
      </c>
      <c r="D52">
        <v>81</v>
      </c>
      <c r="E52" s="17" t="s">
        <v>226</v>
      </c>
      <c r="F52">
        <f ca="1">IFERROR(IF(A52="","",OFFSET(Results!$Z$1,MATCH(A52,Results!$A:$A,0)-1,0)),"")</f>
        <v>15</v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1:8" x14ac:dyDescent="0.35">
      <c r="A53" t="s">
        <v>338</v>
      </c>
      <c r="B53" s="15" t="s">
        <v>307</v>
      </c>
      <c r="C53">
        <v>313</v>
      </c>
      <c r="D53">
        <v>151</v>
      </c>
      <c r="E53" s="17" t="s">
        <v>226</v>
      </c>
      <c r="F53">
        <f ca="1">IFERROR(IF(A53="","",OFFSET(Results!$Z$1,MATCH(A53,Results!$A:$A,0)-1,0)),"")</f>
        <v>10</v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1:8" x14ac:dyDescent="0.35">
      <c r="A54" t="s">
        <v>339</v>
      </c>
      <c r="B54" s="15" t="s">
        <v>260</v>
      </c>
      <c r="C54">
        <v>1111</v>
      </c>
      <c r="D54">
        <v>201</v>
      </c>
      <c r="E54" s="17" t="s">
        <v>226</v>
      </c>
      <c r="F54">
        <f ca="1">IFERROR(IF(A54="","",OFFSET(Results!$Z$1,MATCH(A54,Results!$A:$A,0)-1,0)),"")</f>
        <v>49</v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1:8" x14ac:dyDescent="0.35">
      <c r="A55" t="s">
        <v>340</v>
      </c>
      <c r="B55" s="15" t="s">
        <v>871</v>
      </c>
      <c r="C55">
        <v>370</v>
      </c>
      <c r="D55">
        <v>151</v>
      </c>
      <c r="E55" s="17" t="s">
        <v>226</v>
      </c>
      <c r="F55">
        <f ca="1">IFERROR(IF(A55="","",OFFSET(Results!$Z$1,MATCH(A55,Results!$A:$A,0)-1,0)),"")</f>
        <v>5</v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1:8" x14ac:dyDescent="0.35">
      <c r="A56" t="s">
        <v>341</v>
      </c>
      <c r="B56" s="15" t="s">
        <v>283</v>
      </c>
      <c r="C56">
        <v>1000</v>
      </c>
      <c r="D56">
        <v>151</v>
      </c>
      <c r="E56" s="17" t="s">
        <v>226</v>
      </c>
      <c r="F56">
        <f ca="1">IFERROR(IF(A56="","",OFFSET(Results!$Z$1,MATCH(A56,Results!$A:$A,0)-1,0)),"")</f>
        <v>75</v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1:8" x14ac:dyDescent="0.35">
      <c r="A57" t="s">
        <v>342</v>
      </c>
      <c r="B57" s="15" t="s">
        <v>872</v>
      </c>
      <c r="C57">
        <v>30</v>
      </c>
      <c r="D57">
        <v>23</v>
      </c>
      <c r="E57" s="17" t="s">
        <v>226</v>
      </c>
      <c r="F57">
        <f ca="1">IFERROR(IF(A57="","",OFFSET(Results!$Z$1,MATCH(A57,Results!$A:$A,0)-1,0)),"")</f>
        <v>27</v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1:8" x14ac:dyDescent="0.35">
      <c r="A58" t="s">
        <v>344</v>
      </c>
      <c r="B58" s="15" t="s">
        <v>873</v>
      </c>
      <c r="C58">
        <v>44</v>
      </c>
      <c r="D58">
        <v>51</v>
      </c>
      <c r="E58" s="17" t="s">
        <v>464</v>
      </c>
      <c r="F58">
        <f ca="1">IFERROR(IF(A58="","",OFFSET(Results!$Z$1,MATCH(A58,Results!$A:$A,0)-1,0)),"")</f>
        <v>34</v>
      </c>
      <c r="G58" s="6">
        <f t="shared" ca="1" si="1"/>
        <v>-0.3</v>
      </c>
      <c r="H58" t="str">
        <f ca="1">IF(E58="","",OFFSET([2]LET!$AL$1,MATCH(A58,[2]LET!$E$1:$E$500,0)-1,0))</f>
        <v>10Bet: 50/1, 5pl, 1/4</v>
      </c>
    </row>
    <row r="59" spans="1:8" x14ac:dyDescent="0.35">
      <c r="A59" t="s">
        <v>346</v>
      </c>
      <c r="B59" s="15" t="s">
        <v>874</v>
      </c>
      <c r="C59">
        <v>200</v>
      </c>
      <c r="D59">
        <v>81</v>
      </c>
      <c r="E59" s="17" t="s">
        <v>226</v>
      </c>
      <c r="F59">
        <f ca="1">IFERROR(IF(A59="","",OFFSET(Results!$Z$1,MATCH(A59,Results!$A:$A,0)-1,0)),"")</f>
        <v>49</v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1:8" x14ac:dyDescent="0.35">
      <c r="A60" t="s">
        <v>347</v>
      </c>
      <c r="B60" s="15" t="s">
        <v>264</v>
      </c>
      <c r="C60">
        <v>43</v>
      </c>
      <c r="D60">
        <v>34</v>
      </c>
      <c r="E60" s="17" t="s">
        <v>226</v>
      </c>
      <c r="F60">
        <f ca="1">IFERROR(IF(A60="","",OFFSET(Results!$Z$1,MATCH(A60,Results!$A:$A,0)-1,0)),"")</f>
        <v>34</v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1:8" x14ac:dyDescent="0.35">
      <c r="A61" t="s">
        <v>349</v>
      </c>
      <c r="B61" s="15" t="s">
        <v>418</v>
      </c>
      <c r="C61">
        <v>119</v>
      </c>
      <c r="D61">
        <v>91</v>
      </c>
      <c r="E61" s="17" t="s">
        <v>226</v>
      </c>
      <c r="F61">
        <f ca="1">IFERROR(IF(A61="","",OFFSET(Results!$Z$1,MATCH(A61,Results!$A:$A,0)-1,0)),"")</f>
        <v>71</v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1:8" x14ac:dyDescent="0.35">
      <c r="A62" t="s">
        <v>350</v>
      </c>
      <c r="B62" s="15" t="s">
        <v>875</v>
      </c>
      <c r="C62">
        <v>115</v>
      </c>
      <c r="D62">
        <v>41</v>
      </c>
      <c r="E62" s="17" t="s">
        <v>226</v>
      </c>
      <c r="F62">
        <f ca="1">IFERROR(IF(A62="","",OFFSET(Results!$Z$1,MATCH(A62,Results!$A:$A,0)-1,0)),"")</f>
        <v>15</v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1:8" x14ac:dyDescent="0.35">
      <c r="A63" t="s">
        <v>351</v>
      </c>
      <c r="B63" s="15" t="s">
        <v>860</v>
      </c>
      <c r="C63">
        <v>32</v>
      </c>
      <c r="D63">
        <v>41</v>
      </c>
      <c r="E63" s="17" t="s">
        <v>428</v>
      </c>
      <c r="F63">
        <f ca="1">IFERROR(IF(A63="","",OFFSET(Results!$Z$1,MATCH(A63,Results!$A:$A,0)-1,0)),"")</f>
        <v>34</v>
      </c>
      <c r="G63" s="6">
        <f t="shared" ca="1" si="1"/>
        <v>-0.70000000000000007</v>
      </c>
      <c r="H63" t="str">
        <f ca="1">IF(E63="","",OFFSET([2]LET!$AL$1,MATCH(A63,[2]LET!$E$1:$E$500,0)-1,0))</f>
        <v>Bet365: 40/1, 5pl, 1/4</v>
      </c>
    </row>
    <row r="64" spans="1:8" x14ac:dyDescent="0.35">
      <c r="A64" t="s">
        <v>353</v>
      </c>
      <c r="B64" s="15" t="s">
        <v>876</v>
      </c>
      <c r="C64">
        <v>149</v>
      </c>
      <c r="D64">
        <v>81</v>
      </c>
      <c r="E64" s="17" t="s">
        <v>226</v>
      </c>
      <c r="F64">
        <f ca="1">IFERROR(IF(A64="","",OFFSET(Results!$Z$1,MATCH(A64,Results!$A:$A,0)-1,0)),"")</f>
        <v>49</v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1:8" x14ac:dyDescent="0.35">
      <c r="A65" t="s">
        <v>355</v>
      </c>
      <c r="B65" s="15" t="s">
        <v>877</v>
      </c>
      <c r="C65">
        <v>29</v>
      </c>
      <c r="D65">
        <v>19</v>
      </c>
      <c r="E65" s="17" t="s">
        <v>226</v>
      </c>
      <c r="F65">
        <f ca="1">IFERROR(IF(A65="","",OFFSET(Results!$Z$1,MATCH(A65,Results!$A:$A,0)-1,0)),"")</f>
        <v>64</v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1:8" x14ac:dyDescent="0.35">
      <c r="A66" t="s">
        <v>357</v>
      </c>
      <c r="B66" s="15" t="s">
        <v>878</v>
      </c>
      <c r="C66">
        <v>29</v>
      </c>
      <c r="D66">
        <v>31</v>
      </c>
      <c r="E66" s="17" t="s">
        <v>262</v>
      </c>
      <c r="F66">
        <f ca="1">IFERROR(IF(A66="","",OFFSET(Results!$Z$1,MATCH(A66,Results!$A:$A,0)-1,0)),"")</f>
        <v>15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-0.2</v>
      </c>
      <c r="H66" t="str">
        <f ca="1">IF(E66="","",OFFSET([2]LET!$AL$1,MATCH(A66,[2]LET!$E$1:$E$500,0)-1,0))</f>
        <v>Bet365: 30/1, 5pl, 1/4</v>
      </c>
    </row>
    <row r="67" spans="1:8" x14ac:dyDescent="0.35">
      <c r="A67" t="s">
        <v>359</v>
      </c>
      <c r="B67" s="15" t="s">
        <v>428</v>
      </c>
      <c r="C67">
        <v>143</v>
      </c>
      <c r="D67">
        <v>67</v>
      </c>
      <c r="E67" s="17" t="s">
        <v>226</v>
      </c>
      <c r="F67">
        <f ca="1">IFERROR(IF(A67="","",OFFSET(Results!$Z$1,MATCH(A67,Results!$A:$A,0)-1,0)),"")</f>
        <v>34</v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1:8" x14ac:dyDescent="0.35">
      <c r="A68" t="s">
        <v>361</v>
      </c>
      <c r="B68" s="15" t="s">
        <v>879</v>
      </c>
      <c r="C68">
        <v>66</v>
      </c>
      <c r="D68">
        <v>51</v>
      </c>
      <c r="E68" s="17" t="s">
        <v>226</v>
      </c>
      <c r="F68">
        <f ca="1">IFERROR(IF(A68="","",OFFSET(Results!$Z$1,MATCH(A68,Results!$A:$A,0)-1,0)),"")</f>
        <v>49</v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1:8" x14ac:dyDescent="0.35">
      <c r="A69" t="s">
        <v>363</v>
      </c>
      <c r="B69" s="15" t="s">
        <v>499</v>
      </c>
      <c r="C69">
        <v>213</v>
      </c>
      <c r="D69">
        <v>126</v>
      </c>
      <c r="E69" s="17" t="s">
        <v>226</v>
      </c>
      <c r="F69">
        <f ca="1">IFERROR(IF(A69="","",OFFSET(Results!$Z$1,MATCH(A69,Results!$A:$A,0)-1,0)),"")</f>
        <v>34</v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1:8" x14ac:dyDescent="0.35">
      <c r="A70" t="s">
        <v>364</v>
      </c>
      <c r="B70" s="15" t="s">
        <v>449</v>
      </c>
      <c r="C70">
        <v>88</v>
      </c>
      <c r="D70">
        <v>51</v>
      </c>
      <c r="E70" s="17" t="s">
        <v>226</v>
      </c>
      <c r="F70">
        <f ca="1">IFERROR(IF(A70="","",OFFSET(Results!$Z$1,MATCH(A70,Results!$A:$A,0)-1,0)),"")</f>
        <v>64</v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1:8" x14ac:dyDescent="0.35">
      <c r="A71" t="s">
        <v>366</v>
      </c>
      <c r="B71" s="15" t="s">
        <v>880</v>
      </c>
      <c r="C71">
        <v>104</v>
      </c>
      <c r="D71">
        <v>91</v>
      </c>
      <c r="E71" s="17" t="s">
        <v>226</v>
      </c>
      <c r="F71">
        <f ca="1">IFERROR(IF(A71="","",OFFSET(Results!$Z$1,MATCH(A71,Results!$A:$A,0)-1,0)),"")</f>
        <v>49</v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1:8" x14ac:dyDescent="0.35">
      <c r="A72" t="s">
        <v>368</v>
      </c>
      <c r="B72" s="15" t="s">
        <v>881</v>
      </c>
      <c r="C72">
        <v>26</v>
      </c>
      <c r="D72">
        <v>21</v>
      </c>
      <c r="E72" s="17" t="s">
        <v>226</v>
      </c>
      <c r="F72">
        <f ca="1">IFERROR(IF(A72="","",OFFSET(Results!$Z$1,MATCH(A72,Results!$A:$A,0)-1,0)),"")</f>
        <v>27</v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1:8" x14ac:dyDescent="0.35">
      <c r="A73" t="s">
        <v>370</v>
      </c>
      <c r="B73" s="15" t="s">
        <v>449</v>
      </c>
      <c r="C73">
        <v>88</v>
      </c>
      <c r="D73">
        <v>67</v>
      </c>
      <c r="E73" s="17" t="s">
        <v>226</v>
      </c>
      <c r="F73">
        <f ca="1">IFERROR(IF(A73="","",OFFSET(Results!$Z$1,MATCH(A73,Results!$A:$A,0)-1,0)),"")</f>
        <v>1</v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1:8" x14ac:dyDescent="0.35">
      <c r="A74" t="s">
        <v>372</v>
      </c>
      <c r="B74" s="15" t="s">
        <v>562</v>
      </c>
      <c r="C74">
        <v>222</v>
      </c>
      <c r="D74">
        <v>81</v>
      </c>
      <c r="E74" s="17" t="s">
        <v>226</v>
      </c>
      <c r="F74">
        <f ca="1">IFERROR(IF(A74="","",OFFSET(Results!$Z$1,MATCH(A74,Results!$A:$A,0)-1,0)),"")</f>
        <v>64</v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1:8" x14ac:dyDescent="0.35">
      <c r="A75" t="s">
        <v>373</v>
      </c>
      <c r="B75" s="15" t="s">
        <v>507</v>
      </c>
      <c r="C75">
        <v>323</v>
      </c>
      <c r="D75">
        <v>126</v>
      </c>
      <c r="E75" s="17" t="s">
        <v>226</v>
      </c>
      <c r="F75">
        <f ca="1">IFERROR(IF(A75="","",OFFSET(Results!$Z$1,MATCH(A75,Results!$A:$A,0)-1,0)),"")</f>
        <v>15</v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1:8" x14ac:dyDescent="0.35">
      <c r="A76" t="s">
        <v>374</v>
      </c>
      <c r="B76" s="15" t="s">
        <v>381</v>
      </c>
      <c r="C76">
        <v>108</v>
      </c>
      <c r="D76">
        <v>41</v>
      </c>
      <c r="E76" s="17" t="s">
        <v>226</v>
      </c>
      <c r="F76">
        <f ca="1">IFERROR(IF(A76="","",OFFSET(Results!$Z$1,MATCH(A76,Results!$A:$A,0)-1,0)),"")</f>
        <v>1</v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1:8" x14ac:dyDescent="0.3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1:8" x14ac:dyDescent="0.3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1:8" x14ac:dyDescent="0.3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1:8" x14ac:dyDescent="0.3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1:8" x14ac:dyDescent="0.3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1:8" x14ac:dyDescent="0.3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1:8" x14ac:dyDescent="0.3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1:8" x14ac:dyDescent="0.3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1:8" x14ac:dyDescent="0.3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1:8" x14ac:dyDescent="0.3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1:8" x14ac:dyDescent="0.3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1:8" x14ac:dyDescent="0.3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1:8" x14ac:dyDescent="0.3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1:8" x14ac:dyDescent="0.3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1:8" x14ac:dyDescent="0.3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1:8" x14ac:dyDescent="0.3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1:8" x14ac:dyDescent="0.3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1:8" x14ac:dyDescent="0.3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1:8" x14ac:dyDescent="0.3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1:8" x14ac:dyDescent="0.3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1:8" x14ac:dyDescent="0.3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1:8" x14ac:dyDescent="0.3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1:8" x14ac:dyDescent="0.3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1:8" x14ac:dyDescent="0.3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1:8" x14ac:dyDescent="0.3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1:8" x14ac:dyDescent="0.3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1:8" x14ac:dyDescent="0.3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1:8" x14ac:dyDescent="0.3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1:8" x14ac:dyDescent="0.3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1:8" x14ac:dyDescent="0.3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1:8" x14ac:dyDescent="0.3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1:8" x14ac:dyDescent="0.3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1:8" x14ac:dyDescent="0.3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1:8" x14ac:dyDescent="0.3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1:8" x14ac:dyDescent="0.3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1:8" x14ac:dyDescent="0.3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1:8" x14ac:dyDescent="0.3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1:8" x14ac:dyDescent="0.3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1:8" x14ac:dyDescent="0.3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1:8" x14ac:dyDescent="0.3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1:8" x14ac:dyDescent="0.3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1:8" x14ac:dyDescent="0.3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1:8" x14ac:dyDescent="0.3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1:8" x14ac:dyDescent="0.3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1:8" x14ac:dyDescent="0.3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1:8" x14ac:dyDescent="0.3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1:8" x14ac:dyDescent="0.3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1:8" x14ac:dyDescent="0.3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1:8" x14ac:dyDescent="0.3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1:8" x14ac:dyDescent="0.3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1:8" x14ac:dyDescent="0.3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1:8" x14ac:dyDescent="0.3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1:8" x14ac:dyDescent="0.3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1:8" x14ac:dyDescent="0.3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1:8" x14ac:dyDescent="0.3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1:8" x14ac:dyDescent="0.3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1:8" x14ac:dyDescent="0.3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1:8" x14ac:dyDescent="0.3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1:8" x14ac:dyDescent="0.3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1:8" x14ac:dyDescent="0.3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1:8" x14ac:dyDescent="0.3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1:8" x14ac:dyDescent="0.3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1:8" x14ac:dyDescent="0.3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1:8" x14ac:dyDescent="0.3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1:8" x14ac:dyDescent="0.3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1:8" x14ac:dyDescent="0.3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1:8" x14ac:dyDescent="0.3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1:8" x14ac:dyDescent="0.3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1:8" x14ac:dyDescent="0.3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1:8" x14ac:dyDescent="0.3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1:8" x14ac:dyDescent="0.3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1:8" x14ac:dyDescent="0.3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1:8" x14ac:dyDescent="0.3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1:8" x14ac:dyDescent="0.3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1:8" x14ac:dyDescent="0.3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1:8" x14ac:dyDescent="0.3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1:8" x14ac:dyDescent="0.3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1:8" x14ac:dyDescent="0.3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1:8" x14ac:dyDescent="0.3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1:8" x14ac:dyDescent="0.3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1:8" x14ac:dyDescent="0.3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3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Carlota Ciganda</v>
      </c>
      <c r="B2" s="15" t="str">
        <f ca="1">IFERROR(OFFSET(Win!B$1,MATCH(1,Picks!F:F,0)-1,0),"")</f>
        <v>20.20%</v>
      </c>
      <c r="C2" s="16">
        <f ca="1">IFERROR(OFFSET(Win!C$1,MATCH(1,Picks!F:F,0)-1,0),"")</f>
        <v>5</v>
      </c>
      <c r="D2" s="16">
        <f ca="1">IFERROR(OFFSET(Win!D$1,MATCH(1,Picks!F:F,0)-1,0),"")</f>
        <v>9</v>
      </c>
      <c r="E2" s="17" t="str">
        <f ca="1">IFERROR(OFFSET(Win!E$1,MATCH(1,Picks!F:F,0)-1,0),"")</f>
        <v>10.20%</v>
      </c>
      <c r="F2">
        <f ca="1">IFERROR(OFFSET(Picks!G$1,MATCH(1,Picks!F:F,0)-1,0),"")</f>
        <v>16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8/1, 5pl, 1/4</v>
      </c>
    </row>
    <row r="3" spans="1:8" x14ac:dyDescent="0.35">
      <c r="A3" t="str">
        <f ca="1">CONCATENATE("WIN: ",IFERROR(OFFSET(Picks!A$1,MATCH(2,Picks!F:F,0)-1,0),""))</f>
        <v>WIN: Aditi Ashok</v>
      </c>
      <c r="B3" s="15" t="str">
        <f ca="1">IFERROR(OFFSET(Win!B$1,MATCH(2,Picks!F:F,0)-1,0),"")</f>
        <v>8.10%</v>
      </c>
      <c r="C3" s="16">
        <f ca="1">IFERROR(OFFSET(Win!C$1,MATCH(2,Picks!F:F,0)-1,0),"")</f>
        <v>12</v>
      </c>
      <c r="D3" s="16">
        <f ca="1">IFERROR(OFFSET(Win!D$1,MATCH(2,Picks!F:F,0)-1,0),"")</f>
        <v>34</v>
      </c>
      <c r="E3" s="17" t="str">
        <f ca="1">IFERROR(OFFSET(Win!E$1,MATCH(2,Picks!F:F,0)-1,0),"")</f>
        <v>5.30%</v>
      </c>
      <c r="F3">
        <f ca="1">IFERROR(OFFSET(Picks!G$1,MATCH(2,Picks!F:F,0)-1,0),"")</f>
        <v>11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BetGoodwin: 33/1, 5pl, 1/4</v>
      </c>
    </row>
    <row r="4" spans="1:8" x14ac:dyDescent="0.35">
      <c r="A4" t="str">
        <f ca="1">CONCATENATE("WIN: ",IFERROR(OFFSET(Picks!A$1,MATCH(3,Picks!F:F,0)-1,0),""))</f>
        <v>WIN: Olivia Cowan</v>
      </c>
      <c r="B4" s="15" t="str">
        <f ca="1">IFERROR(OFFSET(Win!B$1,MATCH(3,Picks!F:F,0)-1,0),"")</f>
        <v>3.55%</v>
      </c>
      <c r="C4" s="16">
        <f ca="1">IFERROR(OFFSET(Win!C$1,MATCH(3,Picks!F:F,0)-1,0),"")</f>
        <v>28</v>
      </c>
      <c r="D4" s="16">
        <f ca="1">IFERROR(OFFSET(Win!D$1,MATCH(3,Picks!F:F,0)-1,0),"")</f>
        <v>46</v>
      </c>
      <c r="E4" s="17" t="str">
        <f ca="1">IFERROR(OFFSET(Win!E$1,MATCH(3,Picks!F:F,0)-1,0),"")</f>
        <v>1.40%</v>
      </c>
      <c r="F4">
        <f ca="1">IFERROR(OFFSET(Picks!G$1,MATCH(3,Picks!F:F,0)-1,0),"")</f>
        <v>3</v>
      </c>
      <c r="G4" s="6">
        <f ca="1">IFERROR(OFFSET(Picks!H$1,MATCH(3,Picks!F:F,0)-1,0),"")</f>
        <v>7.1875</v>
      </c>
      <c r="H4" t="str">
        <f ca="1">IFERROR(OFFSET(Win!H$1,MATCH(3,Picks!F:F,0)-1,0),"")</f>
        <v>Bet365: 45/1, 5pl, 1/4</v>
      </c>
    </row>
    <row r="5" spans="1:8" x14ac:dyDescent="0.35">
      <c r="A5" t="str">
        <f ca="1">CONCATENATE("FRL: ",IFERROR(OFFSET(Picks!M$1,MATCH(1,Picks!R:R,0)-1,0),""))</f>
        <v>FRL: Carlota Ciganda</v>
      </c>
      <c r="B5" s="15" t="str">
        <f ca="1">IFERROR(IF(OFFSET(FRL!B$1,MATCH(1,Picks!R:R,0)-1,0)=0,"",OFFSET(FRL!B$1,MATCH(1,Picks!R:R,0)-1,0)),"")</f>
        <v>10.30%</v>
      </c>
      <c r="C5" s="16">
        <f ca="1">IFERROR(IF(OFFSET(FRL!C$1,MATCH(1,Picks!R:R,0)-1,0)=0,"",OFFSET(FRL!C$1,MATCH(1,Picks!R:R,0)-1,0)),"")</f>
        <v>9.6999999999999993</v>
      </c>
      <c r="D5" s="16">
        <f ca="1">IFERROR(IF(OFFSET(FRL!D$1,MATCH(1,Picks!R:R,0)-1,0)=0,"",OFFSET(FRL!D$1,MATCH(1,Picks!R:R,0)-1,0)),"")</f>
        <v>17</v>
      </c>
      <c r="E5" s="17" t="str">
        <f ca="1">IFERROR(IF(OFFSET(FRL!E$1,MATCH(1,Picks!R:R,0)-1,0)=0,"",OFFSET(FRL!E$1,MATCH(1,Picks!R:R,0)-1,0)),"")</f>
        <v>4.70%</v>
      </c>
      <c r="F5">
        <f ca="1">IFERROR(OFFSET(Picks!S$1,MATCH(1,Picks!R:R,0)-1,0),"")</f>
        <v>10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BetMGM: 16/1, 5pl, 1/4</v>
      </c>
    </row>
    <row r="6" spans="1:8" x14ac:dyDescent="0.35">
      <c r="A6" t="str">
        <f ca="1">CONCATENATE("FRL: ",IFERROR(OFFSET(Picks!M$1,MATCH(2,Picks!R:R,0)-1,0),""))</f>
        <v>FRL: Aditi Ashok</v>
      </c>
      <c r="B6" s="15" t="str">
        <f ca="1">IFERROR(IF(OFFSET(FRL!B$1,MATCH(2,Picks!R:R,0)-1,0)=0,"",OFFSET(FRL!B$1,MATCH(2,Picks!R:R,0)-1,0)),"")</f>
        <v>5.34%</v>
      </c>
      <c r="C6" s="16">
        <f ca="1">IFERROR(IF(OFFSET(FRL!C$1,MATCH(2,Picks!R:R,0)-1,0)=0,"",OFFSET(FRL!C$1,MATCH(2,Picks!R:R,0)-1,0)),"")</f>
        <v>19</v>
      </c>
      <c r="D6" s="16">
        <f ca="1">IFERROR(IF(OFFSET(FRL!D$1,MATCH(2,Picks!R:R,0)-1,0)=0,"",OFFSET(FRL!D$1,MATCH(2,Picks!R:R,0)-1,0)),"")</f>
        <v>34</v>
      </c>
      <c r="E6" s="17" t="str">
        <f ca="1">IFERROR(IF(OFFSET(FRL!E$1,MATCH(2,Picks!R:R,0)-1,0)=0,"",OFFSET(FRL!E$1,MATCH(2,Picks!R:R,0)-1,0)),"")</f>
        <v>2.50%</v>
      </c>
      <c r="F6">
        <f ca="1">IFERROR(OFFSET(Picks!S$1,MATCH(2,Picks!R:R,0)-1,0),"")</f>
        <v>10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BetMGM: 33/1, 5pl, 1/4</v>
      </c>
    </row>
    <row r="7" spans="1:8" x14ac:dyDescent="0.35">
      <c r="A7" t="str">
        <f ca="1">CONCATENATE("FRL: ",IFERROR(OFFSET(Picks!M$1,MATCH(3,Picks!R:R,0)-1,0),""))</f>
        <v>FRL: Cara Gainer</v>
      </c>
      <c r="B7" s="15" t="str">
        <f ca="1">IFERROR(IF(OFFSET(FRL!B$1,MATCH(3,Picks!R:R,0)-1,0)=0,"",OFFSET(FRL!B$1,MATCH(3,Picks!R:R,0)-1,0)),"")</f>
        <v>4.11%</v>
      </c>
      <c r="C7" s="16">
        <f ca="1">IFERROR(IF(OFFSET(FRL!C$1,MATCH(3,Picks!R:R,0)-1,0)=0,"",OFFSET(FRL!C$1,MATCH(3,Picks!R:R,0)-1,0)),"")</f>
        <v>24</v>
      </c>
      <c r="D7" s="16">
        <f ca="1">IFERROR(IF(OFFSET(FRL!D$1,MATCH(3,Picks!R:R,0)-1,0)=0,"",OFFSET(FRL!D$1,MATCH(3,Picks!R:R,0)-1,0)),"")</f>
        <v>29</v>
      </c>
      <c r="E7" s="17" t="str">
        <f ca="1">IFERROR(IF(OFFSET(FRL!E$1,MATCH(3,Picks!R:R,0)-1,0)=0,"",OFFSET(FRL!E$1,MATCH(3,Picks!R:R,0)-1,0)),"")</f>
        <v>0.70%</v>
      </c>
      <c r="F7">
        <f ca="1">IFERROR(OFFSET(Picks!S1,MATCH(3,Picks!R:R,0)-1,0),"")</f>
        <v>64</v>
      </c>
      <c r="G7" s="6">
        <f ca="1">IF(F7="","",IFERROR(OFFSET(Picks!T$1,MATCH(3,Picks!R:R,0)-1,0),""))</f>
        <v>-2</v>
      </c>
      <c r="H7" t="str">
        <f ca="1">IFERROR(OFFSET(FRL!H$1,MATCH(3,Picks!R:R,0)-1,0),"")</f>
        <v>BetMGM: 28/1, 5pl, 1/4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2025-12-01T00:43:16Z</dcterms:modified>
</cp:coreProperties>
</file>