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88103FC-5FFE-4353-A025-935CE4A7DC51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7" i="48"/>
  <c r="H8" i="48"/>
  <c r="H9" i="48"/>
  <c r="H13" i="48"/>
  <c r="H14" i="48"/>
  <c r="H15" i="48"/>
  <c r="H17" i="48"/>
  <c r="H19" i="48"/>
  <c r="H22" i="48"/>
  <c r="H23" i="48"/>
  <c r="H24" i="48"/>
  <c r="H26" i="48"/>
  <c r="H30" i="48"/>
  <c r="H31" i="48"/>
  <c r="H34" i="48"/>
  <c r="H37" i="48"/>
  <c r="H38" i="48"/>
  <c r="H40" i="48"/>
  <c r="H41" i="48"/>
  <c r="H42" i="48"/>
  <c r="H43" i="48"/>
  <c r="H44" i="48"/>
  <c r="H46" i="48"/>
  <c r="H47" i="48"/>
  <c r="H48" i="48"/>
  <c r="H49" i="48"/>
  <c r="H50" i="48"/>
  <c r="H52" i="48"/>
  <c r="H53" i="48"/>
  <c r="H55" i="48"/>
  <c r="H56" i="48"/>
  <c r="H57" i="48"/>
  <c r="H58" i="48"/>
  <c r="H59" i="48"/>
  <c r="H61" i="48"/>
  <c r="H63" i="48"/>
  <c r="H66" i="48"/>
  <c r="H67" i="48"/>
  <c r="H68" i="48"/>
  <c r="H70" i="48"/>
  <c r="H71" i="48"/>
  <c r="H72" i="48"/>
  <c r="H74" i="48"/>
  <c r="H75" i="48"/>
  <c r="H77" i="48"/>
  <c r="H80" i="48"/>
  <c r="H81" i="48"/>
  <c r="H82" i="48"/>
  <c r="H84" i="48"/>
  <c r="H85" i="48"/>
  <c r="H86" i="48"/>
  <c r="H88" i="48"/>
  <c r="H89" i="48"/>
  <c r="H93" i="48"/>
  <c r="H97" i="48"/>
  <c r="H98" i="48"/>
  <c r="H99" i="48"/>
  <c r="H101" i="48"/>
  <c r="H103" i="48"/>
  <c r="H104" i="48"/>
  <c r="H105" i="48"/>
  <c r="H106" i="48"/>
  <c r="H107" i="48"/>
  <c r="H108" i="48"/>
  <c r="H109" i="48"/>
  <c r="H110" i="48"/>
  <c r="H111" i="48"/>
  <c r="H112" i="48"/>
  <c r="H113" i="48"/>
  <c r="H115" i="48"/>
  <c r="H116" i="48"/>
  <c r="H117" i="48"/>
  <c r="H118" i="48"/>
  <c r="H120" i="48"/>
  <c r="H121" i="48"/>
  <c r="H122" i="48"/>
  <c r="H123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4" i="1"/>
  <c r="H7" i="1"/>
  <c r="H8" i="1"/>
  <c r="H10" i="1"/>
  <c r="H12" i="1"/>
  <c r="H13" i="1"/>
  <c r="H14" i="1"/>
  <c r="H17" i="1"/>
  <c r="H20" i="1"/>
  <c r="H22" i="1"/>
  <c r="H26" i="1"/>
  <c r="H27" i="1"/>
  <c r="H30" i="1"/>
  <c r="H34" i="1"/>
  <c r="H36" i="1"/>
  <c r="H37" i="1"/>
  <c r="H40" i="1"/>
  <c r="H41" i="1"/>
  <c r="H44" i="1"/>
  <c r="H46" i="1"/>
  <c r="H47" i="1"/>
  <c r="H48" i="1"/>
  <c r="H49" i="1"/>
  <c r="H50" i="1"/>
  <c r="H51" i="1"/>
  <c r="H52" i="1"/>
  <c r="H53" i="1"/>
  <c r="H55" i="1"/>
  <c r="H56" i="1"/>
  <c r="H58" i="1"/>
  <c r="H62" i="1"/>
  <c r="H63" i="1"/>
  <c r="H66" i="1"/>
  <c r="H67" i="1"/>
  <c r="H68" i="1"/>
  <c r="H69" i="1"/>
  <c r="H70" i="1"/>
  <c r="H71" i="1"/>
  <c r="H72" i="1"/>
  <c r="H73" i="1"/>
  <c r="H74" i="1"/>
  <c r="H75" i="1"/>
  <c r="H77" i="1"/>
  <c r="H78" i="1"/>
  <c r="H80" i="1"/>
  <c r="H81" i="1"/>
  <c r="H82" i="1"/>
  <c r="H83" i="1"/>
  <c r="H84" i="1"/>
  <c r="H85" i="1"/>
  <c r="H88" i="1"/>
  <c r="H89" i="1"/>
  <c r="H93" i="1"/>
  <c r="H96" i="1"/>
  <c r="H97" i="1"/>
  <c r="H98" i="1"/>
  <c r="H99" i="1"/>
  <c r="H100" i="1"/>
  <c r="H101" i="1"/>
  <c r="H102" i="1"/>
  <c r="H104" i="1"/>
  <c r="H105" i="1"/>
  <c r="H106" i="1"/>
  <c r="H108" i="1"/>
  <c r="H109" i="1"/>
  <c r="H110" i="1"/>
  <c r="H111" i="1"/>
  <c r="H112" i="1"/>
  <c r="H113" i="1"/>
  <c r="H115" i="1"/>
  <c r="H117" i="1"/>
  <c r="H118" i="1"/>
  <c r="H119" i="1"/>
  <c r="H120" i="1"/>
  <c r="H121" i="1"/>
  <c r="H122" i="1"/>
  <c r="H123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Q167" i="39" s="1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E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E118" i="39" s="1"/>
  <c r="F118" i="39" s="1" a="1"/>
  <c r="F118" i="39" s="1"/>
  <c r="J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E106" i="39" s="1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O91" i="39"/>
  <c r="N91" i="39"/>
  <c r="M91" i="39"/>
  <c r="D91" i="39"/>
  <c r="E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E79" i="39" s="1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Q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E49" i="39" s="1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E43" i="39" s="1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E40" i="39" s="1"/>
  <c r="F40" i="39" s="1" a="1"/>
  <c r="F40" i="39" s="1"/>
  <c r="J40" i="39" s="1"/>
  <c r="C40" i="39"/>
  <c r="B40" i="39"/>
  <c r="A40" i="39"/>
  <c r="P39" i="39"/>
  <c r="Q39" i="39" s="1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E37" i="39" s="1"/>
  <c r="C37" i="39"/>
  <c r="B37" i="39"/>
  <c r="A37" i="39"/>
  <c r="P36" i="39"/>
  <c r="Q36" i="39" s="1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E31" i="39" s="1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E28" i="39" s="1"/>
  <c r="C28" i="39"/>
  <c r="B28" i="39"/>
  <c r="A28" i="39"/>
  <c r="P27" i="39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E25" i="39" s="1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Q21" i="39" s="1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E19" i="39" s="1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E12" i="39" s="1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Q6" i="39" s="1"/>
  <c r="O6" i="39"/>
  <c r="N6" i="39"/>
  <c r="M6" i="39"/>
  <c r="D6" i="39"/>
  <c r="E6" i="39" s="1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E167" i="39"/>
  <c r="Q166" i="39"/>
  <c r="Q165" i="39"/>
  <c r="R165" i="39" s="1" a="1"/>
  <c r="R165" i="39" s="1"/>
  <c r="V165" i="39" s="1"/>
  <c r="E165" i="39"/>
  <c r="F165" i="39" s="1" a="1"/>
  <c r="F165" i="39" s="1"/>
  <c r="J165" i="39" s="1"/>
  <c r="E164" i="39"/>
  <c r="Q163" i="39"/>
  <c r="R163" i="39" s="1" a="1"/>
  <c r="R163" i="39" s="1"/>
  <c r="V163" i="39" s="1"/>
  <c r="Q162" i="39"/>
  <c r="R162" i="39" s="1" a="1"/>
  <c r="R162" i="39" s="1"/>
  <c r="V162" i="39" s="1"/>
  <c r="E162" i="39"/>
  <c r="E161" i="39"/>
  <c r="Q160" i="39"/>
  <c r="R160" i="39" s="1" a="1"/>
  <c r="R160" i="39" s="1"/>
  <c r="V160" i="39" s="1"/>
  <c r="Q159" i="39"/>
  <c r="R159" i="39" s="1" a="1"/>
  <c r="R159" i="39" s="1"/>
  <c r="V159" i="39" s="1"/>
  <c r="E159" i="39"/>
  <c r="E158" i="39"/>
  <c r="Q157" i="39"/>
  <c r="R157" i="39" s="1" a="1"/>
  <c r="R157" i="39" s="1"/>
  <c r="V157" i="39" s="1"/>
  <c r="Q156" i="39"/>
  <c r="E156" i="39"/>
  <c r="E155" i="39"/>
  <c r="F155" i="39" s="1" a="1"/>
  <c r="F155" i="39" s="1"/>
  <c r="J155" i="39" s="1"/>
  <c r="Q154" i="39"/>
  <c r="R154" i="39" s="1" a="1"/>
  <c r="R154" i="39" s="1"/>
  <c r="V154" i="39" s="1"/>
  <c r="Q153" i="39"/>
  <c r="E152" i="39"/>
  <c r="Q151" i="39"/>
  <c r="R151" i="39" s="1" a="1"/>
  <c r="R151" i="39" s="1"/>
  <c r="V151" i="39" s="1"/>
  <c r="Q150" i="39"/>
  <c r="R150" i="39" s="1" a="1"/>
  <c r="R150" i="39" s="1"/>
  <c r="V150" i="39" s="1"/>
  <c r="E150" i="39"/>
  <c r="F150" i="39" s="1" a="1"/>
  <c r="F150" i="39" s="1"/>
  <c r="J150" i="39" s="1"/>
  <c r="E149" i="39"/>
  <c r="F149" i="39" s="1" a="1"/>
  <c r="F149" i="39" s="1"/>
  <c r="J149" i="39" s="1"/>
  <c r="Q148" i="39"/>
  <c r="R148" i="39" s="1" a="1"/>
  <c r="R148" i="39" s="1"/>
  <c r="V148" i="39" s="1"/>
  <c r="Q147" i="39"/>
  <c r="E147" i="39"/>
  <c r="F147" i="39" s="1" a="1"/>
  <c r="F147" i="39" s="1"/>
  <c r="J147" i="39" s="1"/>
  <c r="E146" i="39"/>
  <c r="F146" i="39" s="1" a="1"/>
  <c r="F146" i="39" s="1"/>
  <c r="J146" i="39" s="1"/>
  <c r="Q145" i="39"/>
  <c r="R145" i="39" s="1" a="1"/>
  <c r="R145" i="39" s="1"/>
  <c r="V145" i="39" s="1"/>
  <c r="Q144" i="39"/>
  <c r="R144" i="39" s="1" a="1"/>
  <c r="R144" i="39" s="1"/>
  <c r="V144" i="39" s="1"/>
  <c r="E143" i="39"/>
  <c r="F143" i="39" s="1" a="1"/>
  <c r="F143" i="39" s="1"/>
  <c r="J143" i="39" s="1"/>
  <c r="Q142" i="39"/>
  <c r="R142" i="39" s="1" a="1"/>
  <c r="R142" i="39" s="1"/>
  <c r="V142" i="39" s="1"/>
  <c r="Q141" i="39"/>
  <c r="E140" i="39"/>
  <c r="F140" i="39" s="1" a="1"/>
  <c r="F140" i="39" s="1"/>
  <c r="J140" i="39" s="1"/>
  <c r="Q139" i="39"/>
  <c r="R139" i="39" s="1" a="1"/>
  <c r="R139" i="39" s="1"/>
  <c r="V139" i="39" s="1"/>
  <c r="Q138" i="39"/>
  <c r="R138" i="39" s="1" a="1"/>
  <c r="R138" i="39" s="1"/>
  <c r="V138" i="39" s="1"/>
  <c r="E138" i="39"/>
  <c r="F138" i="39" s="1" a="1"/>
  <c r="F138" i="39" s="1"/>
  <c r="J138" i="39" s="1"/>
  <c r="E137" i="39"/>
  <c r="F137" i="39" s="1" a="1"/>
  <c r="F137" i="39" s="1"/>
  <c r="J137" i="39" s="1"/>
  <c r="R136" i="39" a="1"/>
  <c r="R136" i="39" s="1"/>
  <c r="V136" i="39" s="1"/>
  <c r="Q136" i="39"/>
  <c r="Q135" i="39"/>
  <c r="E135" i="39"/>
  <c r="F135" i="39" s="1" a="1"/>
  <c r="F135" i="39" s="1"/>
  <c r="J135" i="39" s="1"/>
  <c r="E134" i="39"/>
  <c r="F134" i="39" s="1" a="1"/>
  <c r="F134" i="39" s="1"/>
  <c r="J134" i="39" s="1"/>
  <c r="Q133" i="39"/>
  <c r="R133" i="39" s="1" a="1"/>
  <c r="R133" i="39" s="1"/>
  <c r="V133" i="39" s="1"/>
  <c r="Q132" i="39"/>
  <c r="R132" i="39" s="1" a="1"/>
  <c r="R132" i="39" s="1"/>
  <c r="V132" i="39" s="1"/>
  <c r="E132" i="39"/>
  <c r="F132" i="39" s="1" a="1"/>
  <c r="F132" i="39" s="1"/>
  <c r="J132" i="39" s="1"/>
  <c r="E131" i="39"/>
  <c r="F131" i="39" s="1" a="1"/>
  <c r="F131" i="39" s="1"/>
  <c r="J131" i="39" s="1"/>
  <c r="Q130" i="39"/>
  <c r="R130" i="39" s="1" a="1"/>
  <c r="R130" i="39" s="1"/>
  <c r="V130" i="39" s="1"/>
  <c r="Q129" i="39"/>
  <c r="E129" i="39"/>
  <c r="F129" i="39" s="1" a="1"/>
  <c r="F129" i="39" s="1"/>
  <c r="J129" i="39" s="1"/>
  <c r="E128" i="39"/>
  <c r="F128" i="39" s="1" a="1"/>
  <c r="F128" i="39" s="1"/>
  <c r="J128" i="39" s="1"/>
  <c r="Q127" i="39"/>
  <c r="R127" i="39" s="1" a="1"/>
  <c r="R127" i="39" s="1"/>
  <c r="V127" i="39" s="1"/>
  <c r="Q126" i="39"/>
  <c r="E126" i="39"/>
  <c r="E125" i="39"/>
  <c r="Q124" i="39"/>
  <c r="Q123" i="39"/>
  <c r="E123" i="39"/>
  <c r="E122" i="39"/>
  <c r="Q121" i="39"/>
  <c r="R121" i="39" s="1" a="1"/>
  <c r="R121" i="39" s="1"/>
  <c r="V121" i="39" s="1"/>
  <c r="Q120" i="39"/>
  <c r="E120" i="39"/>
  <c r="E119" i="39"/>
  <c r="Q117" i="39"/>
  <c r="E117" i="39"/>
  <c r="E116" i="39"/>
  <c r="Q115" i="39"/>
  <c r="R115" i="39" s="1" a="1"/>
  <c r="R115" i="39" s="1"/>
  <c r="V115" i="39" s="1"/>
  <c r="Q114" i="39"/>
  <c r="E114" i="39"/>
  <c r="E113" i="39"/>
  <c r="Q111" i="39"/>
  <c r="R111" i="39" s="1" a="1"/>
  <c r="R111" i="39" s="1"/>
  <c r="V111" i="39" s="1"/>
  <c r="E111" i="39"/>
  <c r="E110" i="39"/>
  <c r="F110" i="39" s="1" a="1"/>
  <c r="F110" i="39" s="1"/>
  <c r="J110" i="39" s="1"/>
  <c r="Q109" i="39"/>
  <c r="R109" i="39" s="1" a="1"/>
  <c r="R109" i="39" s="1"/>
  <c r="V109" i="39" s="1"/>
  <c r="Q108" i="39"/>
  <c r="R108" i="39" s="1" a="1"/>
  <c r="R108" i="39" s="1"/>
  <c r="V108" i="39" s="1"/>
  <c r="E107" i="39"/>
  <c r="Q105" i="39"/>
  <c r="R105" i="39" s="1" a="1"/>
  <c r="R105" i="39" s="1"/>
  <c r="V105" i="39" s="1"/>
  <c r="E105" i="39"/>
  <c r="E104" i="39"/>
  <c r="F104" i="39" s="1" a="1"/>
  <c r="F104" i="39" s="1"/>
  <c r="J104" i="39" s="1"/>
  <c r="Q103" i="39"/>
  <c r="R103" i="39" s="1" a="1"/>
  <c r="R103" i="39" s="1"/>
  <c r="V103" i="39" s="1"/>
  <c r="Q102" i="39"/>
  <c r="E102" i="39"/>
  <c r="E101" i="39"/>
  <c r="F101" i="39" s="1" a="1"/>
  <c r="F101" i="39" s="1"/>
  <c r="J101" i="39" s="1"/>
  <c r="Q100" i="39"/>
  <c r="Q99" i="39"/>
  <c r="R99" i="39" s="1" a="1"/>
  <c r="R99" i="39" s="1"/>
  <c r="V99" i="39" s="1"/>
  <c r="E99" i="39"/>
  <c r="E98" i="39"/>
  <c r="F98" i="39" s="1" a="1"/>
  <c r="F98" i="39" s="1"/>
  <c r="J98" i="39" s="1"/>
  <c r="E96" i="39"/>
  <c r="E95" i="39"/>
  <c r="Q94" i="39"/>
  <c r="Q93" i="39"/>
  <c r="R93" i="39" s="1" a="1"/>
  <c r="R93" i="39" s="1"/>
  <c r="V93" i="39" s="1"/>
  <c r="E92" i="39"/>
  <c r="Q90" i="39"/>
  <c r="E90" i="39"/>
  <c r="E89" i="39"/>
  <c r="F89" i="39" s="1" a="1"/>
  <c r="F89" i="39" s="1"/>
  <c r="J89" i="39" s="1"/>
  <c r="Q88" i="39"/>
  <c r="E86" i="39"/>
  <c r="Q85" i="39"/>
  <c r="R85" i="39" s="1" a="1"/>
  <c r="R85" i="39" s="1"/>
  <c r="V85" i="39" s="1"/>
  <c r="Q84" i="39"/>
  <c r="R84" i="39" s="1" a="1"/>
  <c r="R84" i="39" s="1"/>
  <c r="V84" i="39" s="1"/>
  <c r="Q82" i="39"/>
  <c r="E81" i="39"/>
  <c r="E80" i="39"/>
  <c r="F80" i="39" s="1" a="1"/>
  <c r="F80" i="39" s="1"/>
  <c r="J80" i="39" s="1"/>
  <c r="Q79" i="39"/>
  <c r="Q78" i="39"/>
  <c r="E78" i="39"/>
  <c r="Q76" i="39"/>
  <c r="E74" i="39"/>
  <c r="F74" i="39" s="1" a="1"/>
  <c r="F74" i="39" s="1"/>
  <c r="J74" i="39" s="1"/>
  <c r="Q73" i="39"/>
  <c r="Q72" i="39"/>
  <c r="R72" i="39" s="1" a="1"/>
  <c r="R72" i="39" s="1"/>
  <c r="V72" i="39" s="1"/>
  <c r="E71" i="39"/>
  <c r="Q70" i="39"/>
  <c r="E69" i="39"/>
  <c r="F69" i="39" s="1" a="1"/>
  <c r="F69" i="39" s="1"/>
  <c r="J69" i="39" s="1"/>
  <c r="E68" i="39"/>
  <c r="Q67" i="39"/>
  <c r="R67" i="39" s="1" a="1"/>
  <c r="R67" i="39" s="1"/>
  <c r="V67" i="39" s="1"/>
  <c r="Q66" i="39"/>
  <c r="E66" i="39"/>
  <c r="F66" i="39" s="1" a="1"/>
  <c r="F66" i="39" s="1"/>
  <c r="J66" i="39" s="1"/>
  <c r="E65" i="39"/>
  <c r="Q64" i="39"/>
  <c r="E62" i="39"/>
  <c r="F62" i="39" s="1" a="1"/>
  <c r="F62" i="39" s="1"/>
  <c r="J62" i="39" s="1"/>
  <c r="Q61" i="39"/>
  <c r="E60" i="39"/>
  <c r="E59" i="39"/>
  <c r="Q58" i="39"/>
  <c r="E57" i="39"/>
  <c r="E56" i="39"/>
  <c r="F56" i="39" s="1" a="1"/>
  <c r="F56" i="39" s="1"/>
  <c r="J56" i="39" s="1"/>
  <c r="Q55" i="39"/>
  <c r="E54" i="39"/>
  <c r="E53" i="39"/>
  <c r="F53" i="39" s="1" a="1"/>
  <c r="F53" i="39" s="1"/>
  <c r="J53" i="39" s="1"/>
  <c r="Q52" i="39"/>
  <c r="E50" i="39"/>
  <c r="F50" i="39" s="1" a="1"/>
  <c r="F50" i="39" s="1"/>
  <c r="J50" i="39" s="1"/>
  <c r="Q49" i="39"/>
  <c r="Q48" i="39"/>
  <c r="E48" i="39"/>
  <c r="E47" i="39"/>
  <c r="Q45" i="39"/>
  <c r="E45" i="39"/>
  <c r="E44" i="39"/>
  <c r="F44" i="39" s="1" a="1"/>
  <c r="F44" i="39" s="1"/>
  <c r="J44" i="39" s="1"/>
  <c r="Q42" i="39"/>
  <c r="E42" i="39"/>
  <c r="E41" i="39"/>
  <c r="F41" i="39" s="1" a="1"/>
  <c r="F41" i="39" s="1"/>
  <c r="J41" i="39" s="1"/>
  <c r="Q40" i="39"/>
  <c r="E38" i="39"/>
  <c r="Q37" i="39"/>
  <c r="E35" i="39"/>
  <c r="E32" i="39"/>
  <c r="Q30" i="39"/>
  <c r="E30" i="39"/>
  <c r="E29" i="39"/>
  <c r="Q27" i="39"/>
  <c r="E26" i="39"/>
  <c r="Q24" i="39"/>
  <c r="E23" i="39"/>
  <c r="Q19" i="39"/>
  <c r="Q18" i="39"/>
  <c r="E18" i="39"/>
  <c r="Q16" i="39"/>
  <c r="E15" i="39"/>
  <c r="E14" i="39"/>
  <c r="Q12" i="39"/>
  <c r="Q9" i="39"/>
  <c r="E9" i="39"/>
  <c r="E5" i="39"/>
  <c r="Q3" i="39"/>
  <c r="E3" i="39"/>
  <c r="Q69" i="39" l="1"/>
  <c r="Q75" i="39"/>
  <c r="Q81" i="39"/>
  <c r="R81" i="39" s="1" a="1"/>
  <c r="R81" i="39" s="1"/>
  <c r="V81" i="39" s="1"/>
  <c r="Q87" i="39"/>
  <c r="Q96" i="39"/>
  <c r="Q2" i="39"/>
  <c r="R114" i="39" s="1" a="1"/>
  <c r="R114" i="39" s="1"/>
  <c r="Q5" i="39"/>
  <c r="Q8" i="39"/>
  <c r="R28" i="39" s="1" a="1"/>
  <c r="R28" i="39" s="1"/>
  <c r="Q11" i="39"/>
  <c r="Q14" i="39"/>
  <c r="Q17" i="39"/>
  <c r="R17" i="39" s="1" a="1"/>
  <c r="R17" i="39" s="1"/>
  <c r="V17" i="39" s="1"/>
  <c r="Q20" i="39"/>
  <c r="Q23" i="39"/>
  <c r="Q26" i="39"/>
  <c r="R26" i="39" s="1" a="1"/>
  <c r="R26" i="39" s="1"/>
  <c r="V26" i="39" s="1"/>
  <c r="Q29" i="39"/>
  <c r="Q32" i="39"/>
  <c r="Q38" i="39"/>
  <c r="R38" i="39" s="1" a="1"/>
  <c r="R38" i="39" s="1"/>
  <c r="V38" i="39" s="1"/>
  <c r="Q44" i="39"/>
  <c r="R44" i="39" s="1" a="1"/>
  <c r="R44" i="39" s="1"/>
  <c r="V44" i="39" s="1"/>
  <c r="Q50" i="39"/>
  <c r="R50" i="39" s="1" a="1"/>
  <c r="R50" i="39" s="1"/>
  <c r="V50" i="39" s="1"/>
  <c r="Q56" i="39"/>
  <c r="R56" i="39" s="1" a="1"/>
  <c r="R56" i="39" s="1"/>
  <c r="V56" i="39" s="1"/>
  <c r="Q62" i="39"/>
  <c r="Q65" i="39"/>
  <c r="Q68" i="39"/>
  <c r="R68" i="39" s="1" a="1"/>
  <c r="R68" i="39" s="1"/>
  <c r="V68" i="39" s="1"/>
  <c r="Q71" i="39"/>
  <c r="Q74" i="39"/>
  <c r="Q77" i="39"/>
  <c r="R77" i="39" s="1" a="1"/>
  <c r="R77" i="39" s="1"/>
  <c r="V77" i="39" s="1"/>
  <c r="Q80" i="39"/>
  <c r="R80" i="39" s="1" a="1"/>
  <c r="R80" i="39" s="1"/>
  <c r="V80" i="39" s="1"/>
  <c r="Q83" i="39"/>
  <c r="Q86" i="39"/>
  <c r="R86" i="39" s="1" a="1"/>
  <c r="R86" i="39" s="1"/>
  <c r="V86" i="39" s="1"/>
  <c r="Q89" i="39"/>
  <c r="R89" i="39" s="1" a="1"/>
  <c r="R89" i="39" s="1"/>
  <c r="V89" i="39" s="1"/>
  <c r="Q92" i="39"/>
  <c r="Q95" i="39"/>
  <c r="R95" i="39" s="1" a="1"/>
  <c r="R95" i="39" s="1"/>
  <c r="Q98" i="39"/>
  <c r="R98" i="39" s="1" a="1"/>
  <c r="R98" i="39" s="1"/>
  <c r="V98" i="39" s="1"/>
  <c r="Q101" i="39"/>
  <c r="R101" i="39" s="1" a="1"/>
  <c r="R101" i="39" s="1"/>
  <c r="V101" i="39" s="1"/>
  <c r="Q104" i="39"/>
  <c r="R104" i="39" s="1" a="1"/>
  <c r="R104" i="39" s="1"/>
  <c r="V104" i="39" s="1"/>
  <c r="Q107" i="39"/>
  <c r="R107" i="39" s="1" a="1"/>
  <c r="R107" i="39" s="1"/>
  <c r="V107" i="39" s="1"/>
  <c r="Q110" i="39"/>
  <c r="Q113" i="39"/>
  <c r="R113" i="39" s="1" a="1"/>
  <c r="R113" i="39" s="1"/>
  <c r="V113" i="39" s="1"/>
  <c r="Q116" i="39"/>
  <c r="Q119" i="39"/>
  <c r="Q122" i="39"/>
  <c r="Q125" i="39"/>
  <c r="Q128" i="39"/>
  <c r="Q131" i="39"/>
  <c r="R131" i="39" s="1" a="1"/>
  <c r="R131" i="39" s="1"/>
  <c r="V131" i="39" s="1"/>
  <c r="Q4" i="39"/>
  <c r="Q7" i="39"/>
  <c r="R7" i="39" s="1" a="1"/>
  <c r="R7" i="39" s="1"/>
  <c r="V7" i="39" s="1"/>
  <c r="Q10" i="39"/>
  <c r="Q13" i="39"/>
  <c r="R13" i="39" s="1" a="1"/>
  <c r="R13" i="39" s="1"/>
  <c r="V13" i="39" s="1"/>
  <c r="Q34" i="39"/>
  <c r="F38" i="39" a="1"/>
  <c r="F38" i="39" s="1"/>
  <c r="F107" i="39" a="1"/>
  <c r="F107" i="39" s="1"/>
  <c r="E52" i="39"/>
  <c r="F52" i="39" s="1" a="1"/>
  <c r="F52" i="39" s="1"/>
  <c r="J52" i="39" s="1"/>
  <c r="E73" i="39"/>
  <c r="E82" i="39"/>
  <c r="E100" i="39"/>
  <c r="E109" i="39"/>
  <c r="F109" i="39" s="1" a="1"/>
  <c r="F109" i="39" s="1"/>
  <c r="J109" i="39" s="1"/>
  <c r="E83" i="39"/>
  <c r="F83" i="39" s="1" a="1"/>
  <c r="F83" i="39" s="1"/>
  <c r="J83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14" i="39" a="1"/>
  <c r="F14" i="39" s="1"/>
  <c r="J14" i="39" s="1"/>
  <c r="R19" i="39" a="1"/>
  <c r="R19" i="39" s="1"/>
  <c r="V19" i="39" s="1"/>
  <c r="R34" i="39" a="1"/>
  <c r="R34" i="39" s="1"/>
  <c r="V34" i="39" s="1"/>
  <c r="F54" i="39" a="1"/>
  <c r="F54" i="39" s="1"/>
  <c r="F7" i="39" a="1"/>
  <c r="F7" i="39" s="1"/>
  <c r="J7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F13" i="39" a="1"/>
  <c r="F13" i="39" s="1"/>
  <c r="J13" i="39" s="1"/>
  <c r="F20" i="39" a="1"/>
  <c r="F20" i="39" s="1"/>
  <c r="J20" i="39" s="1"/>
  <c r="R46" i="39" a="1"/>
  <c r="R46" i="39" s="1"/>
  <c r="V46" i="39" s="1"/>
  <c r="F5" i="39" a="1"/>
  <c r="F5" i="39" s="1"/>
  <c r="F48" i="39" a="1"/>
  <c r="F48" i="39" s="1"/>
  <c r="J48" i="39" s="1"/>
  <c r="R58" i="39" a="1"/>
  <c r="R58" i="39" s="1"/>
  <c r="V58" i="39" s="1"/>
  <c r="F61" i="39" a="1"/>
  <c r="F61" i="39" s="1"/>
  <c r="R2" i="39" a="1"/>
  <c r="R2" i="39" s="1"/>
  <c r="F12" i="39" a="1"/>
  <c r="F12" i="39" s="1"/>
  <c r="J12" i="39" s="1"/>
  <c r="F8" i="39" a="1"/>
  <c r="F8" i="39" s="1"/>
  <c r="J8" i="39" s="1"/>
  <c r="R23" i="39" a="1"/>
  <c r="R23" i="39" s="1"/>
  <c r="V23" i="39" s="1"/>
  <c r="R40" i="39" a="1"/>
  <c r="R40" i="39" s="1"/>
  <c r="V40" i="39" s="1"/>
  <c r="F4" i="39" a="1"/>
  <c r="F4" i="39" s="1"/>
  <c r="J4" i="39" s="1"/>
  <c r="R52" i="39" a="1"/>
  <c r="R52" i="39" s="1"/>
  <c r="V52" i="39" s="1"/>
  <c r="F55" i="39" a="1"/>
  <c r="F55" i="39" s="1"/>
  <c r="J55" i="39" s="1"/>
  <c r="F17" i="39" a="1"/>
  <c r="F17" i="39" s="1"/>
  <c r="J17" i="39" s="1"/>
  <c r="R71" i="39" a="1"/>
  <c r="R71" i="39" s="1"/>
  <c r="V71" i="39" s="1"/>
  <c r="F36" i="39" a="1"/>
  <c r="F36" i="39" s="1"/>
  <c r="J36" i="39" s="1"/>
  <c r="R66" i="39" a="1"/>
  <c r="R66" i="39" s="1"/>
  <c r="V66" i="39" s="1"/>
  <c r="R70" i="39" a="1"/>
  <c r="R70" i="39" s="1"/>
  <c r="V70" i="39" s="1"/>
  <c r="Q33" i="39"/>
  <c r="Q15" i="39"/>
  <c r="R21" i="39" s="1" a="1"/>
  <c r="R21" i="39" s="1"/>
  <c r="R30" i="39" a="1"/>
  <c r="R30" i="39" s="1"/>
  <c r="V30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R94" i="39" s="1" a="1"/>
  <c r="R94" i="39" s="1"/>
  <c r="Q41" i="39"/>
  <c r="Q47" i="39"/>
  <c r="Q53" i="39"/>
  <c r="R76" i="39" s="1" a="1"/>
  <c r="R76" i="39" s="1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F39" i="39" a="1"/>
  <c r="F39" i="39" s="1"/>
  <c r="R42" i="39" a="1"/>
  <c r="R42" i="39" s="1"/>
  <c r="V42" i="39" s="1"/>
  <c r="F45" i="39" a="1"/>
  <c r="F45" i="39" s="1"/>
  <c r="R48" i="39" a="1"/>
  <c r="R48" i="39" s="1"/>
  <c r="V48" i="39" s="1"/>
  <c r="F51" i="39" a="1"/>
  <c r="F51" i="39" s="1"/>
  <c r="J51" i="39" s="1"/>
  <c r="R54" i="39" a="1"/>
  <c r="R54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F88" i="39" a="1"/>
  <c r="F88" i="39" s="1"/>
  <c r="J88" i="39" s="1"/>
  <c r="F93" i="39" a="1"/>
  <c r="F93" i="39" s="1"/>
  <c r="J93" i="39" s="1"/>
  <c r="F94" i="39" a="1"/>
  <c r="F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H182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2" i="39" l="1" a="1"/>
  <c r="R12" i="39" s="1"/>
  <c r="R6" i="39" a="1"/>
  <c r="R6" i="39" s="1"/>
  <c r="R18" i="39" a="1"/>
  <c r="R18" i="39" s="1"/>
  <c r="T184" i="39"/>
  <c r="R60" i="39" a="1"/>
  <c r="R60" i="39" s="1"/>
  <c r="R69" i="39" a="1"/>
  <c r="R69" i="39" s="1"/>
  <c r="R8" i="39" a="1"/>
  <c r="R8" i="39" s="1"/>
  <c r="V8" i="39" s="1"/>
  <c r="R64" i="39" a="1"/>
  <c r="R64" i="39" s="1"/>
  <c r="R79" i="39" a="1"/>
  <c r="R79" i="39" s="1"/>
  <c r="R83" i="39" a="1"/>
  <c r="R83" i="39" s="1"/>
  <c r="R32" i="39" a="1"/>
  <c r="R32" i="39" s="1"/>
  <c r="R124" i="39" a="1"/>
  <c r="R124" i="39" s="1"/>
  <c r="R91" i="39" a="1"/>
  <c r="R91" i="39" s="1"/>
  <c r="R29" i="39" a="1"/>
  <c r="R29" i="39" s="1"/>
  <c r="R45" i="39" a="1"/>
  <c r="R45" i="39" s="1"/>
  <c r="T178" i="39"/>
  <c r="R119" i="39" a="1"/>
  <c r="R119" i="39" s="1"/>
  <c r="R25" i="39" a="1"/>
  <c r="R25" i="39" s="1"/>
  <c r="R100" i="39" a="1"/>
  <c r="R100" i="39" s="1"/>
  <c r="R11" i="39" a="1"/>
  <c r="R11" i="39" s="1"/>
  <c r="R51" i="39" a="1"/>
  <c r="R51" i="39" s="1"/>
  <c r="R5" i="39" a="1"/>
  <c r="R5" i="39" s="1"/>
  <c r="R39" i="39" a="1"/>
  <c r="R39" i="39" s="1"/>
  <c r="R65" i="39" a="1"/>
  <c r="R65" i="39" s="1"/>
  <c r="R90" i="39" a="1"/>
  <c r="R90" i="39" s="1"/>
  <c r="F33" i="39" a="1"/>
  <c r="F33" i="39" s="1"/>
  <c r="F23" i="39" a="1"/>
  <c r="F23" i="39" s="1"/>
  <c r="F32" i="39" a="1"/>
  <c r="F32" i="39" s="1"/>
  <c r="F15" i="39" a="1"/>
  <c r="F15" i="39" s="1"/>
  <c r="F59" i="39" a="1"/>
  <c r="F59" i="39" s="1"/>
  <c r="F95" i="39" a="1"/>
  <c r="F95" i="39" s="1"/>
  <c r="F116" i="39" a="1"/>
  <c r="F116" i="39" s="1"/>
  <c r="F65" i="39" a="1"/>
  <c r="F65" i="39" s="1"/>
  <c r="F60" i="39" a="1"/>
  <c r="F60" i="39" s="1"/>
  <c r="F124" i="39" a="1"/>
  <c r="F124" i="39" s="1"/>
  <c r="F91" i="39" a="1"/>
  <c r="F91" i="39" s="1"/>
  <c r="F57" i="39" a="1"/>
  <c r="F57" i="39" s="1"/>
  <c r="F79" i="39" a="1"/>
  <c r="F79" i="39" s="1"/>
  <c r="F31" i="39" a="1"/>
  <c r="F31" i="39" s="1"/>
  <c r="F25" i="39" a="1"/>
  <c r="F25" i="39" s="1"/>
  <c r="F64" i="39" a="1"/>
  <c r="F64" i="39" s="1"/>
  <c r="F18" i="39" a="1"/>
  <c r="F18" i="39" s="1"/>
  <c r="F19" i="39" a="1"/>
  <c r="F19" i="39" s="1"/>
  <c r="F11" i="39" a="1"/>
  <c r="F11" i="39" s="1"/>
  <c r="F114" i="39" a="1"/>
  <c r="F114" i="39" s="1"/>
  <c r="F29" i="39" a="1"/>
  <c r="F29" i="39" s="1"/>
  <c r="H172" i="39"/>
  <c r="V2" i="39"/>
  <c r="R102" i="39" a="1"/>
  <c r="R102" i="39" s="1"/>
  <c r="R73" i="39" a="1"/>
  <c r="R73" i="39" s="1"/>
  <c r="R78" i="39" a="1"/>
  <c r="R78" i="39" s="1"/>
  <c r="T224" i="39"/>
  <c r="R27" i="39" a="1"/>
  <c r="R27" i="39" s="1"/>
  <c r="R36" i="39" a="1"/>
  <c r="R36" i="39" s="1"/>
  <c r="R10" i="39" a="1"/>
  <c r="R10" i="39" s="1"/>
  <c r="R96" i="39" a="1"/>
  <c r="R96" i="39" s="1"/>
  <c r="R62" i="39" a="1"/>
  <c r="R62" i="39" s="1"/>
  <c r="R20" i="39" a="1"/>
  <c r="R20" i="39" s="1"/>
  <c r="R92" i="39" a="1"/>
  <c r="R92" i="39" s="1"/>
  <c r="R87" i="39" a="1"/>
  <c r="R87" i="39" s="1"/>
  <c r="F43" i="39" a="1"/>
  <c r="F43" i="39" s="1"/>
  <c r="F35" i="39" a="1"/>
  <c r="F35" i="39" s="1"/>
  <c r="F28" i="39" a="1"/>
  <c r="F28" i="39" s="1"/>
  <c r="F92" i="39" a="1"/>
  <c r="F92" i="39" s="1"/>
  <c r="F76" i="39" a="1"/>
  <c r="F76" i="39" s="1"/>
  <c r="F86" i="39" a="1"/>
  <c r="F86" i="39" s="1"/>
  <c r="F24" i="39" a="1"/>
  <c r="F24" i="39" s="1"/>
  <c r="F103" i="39" a="1"/>
  <c r="F103" i="39" s="1"/>
  <c r="F9" i="39" a="1"/>
  <c r="F9" i="39" s="1"/>
  <c r="F21" i="39" a="1"/>
  <c r="F21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E5" i="40" l="1"/>
  <c r="D7" i="40"/>
  <c r="E6" i="40"/>
  <c r="W8" i="36"/>
  <c r="W12" i="36"/>
  <c r="C6" i="40"/>
  <c r="C7" i="40"/>
  <c r="E7" i="40"/>
  <c r="W2" i="36"/>
  <c r="W9" i="36"/>
  <c r="C5" i="40"/>
  <c r="A5" i="40"/>
  <c r="A6" i="40"/>
  <c r="W6" i="36"/>
  <c r="A7" i="40"/>
  <c r="W10" i="36"/>
  <c r="D6" i="40"/>
  <c r="W3" i="36"/>
  <c r="W7" i="36"/>
  <c r="W11" i="36"/>
  <c r="D5" i="40"/>
  <c r="W5" i="36"/>
  <c r="B6" i="40"/>
  <c r="B7" i="40"/>
  <c r="W13" i="36"/>
  <c r="B5" i="40"/>
  <c r="W4" i="36"/>
  <c r="J2" i="39"/>
  <c r="P12" i="36"/>
  <c r="P10" i="36"/>
  <c r="P8" i="36"/>
  <c r="P6" i="36"/>
  <c r="P4" i="36"/>
  <c r="P2" i="36"/>
  <c r="A3" i="40"/>
  <c r="E4" i="40"/>
  <c r="D4" i="40"/>
  <c r="E2" i="40"/>
  <c r="C4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" i="40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A3" i="36" l="1" a="1"/>
  <c r="A3" i="36" s="1"/>
  <c r="S2" i="39"/>
  <c r="D3" i="36" a="1"/>
  <c r="D3" i="36" s="1"/>
  <c r="G49" i="1"/>
  <c r="G49" i="39"/>
  <c r="G72" i="48"/>
  <c r="S72" i="39"/>
  <c r="S21" i="39"/>
  <c r="S94" i="39"/>
  <c r="G3" i="1"/>
  <c r="G3" i="39"/>
  <c r="G57" i="39"/>
  <c r="G50" i="1"/>
  <c r="G50" i="39"/>
  <c r="G117" i="1"/>
  <c r="G117" i="39"/>
  <c r="G99" i="1"/>
  <c r="G99" i="39"/>
  <c r="G94" i="39"/>
  <c r="G98" i="1"/>
  <c r="G98" i="39"/>
  <c r="G149" i="1"/>
  <c r="G149" i="39"/>
  <c r="G66" i="48"/>
  <c r="S66" i="39"/>
  <c r="G7" i="48"/>
  <c r="S7" i="39"/>
  <c r="S28" i="39"/>
  <c r="S12" i="39"/>
  <c r="S11" i="39"/>
  <c r="S73" i="39"/>
  <c r="S87" i="39"/>
  <c r="G25" i="39"/>
  <c r="G38" i="39"/>
  <c r="G65" i="39"/>
  <c r="G125" i="1"/>
  <c r="G125" i="39"/>
  <c r="G14" i="48"/>
  <c r="S14" i="39"/>
  <c r="S35" i="39"/>
  <c r="S20" i="39"/>
  <c r="S100" i="39"/>
  <c r="G59" i="39"/>
  <c r="G112" i="1"/>
  <c r="G112" i="39"/>
  <c r="G66" i="1"/>
  <c r="G66" i="39"/>
  <c r="G107" i="39"/>
  <c r="F4" i="40" s="1"/>
  <c r="G145" i="1"/>
  <c r="G145" i="39"/>
  <c r="G52" i="48"/>
  <c r="S52" i="39"/>
  <c r="G58" i="48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S45" i="39"/>
  <c r="S51" i="39"/>
  <c r="G110" i="48"/>
  <c r="S110" i="39"/>
  <c r="G88" i="48"/>
  <c r="S88" i="39"/>
  <c r="S60" i="39"/>
  <c r="G30" i="1"/>
  <c r="G30" i="39"/>
  <c r="G85" i="1"/>
  <c r="G85" i="39"/>
  <c r="S29" i="39"/>
  <c r="G35" i="39"/>
  <c r="G27" i="1"/>
  <c r="G27" i="39"/>
  <c r="G19" i="39"/>
  <c r="G28" i="39"/>
  <c r="F2" i="40" s="1"/>
  <c r="G7" i="1"/>
  <c r="G7" i="39"/>
  <c r="G95" i="39"/>
  <c r="G121" i="1"/>
  <c r="G121" i="39"/>
  <c r="G37" i="48"/>
  <c r="S37" i="39"/>
  <c r="G133" i="48"/>
  <c r="S133" i="39"/>
  <c r="G132" i="48"/>
  <c r="S132" i="39"/>
  <c r="S95" i="39"/>
  <c r="G53" i="48"/>
  <c r="S53" i="39"/>
  <c r="G46" i="48"/>
  <c r="S46" i="39"/>
  <c r="G54" i="39"/>
  <c r="G12" i="1"/>
  <c r="G12" i="39"/>
  <c r="G14" i="1"/>
  <c r="G14" i="39"/>
  <c r="G6" i="39"/>
  <c r="G75" i="1"/>
  <c r="G75" i="39"/>
  <c r="G67" i="1"/>
  <c r="G67" i="39"/>
  <c r="S16" i="39"/>
  <c r="G23" i="48"/>
  <c r="S23" i="39"/>
  <c r="S91" i="39"/>
  <c r="F7" i="40" s="1"/>
  <c r="G127" i="48"/>
  <c r="S127" i="39"/>
  <c r="S96" i="39"/>
  <c r="G126" i="48"/>
  <c r="S126" i="39"/>
  <c r="G82" i="48"/>
  <c r="S82" i="39"/>
  <c r="G47" i="48"/>
  <c r="S47" i="39"/>
  <c r="S39" i="39"/>
  <c r="S32" i="39"/>
  <c r="G56" i="1"/>
  <c r="G56" i="39"/>
  <c r="G9" i="39"/>
  <c r="G15" i="39"/>
  <c r="G55" i="1"/>
  <c r="G55" i="39"/>
  <c r="G42" i="39"/>
  <c r="G39" i="39"/>
  <c r="G74" i="1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S119" i="39"/>
  <c r="S83" i="39"/>
  <c r="S102" i="39"/>
  <c r="G74" i="48"/>
  <c r="S74" i="39"/>
  <c r="S33" i="39"/>
  <c r="S25" i="39"/>
  <c r="G26" i="48"/>
  <c r="S26" i="39"/>
  <c r="G45" i="39"/>
  <c r="G34" i="1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S64" i="39"/>
  <c r="S76" i="39"/>
  <c r="G112" i="48"/>
  <c r="S112" i="39"/>
  <c r="G75" i="48"/>
  <c r="S75" i="39"/>
  <c r="G89" i="48"/>
  <c r="S89" i="39"/>
  <c r="G68" i="48"/>
  <c r="S68" i="39"/>
  <c r="G3" i="48"/>
  <c r="S3" i="39"/>
  <c r="G17" i="48"/>
  <c r="S17" i="39"/>
  <c r="G46" i="1"/>
  <c r="G46" i="39"/>
  <c r="S92" i="39"/>
  <c r="G109" i="48"/>
  <c r="S109" i="39"/>
  <c r="G41" i="1"/>
  <c r="G41" i="39"/>
  <c r="G86" i="39"/>
  <c r="G26" i="1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S69" i="39"/>
  <c r="G55" i="48"/>
  <c r="S55" i="39"/>
  <c r="G61" i="48"/>
  <c r="S61" i="39"/>
  <c r="G125" i="48"/>
  <c r="S125" i="39"/>
  <c r="S10" i="39"/>
  <c r="G86" i="48"/>
  <c r="S86" i="39"/>
  <c r="G34" i="48"/>
  <c r="S34" i="39"/>
  <c r="G5" i="39"/>
  <c r="G2" i="1"/>
  <c r="G2" i="39"/>
  <c r="G21" i="39"/>
  <c r="G126" i="1"/>
  <c r="G126" i="39"/>
  <c r="G76" i="39"/>
  <c r="G82" i="1"/>
  <c r="G82" i="39"/>
  <c r="G102" i="1"/>
  <c r="G102" i="39"/>
  <c r="G44" i="48"/>
  <c r="S44" i="39"/>
  <c r="S62" i="39"/>
  <c r="G48" i="48"/>
  <c r="S48" i="39"/>
  <c r="G23" i="39"/>
  <c r="G20" i="1"/>
  <c r="G20" i="39"/>
  <c r="G43" i="39"/>
  <c r="G36" i="1"/>
  <c r="G36" i="39"/>
  <c r="G77" i="1"/>
  <c r="G77" i="39"/>
  <c r="G90" i="39"/>
  <c r="G154" i="1"/>
  <c r="G154" i="39"/>
  <c r="G93" i="48"/>
  <c r="S93" i="39"/>
  <c r="G99" i="48"/>
  <c r="S99" i="39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120" i="1"/>
  <c r="G104" i="1"/>
  <c r="G140" i="1"/>
  <c r="G71" i="1"/>
  <c r="G119" i="1"/>
  <c r="G157" i="1"/>
  <c r="G137" i="1"/>
  <c r="G135" i="1"/>
  <c r="G123" i="1"/>
  <c r="G80" i="1"/>
  <c r="G128" i="1"/>
  <c r="G96" i="1"/>
  <c r="G108" i="1"/>
  <c r="G84" i="1"/>
  <c r="G4" i="1"/>
  <c r="G132" i="1"/>
  <c r="G68" i="1"/>
  <c r="G93" i="1"/>
  <c r="G146" i="1"/>
  <c r="G144" i="1"/>
  <c r="G48" i="1"/>
  <c r="G47" i="1"/>
  <c r="G139" i="1"/>
  <c r="G100" i="1"/>
  <c r="G142" i="1"/>
  <c r="G37" i="1"/>
  <c r="G52" i="1"/>
  <c r="G141" i="1"/>
  <c r="G109" i="1"/>
  <c r="G88" i="1"/>
  <c r="G81" i="1"/>
  <c r="G118" i="1"/>
  <c r="G134" i="1"/>
  <c r="G155" i="1"/>
  <c r="G138" i="1"/>
  <c r="G97" i="1"/>
  <c r="G152" i="1"/>
  <c r="G13" i="1"/>
  <c r="G89" i="1"/>
  <c r="G111" i="1"/>
  <c r="G101" i="1"/>
  <c r="G115" i="1"/>
  <c r="G131" i="1"/>
  <c r="G105" i="1"/>
  <c r="G40" i="1"/>
  <c r="G127" i="1"/>
  <c r="F6" i="40" l="1"/>
  <c r="F5" i="40"/>
  <c r="G69" i="1"/>
  <c r="G58" i="1"/>
  <c r="G10" i="1"/>
  <c r="G17" i="1" l="1"/>
  <c r="G63" i="1"/>
  <c r="G78" i="1"/>
  <c r="G107" i="48" l="1"/>
  <c r="G30" i="48"/>
  <c r="G120" i="48"/>
  <c r="G41" i="48"/>
  <c r="G59" i="48"/>
  <c r="G118" i="48"/>
  <c r="G77" i="48"/>
  <c r="G97" i="48"/>
  <c r="G103" i="48"/>
  <c r="G22" i="48"/>
  <c r="G24" i="48"/>
  <c r="G111" i="48"/>
  <c r="G4" i="48"/>
  <c r="G121" i="48"/>
  <c r="G43" i="48"/>
  <c r="G40" i="48"/>
  <c r="G8" i="48"/>
  <c r="G85" i="48"/>
  <c r="G106" i="48"/>
  <c r="G63" i="48"/>
  <c r="G104" i="48"/>
  <c r="G122" i="48"/>
  <c r="G81" i="48"/>
  <c r="G2" i="48"/>
  <c r="G31" i="48"/>
  <c r="G19" i="48"/>
  <c r="G13" i="48"/>
  <c r="G108" i="48"/>
  <c r="G113" i="48"/>
  <c r="G49" i="48"/>
  <c r="G15" i="48" l="1"/>
  <c r="G8" i="1" l="1"/>
  <c r="G122" i="1"/>
  <c r="G62" i="1"/>
  <c r="G113" i="1" l="1"/>
  <c r="G72" i="1"/>
  <c r="H6" i="39" l="1"/>
  <c r="H16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11" i="39"/>
  <c r="T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T100" i="39"/>
  <c r="U4" i="39"/>
  <c r="T4" i="39"/>
  <c r="T65" i="39"/>
  <c r="U112" i="39"/>
  <c r="T112" i="39"/>
  <c r="U159" i="39"/>
  <c r="T159" i="39"/>
  <c r="I159" i="39"/>
  <c r="H159" i="39"/>
  <c r="H124" i="39"/>
  <c r="T155" i="39"/>
  <c r="U155" i="39"/>
  <c r="T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I133" i="39"/>
  <c r="H133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T62" i="39"/>
  <c r="I102" i="39"/>
  <c r="H102" i="39"/>
  <c r="I105" i="39"/>
  <c r="H105" i="39"/>
  <c r="H65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H18" i="39"/>
  <c r="U84" i="39"/>
  <c r="T84" i="39"/>
  <c r="U75" i="39"/>
  <c r="T75" i="39"/>
  <c r="U106" i="39"/>
  <c r="T106" i="39"/>
  <c r="U24" i="39"/>
  <c r="T24" i="39"/>
  <c r="U116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H92" i="39"/>
  <c r="I132" i="39"/>
  <c r="H132" i="39"/>
  <c r="H40" i="39"/>
  <c r="I40" i="39"/>
  <c r="U2" i="39"/>
  <c r="T2" i="39"/>
  <c r="U128" i="39"/>
  <c r="T128" i="39"/>
  <c r="U129" i="39"/>
  <c r="T129" i="39"/>
  <c r="U66" i="39"/>
  <c r="T66" i="39"/>
  <c r="U115" i="39"/>
  <c r="T115" i="39"/>
  <c r="U148" i="39"/>
  <c r="T148" i="39"/>
  <c r="T86" i="39"/>
  <c r="U86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144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H90" i="39"/>
  <c r="I75" i="39"/>
  <c r="H75" i="39"/>
  <c r="I67" i="39"/>
  <c r="H67" i="39"/>
  <c r="I70" i="39"/>
  <c r="H70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H64" i="39"/>
  <c r="U81" i="39"/>
  <c r="T81" i="39"/>
  <c r="U71" i="39"/>
  <c r="T71" i="39"/>
  <c r="U72" i="39"/>
  <c r="T72" i="39"/>
  <c r="H137" i="39"/>
  <c r="I137" i="39"/>
  <c r="H91" i="39"/>
  <c r="I140" i="39"/>
  <c r="H140" i="39"/>
  <c r="H94" i="39"/>
  <c r="H131" i="39"/>
  <c r="I131" i="39"/>
  <c r="I85" i="39"/>
  <c r="H85" i="39"/>
  <c r="I122" i="39"/>
  <c r="H122" i="39"/>
  <c r="H76" i="39"/>
  <c r="T96" i="39"/>
  <c r="U85" i="39"/>
  <c r="T85" i="39"/>
  <c r="T68" i="39"/>
  <c r="U68" i="39"/>
  <c r="U145" i="39"/>
  <c r="T145" i="39"/>
  <c r="T90" i="39"/>
  <c r="T78" i="39"/>
  <c r="U149" i="39"/>
  <c r="T149" i="39"/>
  <c r="T18" i="39"/>
  <c r="U132" i="39"/>
  <c r="T132" i="39"/>
  <c r="T162" i="39"/>
  <c r="U162" i="39"/>
  <c r="I162" i="39"/>
  <c r="H162" i="39"/>
  <c r="I93" i="39"/>
  <c r="H93" i="39"/>
  <c r="I77" i="39"/>
  <c r="H77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I20" i="39"/>
  <c r="H20" i="39"/>
  <c r="H43" i="39"/>
  <c r="H61" i="39"/>
  <c r="T5" i="39"/>
  <c r="T33" i="39"/>
  <c r="U56" i="39"/>
  <c r="T56" i="39"/>
  <c r="H21" i="39"/>
  <c r="H23" i="39"/>
  <c r="H54" i="39"/>
  <c r="I30" i="39"/>
  <c r="H30" i="39"/>
  <c r="H31" i="39"/>
  <c r="U19" i="39"/>
  <c r="T19" i="39"/>
  <c r="U59" i="39"/>
  <c r="T59" i="39"/>
  <c r="I13" i="39"/>
  <c r="H13" i="39"/>
  <c r="H25" i="39"/>
  <c r="H56" i="39"/>
  <c r="I56" i="39"/>
  <c r="I49" i="39"/>
  <c r="H49" i="39"/>
  <c r="T27" i="39"/>
  <c r="U40" i="39"/>
  <c r="T40" i="39"/>
  <c r="U42" i="39"/>
  <c r="T42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U14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H35" i="39"/>
  <c r="H9" i="39"/>
  <c r="H59" i="39"/>
  <c r="H33" i="39"/>
  <c r="U3" i="39"/>
  <c r="T3" i="39"/>
  <c r="U31" i="39"/>
  <c r="T31" i="39"/>
  <c r="U15" i="39"/>
  <c r="T15" i="39"/>
  <c r="I3" i="39"/>
  <c r="H3" i="39"/>
  <c r="I41" i="39"/>
  <c r="H41" i="39"/>
  <c r="H19" i="39"/>
  <c r="I7" i="39"/>
  <c r="H7" i="39"/>
  <c r="U9" i="39"/>
  <c r="T9" i="39"/>
  <c r="I51" i="39"/>
  <c r="H51" i="39"/>
  <c r="U7" i="39"/>
  <c r="T7" i="39"/>
  <c r="U50" i="39"/>
  <c r="T50" i="39"/>
  <c r="H57" i="39"/>
  <c r="I8" i="39"/>
  <c r="H8" i="39"/>
  <c r="I26" i="39"/>
  <c r="H26" i="39"/>
  <c r="H39" i="39"/>
  <c r="T20" i="39"/>
  <c r="U37" i="39"/>
  <c r="T37" i="39"/>
  <c r="H60" i="39"/>
  <c r="U41" i="39"/>
  <c r="T41" i="39"/>
  <c r="U46" i="39"/>
  <c r="T46" i="39"/>
  <c r="H15" i="39"/>
  <c r="I55" i="39"/>
  <c r="H55" i="39"/>
  <c r="H42" i="39"/>
  <c r="H32" i="39"/>
  <c r="I4" i="39"/>
  <c r="H4" i="39"/>
  <c r="T12" i="39"/>
  <c r="T25" i="39"/>
  <c r="T16" i="39"/>
  <c r="H44" i="39"/>
  <c r="I44" i="39"/>
  <c r="T35" i="39"/>
  <c r="T6" i="39"/>
  <c r="H45" i="39"/>
  <c r="H5" i="39"/>
  <c r="H11" i="39"/>
  <c r="I53" i="39"/>
  <c r="H53" i="39"/>
  <c r="I36" i="39"/>
  <c r="H36" i="39"/>
  <c r="T28" i="39"/>
  <c r="T60" i="39"/>
  <c r="U49" i="39"/>
  <c r="T49" i="39"/>
  <c r="U8" i="39"/>
  <c r="T8" i="39"/>
  <c r="T36" i="39"/>
  <c r="T39" i="39"/>
  <c r="I2" i="39"/>
  <c r="H2" i="39"/>
  <c r="I10" i="39"/>
  <c r="H10" i="39"/>
  <c r="H46" i="39"/>
  <c r="I46" i="39"/>
  <c r="T57" i="39"/>
  <c r="U57" i="39"/>
  <c r="U38" i="39"/>
  <c r="T38" i="39"/>
  <c r="T45" i="39"/>
  <c r="T51" i="39"/>
  <c r="H92" i="48" l="1"/>
  <c r="H78" i="48"/>
  <c r="H36" i="48"/>
  <c r="H76" i="48"/>
  <c r="H96" i="48"/>
  <c r="H73" i="48"/>
  <c r="H20" i="48"/>
  <c r="H102" i="48"/>
  <c r="H27" i="48"/>
  <c r="H21" i="48"/>
  <c r="G21" i="48" s="1"/>
  <c r="H35" i="48"/>
  <c r="H54" i="48"/>
  <c r="G54" i="48" s="1"/>
  <c r="H10" i="48"/>
  <c r="H94" i="48"/>
  <c r="H62" i="48"/>
  <c r="V27" i="39" l="1"/>
  <c r="G27" i="48"/>
  <c r="V94" i="39"/>
  <c r="G94" i="48"/>
  <c r="V102" i="39"/>
  <c r="G102" i="48"/>
  <c r="V20" i="39"/>
  <c r="U20" i="39" s="1"/>
  <c r="G20" i="48"/>
  <c r="V62" i="39"/>
  <c r="G62" i="48"/>
  <c r="V73" i="39"/>
  <c r="G73" i="48"/>
  <c r="V35" i="39"/>
  <c r="G35" i="48"/>
  <c r="V96" i="39"/>
  <c r="G96" i="48"/>
  <c r="V10" i="39"/>
  <c r="U10" i="39" s="1"/>
  <c r="G10" i="48"/>
  <c r="V76" i="39"/>
  <c r="G76" i="48"/>
  <c r="V36" i="39"/>
  <c r="U36" i="39" s="1"/>
  <c r="G36" i="48"/>
  <c r="V78" i="39"/>
  <c r="U78" i="39" s="1"/>
  <c r="G78" i="48"/>
  <c r="V92" i="39"/>
  <c r="G92" i="48"/>
  <c r="V54" i="39"/>
  <c r="V21" i="39"/>
  <c r="U73" i="39" l="1"/>
  <c r="U62" i="39"/>
  <c r="U76" i="39"/>
  <c r="U21" i="39"/>
  <c r="T21" i="39"/>
  <c r="U102" i="39"/>
  <c r="T87" i="39"/>
  <c r="U54" i="39"/>
  <c r="T54" i="39"/>
  <c r="U96" i="39"/>
  <c r="U94" i="39"/>
  <c r="U92" i="39"/>
  <c r="U35" i="39"/>
  <c r="U27" i="39"/>
  <c r="H61" i="1"/>
  <c r="H90" i="1"/>
  <c r="H94" i="1"/>
  <c r="H76" i="1"/>
  <c r="H87" i="1"/>
  <c r="H86" i="1"/>
  <c r="H35" i="1"/>
  <c r="H21" i="1"/>
  <c r="H54" i="1"/>
  <c r="H103" i="1"/>
  <c r="G103" i="1" s="1"/>
  <c r="H92" i="1"/>
  <c r="H9" i="1"/>
  <c r="J86" i="39" l="1"/>
  <c r="G86" i="1"/>
  <c r="J21" i="39"/>
  <c r="G21" i="1"/>
  <c r="J76" i="39"/>
  <c r="I76" i="39" s="1"/>
  <c r="G76" i="1"/>
  <c r="J87" i="39"/>
  <c r="G87" i="1"/>
  <c r="J94" i="39"/>
  <c r="I94" i="39" s="1"/>
  <c r="G94" i="1"/>
  <c r="J90" i="39"/>
  <c r="I90" i="39" s="1"/>
  <c r="G90" i="1"/>
  <c r="J9" i="39"/>
  <c r="I9" i="39" s="1"/>
  <c r="G9" i="1"/>
  <c r="J92" i="39"/>
  <c r="G92" i="1"/>
  <c r="J61" i="39"/>
  <c r="G61" i="1"/>
  <c r="J54" i="39"/>
  <c r="G54" i="1"/>
  <c r="J35" i="39"/>
  <c r="G35" i="1"/>
  <c r="J103" i="39"/>
  <c r="I54" i="39" l="1"/>
  <c r="I61" i="39"/>
  <c r="I87" i="39"/>
  <c r="H24" i="39"/>
  <c r="I92" i="39"/>
  <c r="H28" i="39"/>
  <c r="I103" i="39"/>
  <c r="H103" i="39"/>
  <c r="I21" i="39"/>
  <c r="I35" i="39"/>
  <c r="I86" i="39"/>
  <c r="H32" i="48" l="1"/>
  <c r="H16" i="48"/>
  <c r="H25" i="48"/>
  <c r="H29" i="48"/>
  <c r="H5" i="48"/>
  <c r="H91" i="48"/>
  <c r="H79" i="48"/>
  <c r="H65" i="48"/>
  <c r="H95" i="48"/>
  <c r="H39" i="48"/>
  <c r="H124" i="48"/>
  <c r="H64" i="48"/>
  <c r="H87" i="48"/>
  <c r="H28" i="48"/>
  <c r="H119" i="48"/>
  <c r="H6" i="48"/>
  <c r="H90" i="48"/>
  <c r="H45" i="48"/>
  <c r="H18" i="48"/>
  <c r="H100" i="48"/>
  <c r="H11" i="48"/>
  <c r="H69" i="48"/>
  <c r="H51" i="48"/>
  <c r="H60" i="48"/>
  <c r="H12" i="48"/>
  <c r="H114" i="48"/>
  <c r="H33" i="48"/>
  <c r="H83" i="48"/>
  <c r="V124" i="39" l="1"/>
  <c r="G124" i="48"/>
  <c r="V83" i="39"/>
  <c r="U83" i="39" s="1"/>
  <c r="G83" i="48"/>
  <c r="V11" i="39"/>
  <c r="U11" i="39" s="1"/>
  <c r="G11" i="48"/>
  <c r="V28" i="39"/>
  <c r="G28" i="48"/>
  <c r="G39" i="48"/>
  <c r="V39" i="39"/>
  <c r="V79" i="39"/>
  <c r="G79" i="48"/>
  <c r="G12" i="48"/>
  <c r="V12" i="39"/>
  <c r="U12" i="39" s="1"/>
  <c r="V16" i="39"/>
  <c r="G16" i="48"/>
  <c r="V114" i="39"/>
  <c r="G114" i="48"/>
  <c r="G87" i="48"/>
  <c r="V87" i="39"/>
  <c r="U87" i="39" s="1"/>
  <c r="V65" i="39"/>
  <c r="U65" i="39" s="1"/>
  <c r="G65" i="48"/>
  <c r="V32" i="39"/>
  <c r="U32" i="39" s="1"/>
  <c r="G32" i="48"/>
  <c r="G60" i="48"/>
  <c r="V60" i="39"/>
  <c r="U60" i="39" s="1"/>
  <c r="G29" i="48"/>
  <c r="V29" i="39"/>
  <c r="H5" i="40"/>
  <c r="V100" i="39"/>
  <c r="U100" i="39" s="1"/>
  <c r="G100" i="48"/>
  <c r="V45" i="39"/>
  <c r="U45" i="39" s="1"/>
  <c r="G45" i="48"/>
  <c r="V6" i="39"/>
  <c r="U6" i="39" s="1"/>
  <c r="G6" i="48"/>
  <c r="V51" i="39"/>
  <c r="U51" i="39" s="1"/>
  <c r="G51" i="48"/>
  <c r="G95" i="48"/>
  <c r="V95" i="39"/>
  <c r="H6" i="40"/>
  <c r="V5" i="39"/>
  <c r="G5" i="48"/>
  <c r="G90" i="48"/>
  <c r="V90" i="39"/>
  <c r="U90" i="39" s="1"/>
  <c r="V69" i="39"/>
  <c r="U69" i="39" s="1"/>
  <c r="G69" i="48"/>
  <c r="V18" i="39"/>
  <c r="U18" i="39" s="1"/>
  <c r="G18" i="48"/>
  <c r="V64" i="39"/>
  <c r="G64" i="48"/>
  <c r="V33" i="39"/>
  <c r="G33" i="48"/>
  <c r="V119" i="39"/>
  <c r="U119" i="39" s="1"/>
  <c r="G119" i="48"/>
  <c r="G91" i="48"/>
  <c r="H7" i="40"/>
  <c r="V91" i="39"/>
  <c r="V25" i="39"/>
  <c r="U25" i="39" s="1"/>
  <c r="G25" i="48"/>
  <c r="Y5" i="36" l="1"/>
  <c r="U64" i="39"/>
  <c r="X5" i="36" s="1"/>
  <c r="Y12" i="36"/>
  <c r="U79" i="39"/>
  <c r="X12" i="36" s="1"/>
  <c r="Y6" i="36"/>
  <c r="U39" i="39"/>
  <c r="X6" i="36" s="1"/>
  <c r="Y4" i="36"/>
  <c r="U91" i="39"/>
  <c r="X4" i="36" s="1"/>
  <c r="T91" i="39"/>
  <c r="G7" i="40" s="1"/>
  <c r="Y7" i="36"/>
  <c r="U28" i="39"/>
  <c r="X7" i="36" s="1"/>
  <c r="E3" i="36"/>
  <c r="Y11" i="36"/>
  <c r="U5" i="39"/>
  <c r="X11" i="36" s="1"/>
  <c r="Y9" i="36"/>
  <c r="U114" i="39"/>
  <c r="X9" i="36" s="1"/>
  <c r="Y2" i="36"/>
  <c r="U29" i="39"/>
  <c r="X2" i="36" s="1"/>
  <c r="T29" i="39"/>
  <c r="G5" i="40" s="1"/>
  <c r="Y8" i="36"/>
  <c r="U33" i="39"/>
  <c r="X8" i="36" s="1"/>
  <c r="T95" i="39"/>
  <c r="G6" i="40" s="1"/>
  <c r="Y3" i="36"/>
  <c r="U95" i="39"/>
  <c r="X3" i="36" s="1"/>
  <c r="U16" i="39"/>
  <c r="X13" i="36" s="1"/>
  <c r="Y13" i="36"/>
  <c r="Y10" i="36"/>
  <c r="U124" i="39"/>
  <c r="X10" i="36" s="1"/>
  <c r="K3" i="36" l="1"/>
  <c r="Z28" i="36"/>
  <c r="X28" i="36"/>
  <c r="R28" i="36"/>
  <c r="O28" i="36"/>
  <c r="V28" i="36"/>
  <c r="Q28" i="36"/>
  <c r="P28" i="36"/>
  <c r="Y28" i="36"/>
  <c r="W28" i="36"/>
  <c r="T28" i="36"/>
  <c r="S28" i="36"/>
  <c r="U28" i="36"/>
  <c r="H124" i="1" l="1"/>
  <c r="H64" i="1"/>
  <c r="H39" i="1"/>
  <c r="H60" i="1"/>
  <c r="H95" i="1"/>
  <c r="H32" i="1"/>
  <c r="H65" i="1"/>
  <c r="H11" i="1"/>
  <c r="H45" i="1"/>
  <c r="H15" i="1"/>
  <c r="H114" i="1"/>
  <c r="H23" i="1"/>
  <c r="H59" i="1"/>
  <c r="H18" i="1"/>
  <c r="H25" i="1"/>
  <c r="H91" i="1"/>
  <c r="H43" i="1"/>
  <c r="H38" i="1"/>
  <c r="H29" i="1"/>
  <c r="H5" i="1"/>
  <c r="H28" i="1"/>
  <c r="H79" i="1"/>
  <c r="H24" i="1"/>
  <c r="H6" i="1"/>
  <c r="H116" i="1"/>
  <c r="H16" i="1"/>
  <c r="H107" i="1"/>
  <c r="H33" i="1"/>
  <c r="H57" i="1"/>
  <c r="H31" i="1"/>
  <c r="H19" i="1"/>
  <c r="H42" i="1"/>
  <c r="J42" i="39" l="1"/>
  <c r="I42" i="39" s="1"/>
  <c r="G42" i="1"/>
  <c r="J79" i="39"/>
  <c r="I79" i="39" s="1"/>
  <c r="G79" i="1"/>
  <c r="J64" i="39"/>
  <c r="I64" i="39" s="1"/>
  <c r="G64" i="1"/>
  <c r="G29" i="1"/>
  <c r="J29" i="39"/>
  <c r="H2" i="40"/>
  <c r="J38" i="39"/>
  <c r="I38" i="39" s="1"/>
  <c r="G38" i="1"/>
  <c r="G18" i="1"/>
  <c r="J18" i="39"/>
  <c r="I18" i="39" s="1"/>
  <c r="J45" i="39"/>
  <c r="I45" i="39" s="1"/>
  <c r="G45" i="1"/>
  <c r="J60" i="39"/>
  <c r="I60" i="39" s="1"/>
  <c r="G60" i="1"/>
  <c r="J19" i="39"/>
  <c r="G19" i="1"/>
  <c r="J43" i="39"/>
  <c r="I43" i="39" s="1"/>
  <c r="G43" i="1"/>
  <c r="J32" i="39"/>
  <c r="I32" i="39" s="1"/>
  <c r="G32" i="1"/>
  <c r="J33" i="39"/>
  <c r="G33" i="1"/>
  <c r="G107" i="1"/>
  <c r="H4" i="40"/>
  <c r="J107" i="39"/>
  <c r="G39" i="1"/>
  <c r="J39" i="39"/>
  <c r="I39" i="39" s="1"/>
  <c r="J6" i="39"/>
  <c r="I6" i="39" s="1"/>
  <c r="G6" i="1"/>
  <c r="J91" i="39"/>
  <c r="G91" i="1"/>
  <c r="G116" i="1"/>
  <c r="J116" i="39"/>
  <c r="H3" i="40"/>
  <c r="G124" i="1"/>
  <c r="J124" i="39"/>
  <c r="I124" i="39" s="1"/>
  <c r="J114" i="39"/>
  <c r="I114" i="39" s="1"/>
  <c r="G114" i="1"/>
  <c r="J15" i="39"/>
  <c r="I15" i="39" s="1"/>
  <c r="G15" i="1"/>
  <c r="G24" i="1"/>
  <c r="J24" i="39"/>
  <c r="J59" i="39"/>
  <c r="G59" i="1"/>
  <c r="G11" i="1"/>
  <c r="J11" i="39"/>
  <c r="I11" i="39" s="1"/>
  <c r="J31" i="39"/>
  <c r="G31" i="1"/>
  <c r="J65" i="39"/>
  <c r="I65" i="39" s="1"/>
  <c r="G65" i="1"/>
  <c r="J95" i="39"/>
  <c r="G95" i="1"/>
  <c r="G57" i="1"/>
  <c r="J57" i="39"/>
  <c r="I57" i="39" s="1"/>
  <c r="G5" i="1"/>
  <c r="J5" i="39"/>
  <c r="G16" i="1"/>
  <c r="J16" i="39"/>
  <c r="I16" i="39" s="1"/>
  <c r="G28" i="1"/>
  <c r="J28" i="39"/>
  <c r="J25" i="39"/>
  <c r="I25" i="39" s="1"/>
  <c r="G25" i="1"/>
  <c r="J23" i="39"/>
  <c r="I23" i="39" s="1"/>
  <c r="G23" i="1"/>
  <c r="R3" i="36" l="1"/>
  <c r="I116" i="39"/>
  <c r="Q3" i="36" s="1"/>
  <c r="H116" i="39"/>
  <c r="G3" i="40" s="1"/>
  <c r="I33" i="39"/>
  <c r="Q13" i="36" s="1"/>
  <c r="R13" i="36"/>
  <c r="I5" i="39"/>
  <c r="Q8" i="36" s="1"/>
  <c r="R8" i="36"/>
  <c r="I24" i="39"/>
  <c r="Q11" i="36" s="1"/>
  <c r="R11" i="36"/>
  <c r="R12" i="36"/>
  <c r="I91" i="39"/>
  <c r="Q12" i="36" s="1"/>
  <c r="R2" i="36"/>
  <c r="I29" i="39"/>
  <c r="Q2" i="36" s="1"/>
  <c r="H29" i="39"/>
  <c r="G2" i="40" s="1"/>
  <c r="H3" i="36" s="1"/>
  <c r="I95" i="39"/>
  <c r="Q6" i="36" s="1"/>
  <c r="R6" i="36"/>
  <c r="R5" i="36"/>
  <c r="I19" i="39"/>
  <c r="Q5" i="36" s="1"/>
  <c r="R9" i="36"/>
  <c r="I59" i="39"/>
  <c r="Q9" i="36" s="1"/>
  <c r="R4" i="36"/>
  <c r="H107" i="39"/>
  <c r="G4" i="40" s="1"/>
  <c r="I107" i="39"/>
  <c r="Q4" i="36" s="1"/>
  <c r="B3" i="36"/>
  <c r="I28" i="39"/>
  <c r="Q7" i="36" s="1"/>
  <c r="R7" i="36"/>
  <c r="R10" i="36"/>
  <c r="I31" i="39"/>
  <c r="Q10" i="36" s="1"/>
  <c r="G28" i="36" l="1"/>
  <c r="B28" i="36"/>
  <c r="E28" i="36"/>
  <c r="C28" i="36"/>
  <c r="D28" i="36"/>
  <c r="F28" i="36"/>
  <c r="L28" i="36"/>
  <c r="M28" i="36"/>
  <c r="K28" i="36"/>
  <c r="H28" i="36"/>
  <c r="I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<sst xmlns="http://schemas.openxmlformats.org/spreadsheetml/2006/main" count="11536" uniqueCount="1850">
  <si>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</si>
  <si>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</si>
  <si>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</si>
  <si>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</si>
  <si>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</si>
  <si>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</si>
  <si>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</si>
  <si>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</si>
  <si>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</si>
  <si>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</si>
  <si>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</si>
  <si>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</si>
  <si>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</si>
  <si>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</si>
  <si>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</si>
  <si>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</si>
  <si>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</si>
  <si>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</si>
  <si>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</si>
  <si>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</si>
  <si>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</si>
  <si>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</si>
  <si>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</si>
  <si>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</si>
  <si>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</si>
  <si>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</si>
  <si>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</si>
  <si>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</si>
  <si>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</si>
  <si>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</si>
  <si>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</si>
  <si>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</si>
  <si>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</si>
  <si>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</si>
  <si>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</si>
  <si>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</si>
  <si>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</si>
  <si>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</si>
  <si>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</si>
  <si>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</si>
  <si>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</si>
  <si>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</si>
  <si>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</si>
  <si>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</si>
  <si>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</si>
  <si>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</si>
  <si>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</si>
  <si>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</si>
  <si>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</si>
  <si>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</si>
  <si>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</si>
  <si>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</si>
  <si>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</si>
  <si>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</si>
  <si>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</si>
  <si>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</si>
  <si>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</si>
  <si>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</si>
  <si>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</si>
  <si>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</si>
  <si>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</si>
  <si>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</si>
  <si>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</si>
  <si>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</si>
  <si>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</si>
  <si>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</si>
  <si>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</si>
  <si>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</si>
  <si>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</si>
  <si>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</si>
  <si>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</si>
  <si>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</si>
  <si>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</si>
  <si>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</si>
  <si>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</si>
  <si>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</si>
  <si>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</si>
  <si>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</si>
  <si>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</si>
  <si>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</si>
  <si>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</si>
  <si>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</si>
  <si>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</si>
  <si>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</si>
  <si>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</si>
  <si>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</si>
  <si>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</si>
  <si>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</si>
  <si>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</si>
  <si>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</si>
  <si>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</si>
  <si>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</si>
  <si>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</si>
  <si>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</si>
  <si>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</si>
  <si>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</si>
  <si>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</si>
  <si>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</si>
  <si>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</si>
  <si>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</si>
  <si>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</si>
  <si>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</si>
  <si>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</si>
  <si>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</si>
  <si>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</si>
  <si>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</si>
  <si>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</si>
  <si>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</si>
  <si>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</si>
  <si>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</si>
  <si>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</si>
  <si>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</si>
  <si>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</si>
  <si>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</si>
  <si>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</si>
  <si>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</si>
  <si>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</si>
  <si>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</si>
  <si>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</si>
  <si>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</si>
  <si>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</si>
  <si>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</si>
  <si>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</si>
  <si>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</si>
  <si>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</si>
  <si>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</si>
  <si>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</si>
  <si>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</si>
  <si>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</si>
  <si>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</si>
  <si>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</si>
  <si>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</si>
  <si>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</si>
  <si>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</si>
  <si>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</si>
  <si>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</si>
  <si>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</si>
  <si>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</si>
  <si>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</si>
  <si>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</si>
  <si>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</si>
  <si>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</si>
  <si>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</si>
  <si>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</si>
  <si>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</si>
  <si>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</si>
  <si>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</si>
  <si>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</si>
  <si>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</si>
  <si>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</si>
  <si>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</si>
  <si>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</si>
  <si>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</si>
  <si>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</si>
  <si>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</si>
  <si>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</si>
  <si>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</si>
  <si>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</si>
  <si>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</si>
  <si>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</si>
  <si>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</si>
  <si>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</si>
  <si>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</si>
  <si>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</si>
  <si>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</si>
  <si>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</si>
  <si>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</si>
  <si>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</si>
  <si>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</si>
  <si>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</si>
  <si>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</si>
  <si>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</si>
  <si>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</si>
  <si>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</si>
  <si>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</si>
  <si>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</si>
  <si>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</si>
  <si>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</si>
  <si>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</si>
  <si>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</si>
  <si>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</si>
  <si>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</si>
  <si>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</si>
  <si>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</si>
  <si>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</si>
  <si>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</si>
  <si>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</si>
  <si>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</si>
  <si>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</si>
  <si>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</si>
  <si>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</si>
  <si>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</si>
  <si>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</si>
  <si>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</si>
  <si>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</si>
  <si>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</si>
  <si>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</si>
  <si>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</si>
  <si>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</si>
  <si>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</si>
  <si>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</si>
  <si>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</si>
  <si>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</si>
  <si>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</si>
  <si>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</si>
  <si>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</si>
  <si>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</si>
  <si>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</si>
  <si>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</si>
  <si>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</si>
  <si>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</si>
  <si>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</si>
  <si>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</si>
  <si>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</si>
  <si>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</si>
  <si>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</si>
  <si>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</si>
  <si>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</si>
  <si>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</si>
  <si>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</si>
  <si>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</si>
  <si>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</si>
  <si>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</si>
  <si>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</si>
  <si>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</si>
  <si>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</si>
  <si>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</si>
  <si>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</si>
  <si>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</si>
  <si>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</si>
  <si>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</si>
  <si>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</si>
  <si>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</si>
  <si>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</si>
  <si>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</si>
  <si>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</si>
  <si>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</si>
  <si>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</si>
  <si>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</si>
  <si>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</si>
  <si>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</si>
  <si>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</si>
  <si>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</si>
  <si>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</si>
  <si>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Abbie Teasdale</t>
  </si>
  <si>
    <t>0.00%</t>
  </si>
  <si>
    <t>Agathe Sauzon</t>
  </si>
  <si>
    <t>0.46%</t>
  </si>
  <si>
    <t>Alessandra Fanali</t>
  </si>
  <si>
    <t>0.51%</t>
  </si>
  <si>
    <t>Alessia Nobilio</t>
  </si>
  <si>
    <t>Alexandra Swayne</t>
  </si>
  <si>
    <t>Alice Hewson</t>
  </si>
  <si>
    <t>Amelia Garvey</t>
  </si>
  <si>
    <t>Amelia Mehmet Grohn</t>
  </si>
  <si>
    <t>0.02%</t>
  </si>
  <si>
    <t>Amy Chu</t>
  </si>
  <si>
    <t>0.01%</t>
  </si>
  <si>
    <t>Amy Taylor</t>
  </si>
  <si>
    <t>Amy Walsh</t>
  </si>
  <si>
    <t>0.06%</t>
  </si>
  <si>
    <t>Ana Pelaez Trivino</t>
  </si>
  <si>
    <t>Anna Foster</t>
  </si>
  <si>
    <t>0.20%</t>
  </si>
  <si>
    <t>Anna Huang</t>
  </si>
  <si>
    <t>0.34%</t>
  </si>
  <si>
    <t>Anna Magnusson</t>
  </si>
  <si>
    <t>Anna Zanusso</t>
  </si>
  <si>
    <t>Annabel Wilson</t>
  </si>
  <si>
    <t>0.45%</t>
  </si>
  <si>
    <t>Annabell Fuller</t>
  </si>
  <si>
    <t>3.32%</t>
  </si>
  <si>
    <t>0.14%</t>
  </si>
  <si>
    <t>April Angurasaranee</t>
  </si>
  <si>
    <t>0.29%</t>
  </si>
  <si>
    <t>Ariane Klotz</t>
  </si>
  <si>
    <t>0.03%</t>
  </si>
  <si>
    <t>Aunchisa Utama</t>
  </si>
  <si>
    <t>Avani Prashanth</t>
  </si>
  <si>
    <t>Belinda Ji</t>
  </si>
  <si>
    <t>0.07%</t>
  </si>
  <si>
    <t>Billie-Jo Smith</t>
  </si>
  <si>
    <t>0.04%</t>
  </si>
  <si>
    <t>Blanca Fernandez</t>
  </si>
  <si>
    <t>Brianna Navarrosa</t>
  </si>
  <si>
    <t>Camille Chevalier</t>
  </si>
  <si>
    <t>0.05%</t>
  </si>
  <si>
    <t>Cara Gainer</t>
  </si>
  <si>
    <t>Cecilie Finne-Ipsen</t>
  </si>
  <si>
    <t>0.33%</t>
  </si>
  <si>
    <t>Celine Herbin</t>
  </si>
  <si>
    <t>Chiara Noja</t>
  </si>
  <si>
    <t>0.32%</t>
  </si>
  <si>
    <t>Chizuru Ueda</t>
  </si>
  <si>
    <t>Cholcheva Wongras</t>
  </si>
  <si>
    <t>Claire Shin</t>
  </si>
  <si>
    <t>Daniela Darquea</t>
  </si>
  <si>
    <t>Danni Vasquez</t>
  </si>
  <si>
    <t>0.21%</t>
  </si>
  <si>
    <t>Darcey Harry</t>
  </si>
  <si>
    <t>Diksha Dagar</t>
  </si>
  <si>
    <t>Dorthea Forbrigd</t>
  </si>
  <si>
    <t>0.86%</t>
  </si>
  <si>
    <t>Eleanor Givens</t>
  </si>
  <si>
    <t>0.17%</t>
  </si>
  <si>
    <t>Elena Moosmann</t>
  </si>
  <si>
    <t>0.25%</t>
  </si>
  <si>
    <t>Ellinor Sudow</t>
  </si>
  <si>
    <t>0.22%</t>
  </si>
  <si>
    <t>Elmay Viking</t>
  </si>
  <si>
    <t>Emma Ash</t>
  </si>
  <si>
    <t>Emma Spitz</t>
  </si>
  <si>
    <t>0.19%</t>
  </si>
  <si>
    <t>Gabriella Cowley</t>
  </si>
  <si>
    <t>Ginnie Ding</t>
  </si>
  <si>
    <t>Grace Kim</t>
  </si>
  <si>
    <t>Hanee Song</t>
  </si>
  <si>
    <t>Hannah Burke</t>
  </si>
  <si>
    <t>0.18%</t>
  </si>
  <si>
    <t>Hannah Gregg</t>
  </si>
  <si>
    <t>Hannah Screen</t>
  </si>
  <si>
    <t>Ikeba Hinata</t>
  </si>
  <si>
    <t>Jennifer Koga</t>
  </si>
  <si>
    <t>0.49%</t>
  </si>
  <si>
    <t>Jess Whitting</t>
  </si>
  <si>
    <t>0.10%</t>
  </si>
  <si>
    <t>Jordan O'Brien</t>
  </si>
  <si>
    <t>0.39%</t>
  </si>
  <si>
    <t>Justice Bosio</t>
  </si>
  <si>
    <t>Kajsa Arwefjall</t>
  </si>
  <si>
    <t>Kathryn Norris</t>
  </si>
  <si>
    <t>Kelsey Bennett</t>
  </si>
  <si>
    <t>0.90%</t>
  </si>
  <si>
    <t>Kim Metraux</t>
  </si>
  <si>
    <t>0.28%</t>
  </si>
  <si>
    <t>Kirsten Rudgeley</t>
  </si>
  <si>
    <t>Klara Davidson Spilkova</t>
  </si>
  <si>
    <t>Kristyna Napoleaova</t>
  </si>
  <si>
    <t>Kylie Henry</t>
  </si>
  <si>
    <t>Laura Fuenfstueck</t>
  </si>
  <si>
    <t>Lauren Walsh</t>
  </si>
  <si>
    <t>Lily May Humphreys</t>
  </si>
  <si>
    <t>Lisa Pettersson</t>
  </si>
  <si>
    <t>Liz Young</t>
  </si>
  <si>
    <t>Luna Sobron Galmes</t>
  </si>
  <si>
    <t>2.02%</t>
  </si>
  <si>
    <t>Lydia Hall</t>
  </si>
  <si>
    <t>Maddison Hinson-Tolchard</t>
  </si>
  <si>
    <t>0.13%</t>
  </si>
  <si>
    <t>Magdalena Simmermacher</t>
  </si>
  <si>
    <t>Maha Haddioui</t>
  </si>
  <si>
    <t>Manon De Roey</t>
  </si>
  <si>
    <t>Maria Hernandez</t>
  </si>
  <si>
    <t>Marianne Skarpnord</t>
  </si>
  <si>
    <t>0.11%</t>
  </si>
  <si>
    <t>Marta Martin</t>
  </si>
  <si>
    <t>Megan Dennis</t>
  </si>
  <si>
    <t>Meghan MacLaren</t>
  </si>
  <si>
    <t>Michaela Finn</t>
  </si>
  <si>
    <t>0.68%</t>
  </si>
  <si>
    <t>Michele Thomson</t>
  </si>
  <si>
    <t>Mimi Rhodes</t>
  </si>
  <si>
    <t>Mina Yoon</t>
  </si>
  <si>
    <t>Moa Folke</t>
  </si>
  <si>
    <t>Momoka Kobori</t>
  </si>
  <si>
    <t>0.89%</t>
  </si>
  <si>
    <t>Munchin Keh</t>
  </si>
  <si>
    <t>Nastasia Nadaud</t>
  </si>
  <si>
    <t>Natacha Host Husted</t>
  </si>
  <si>
    <t>Nayeon Eum</t>
  </si>
  <si>
    <t>Noora Komulainen</t>
  </si>
  <si>
    <t>Nuria Iturrioz</t>
  </si>
  <si>
    <t>0.75%</t>
  </si>
  <si>
    <t>Patricia Isabel Schmidt</t>
  </si>
  <si>
    <t>0.55%</t>
  </si>
  <si>
    <t>Pattaraporn Mounchoo</t>
  </si>
  <si>
    <t>Pauline Roussin-Bouchard</t>
  </si>
  <si>
    <t>Perrine Delacour</t>
  </si>
  <si>
    <t>3.69%</t>
  </si>
  <si>
    <t>Pia Babnik</t>
  </si>
  <si>
    <t>0.69%</t>
  </si>
  <si>
    <t>Pranavi Urs</t>
  </si>
  <si>
    <t>Rachel Lee</t>
  </si>
  <si>
    <t>0.16%</t>
  </si>
  <si>
    <t>Rhianna Lewis</t>
  </si>
  <si>
    <t>Rosie Davies</t>
  </si>
  <si>
    <t>Sanna Nuutinen</t>
  </si>
  <si>
    <t>0.36%</t>
  </si>
  <si>
    <t>Sara Kouskova</t>
  </si>
  <si>
    <t>Sarah Kemp</t>
  </si>
  <si>
    <t>Sarah Schober</t>
  </si>
  <si>
    <t>Sarah Yamaki Branch</t>
  </si>
  <si>
    <t>Shyla Singh</t>
  </si>
  <si>
    <t>Smilla Tarning Soenderby</t>
  </si>
  <si>
    <t>Steffi Vogel</t>
  </si>
  <si>
    <t>Stephanie Bunque</t>
  </si>
  <si>
    <t>Tatiana Wijaya</t>
  </si>
  <si>
    <t>Tina Mazarino</t>
  </si>
  <si>
    <t>Trichat Cheenglab</t>
  </si>
  <si>
    <t>Ursula Wikstrom</t>
  </si>
  <si>
    <t>Vanessa Bouvet</t>
  </si>
  <si>
    <t>Verena Gimmy</t>
  </si>
  <si>
    <t>Wenyung Keh</t>
  </si>
  <si>
    <t>1.54%</t>
  </si>
  <si>
    <t>0.12%</t>
  </si>
  <si>
    <t>0.08%</t>
  </si>
  <si>
    <t>1.11%</t>
  </si>
  <si>
    <t>0.09%</t>
  </si>
  <si>
    <t>0.23%</t>
  </si>
  <si>
    <t>1.20%</t>
  </si>
  <si>
    <t>0.97%</t>
  </si>
  <si>
    <t>1.52%</t>
  </si>
  <si>
    <t>2.44%</t>
  </si>
  <si>
    <t>1.09%</t>
  </si>
  <si>
    <t>1.48%</t>
  </si>
  <si>
    <t>1.95%</t>
  </si>
  <si>
    <t>1.29%</t>
  </si>
  <si>
    <t>0.47%</t>
  </si>
  <si>
    <t>0.58%</t>
  </si>
  <si>
    <t>4.65%</t>
  </si>
  <si>
    <t>0.79%</t>
  </si>
  <si>
    <t>5.09%</t>
  </si>
  <si>
    <t>0.26%</t>
  </si>
  <si>
    <t>2.37%</t>
  </si>
  <si>
    <t>2.94%</t>
  </si>
  <si>
    <t>2.35%</t>
  </si>
  <si>
    <t>1.73%</t>
  </si>
  <si>
    <t>2.42%</t>
  </si>
  <si>
    <t>0.48%</t>
  </si>
  <si>
    <t>0.15%</t>
  </si>
  <si>
    <t>0.95%</t>
  </si>
  <si>
    <t>3.56%</t>
  </si>
  <si>
    <t>0.61%</t>
  </si>
  <si>
    <t>1.61%</t>
  </si>
  <si>
    <t>1.71%</t>
  </si>
  <si>
    <t>0.65%</t>
  </si>
  <si>
    <t>2.91%</t>
  </si>
  <si>
    <t>1.31%</t>
  </si>
  <si>
    <t>0.59%</t>
  </si>
  <si>
    <t>3.78%</t>
  </si>
  <si>
    <t>4.29%</t>
  </si>
  <si>
    <t>0.27%</t>
  </si>
  <si>
    <t>10.09%</t>
  </si>
  <si>
    <t>0.81%</t>
  </si>
  <si>
    <t>0.60%</t>
  </si>
  <si>
    <t>2.14%</t>
  </si>
  <si>
    <t>2.36%</t>
  </si>
  <si>
    <t>1.06%</t>
  </si>
  <si>
    <t>1.87%</t>
  </si>
  <si>
    <t>21.44%</t>
  </si>
  <si>
    <t>14.38%</t>
  </si>
  <si>
    <t>0.31%</t>
  </si>
  <si>
    <t>2.73%</t>
  </si>
  <si>
    <t>9.09%</t>
  </si>
  <si>
    <t>2.62%</t>
  </si>
  <si>
    <t>0.37%</t>
  </si>
  <si>
    <t>10.73%</t>
  </si>
  <si>
    <t>16.63%</t>
  </si>
  <si>
    <t>0.35%</t>
  </si>
  <si>
    <t>56.25%</t>
  </si>
  <si>
    <t>7.75%</t>
  </si>
  <si>
    <t>3.83%</t>
  </si>
  <si>
    <t>0.41%</t>
  </si>
  <si>
    <t>40.28%</t>
  </si>
  <si>
    <t>42.11%</t>
  </si>
  <si>
    <t>12.96%</t>
  </si>
  <si>
    <t>0.93%</t>
  </si>
  <si>
    <t>0.74%</t>
  </si>
  <si>
    <t>Annalese McKee</t>
  </si>
  <si>
    <t>Ayako Uehara</t>
  </si>
  <si>
    <t>1.63%</t>
  </si>
  <si>
    <t>2.38%</t>
  </si>
  <si>
    <t>1.56%</t>
  </si>
  <si>
    <t>0.50%</t>
  </si>
  <si>
    <t>1.18%</t>
  </si>
  <si>
    <t>Godiva Kim</t>
  </si>
  <si>
    <t>Grace Rho</t>
  </si>
  <si>
    <t>Hyojin Yang</t>
  </si>
  <si>
    <t>2.96%</t>
  </si>
  <si>
    <t>0.38%</t>
  </si>
  <si>
    <t>Jeongmin Cho</t>
  </si>
  <si>
    <t>2.01%</t>
  </si>
  <si>
    <t>0.76%</t>
  </si>
  <si>
    <t>Liyana Azizan Durisic</t>
  </si>
  <si>
    <t>1.84%</t>
  </si>
  <si>
    <t>2.89%</t>
  </si>
  <si>
    <t>0.88%</t>
  </si>
  <si>
    <t>Michelle Bang</t>
  </si>
  <si>
    <t>1.49%</t>
  </si>
  <si>
    <t>1.45%</t>
  </si>
  <si>
    <t>2.86%</t>
  </si>
  <si>
    <t>3.15%</t>
  </si>
  <si>
    <t>Polly Mack</t>
  </si>
  <si>
    <t>1.05%</t>
  </si>
  <si>
    <t>Shannon Tan</t>
  </si>
  <si>
    <t>Sophie Eppelstun</t>
  </si>
  <si>
    <t>3.08%</t>
  </si>
  <si>
    <t>5.49%</t>
  </si>
  <si>
    <t>7.77%</t>
  </si>
  <si>
    <t>2.74%</t>
  </si>
  <si>
    <t>3.17%</t>
  </si>
  <si>
    <t>1.13%</t>
  </si>
  <si>
    <t>2.04%</t>
  </si>
  <si>
    <t>1.30%</t>
  </si>
  <si>
    <t>1.88%</t>
  </si>
  <si>
    <t>0.77%</t>
  </si>
  <si>
    <t>1.23%</t>
  </si>
  <si>
    <t>15.02%</t>
  </si>
  <si>
    <t>4.95%</t>
  </si>
  <si>
    <t>2.72%</t>
  </si>
  <si>
    <t>9.68%</t>
  </si>
  <si>
    <t>6.16%</t>
  </si>
  <si>
    <t>16.72%</t>
  </si>
  <si>
    <t>3.12%</t>
  </si>
  <si>
    <t>2.16%</t>
  </si>
  <si>
    <t>3.58%</t>
  </si>
  <si>
    <t>10.45%</t>
  </si>
  <si>
    <t>3.75%</t>
  </si>
  <si>
    <t>6.88%</t>
  </si>
  <si>
    <t>3.36%</t>
  </si>
  <si>
    <t>1.03%</t>
  </si>
  <si>
    <t>8.04%</t>
  </si>
  <si>
    <t>4.63%</t>
  </si>
  <si>
    <t>4.19%</t>
  </si>
  <si>
    <t>15.30%</t>
  </si>
  <si>
    <t>1.97%</t>
  </si>
  <si>
    <t>19.96%</t>
  </si>
  <si>
    <t>18.06%</t>
  </si>
  <si>
    <t>1.07%</t>
  </si>
  <si>
    <t>4.34%</t>
  </si>
  <si>
    <t>19.13%</t>
  </si>
  <si>
    <t>6.46%</t>
  </si>
  <si>
    <t>3.07%</t>
  </si>
  <si>
    <t>3.57%</t>
  </si>
  <si>
    <t>8.08%</t>
  </si>
  <si>
    <t>13.89%</t>
  </si>
  <si>
    <t>9.87%</t>
  </si>
  <si>
    <t>5.38%</t>
  </si>
  <si>
    <t>1.44%</t>
  </si>
  <si>
    <t>32.86%</t>
  </si>
  <si>
    <t>14.92%</t>
  </si>
  <si>
    <t>21.83%</t>
  </si>
  <si>
    <t>2.54%</t>
  </si>
  <si>
    <t>5.29%</t>
  </si>
  <si>
    <t>2.68%</t>
  </si>
  <si>
    <t>3.60%</t>
  </si>
  <si>
    <t>27.63%</t>
  </si>
  <si>
    <t>1.00%</t>
  </si>
  <si>
    <t>14.48%</t>
  </si>
  <si>
    <t>28.52%</t>
  </si>
  <si>
    <t>24.57%</t>
  </si>
  <si>
    <t>33.31%</t>
  </si>
  <si>
    <t>7.87%</t>
  </si>
  <si>
    <t>10.13%</t>
  </si>
  <si>
    <t>24.17%</t>
  </si>
  <si>
    <t>1.85%</t>
  </si>
  <si>
    <t>20.64%</t>
  </si>
  <si>
    <t>2.47%</t>
  </si>
  <si>
    <t>6.64%</t>
  </si>
  <si>
    <t>20.48%</t>
  </si>
  <si>
    <t>5.32%</t>
  </si>
  <si>
    <t>2.65%</t>
  </si>
  <si>
    <t>38.82%</t>
  </si>
  <si>
    <t>17.82%</t>
  </si>
  <si>
    <t>8.34%</t>
  </si>
  <si>
    <t>3.89%</t>
  </si>
  <si>
    <t>15.10%</t>
  </si>
  <si>
    <t>10.51%</t>
  </si>
  <si>
    <t>24.37%</t>
  </si>
  <si>
    <t>33.59%</t>
  </si>
  <si>
    <t>12.11%</t>
  </si>
  <si>
    <t>5.07%</t>
  </si>
  <si>
    <t>1.01%</t>
  </si>
  <si>
    <t>28.15%</t>
  </si>
  <si>
    <t>42.07%</t>
  </si>
  <si>
    <t>98.64%</t>
  </si>
  <si>
    <t>43.65%</t>
  </si>
  <si>
    <t>49.03%</t>
  </si>
  <si>
    <t>98.55%</t>
  </si>
  <si>
    <t>98.60%</t>
  </si>
  <si>
    <t>33.55%</t>
  </si>
  <si>
    <t>27.09%</t>
  </si>
  <si>
    <t>43.01%</t>
  </si>
  <si>
    <t>98.66%</t>
  </si>
  <si>
    <t>79.61%</t>
  </si>
  <si>
    <t>1.58%</t>
  </si>
  <si>
    <t>0.92%</t>
  </si>
  <si>
    <t>0.80%</t>
  </si>
  <si>
    <t>2.82%</t>
  </si>
  <si>
    <t>0.56%</t>
  </si>
  <si>
    <t>1.77%</t>
  </si>
  <si>
    <t>2.51%</t>
  </si>
  <si>
    <t>2.45%</t>
  </si>
  <si>
    <t>0.42%</t>
  </si>
  <si>
    <t>3.02%</t>
  </si>
  <si>
    <t>4.45%</t>
  </si>
  <si>
    <t>Helen Tamy Kreuzer</t>
  </si>
  <si>
    <t>2.27%</t>
  </si>
  <si>
    <t>0.91%</t>
  </si>
  <si>
    <t>0.62%</t>
  </si>
  <si>
    <t>1.34%</t>
  </si>
  <si>
    <t>0.57%</t>
  </si>
  <si>
    <t>1.50%</t>
  </si>
  <si>
    <t>1.51%</t>
  </si>
  <si>
    <t>1.60%</t>
  </si>
  <si>
    <t>3.35%</t>
  </si>
  <si>
    <t>0.72%</t>
  </si>
  <si>
    <t>3.95%</t>
  </si>
  <si>
    <t>Saraporn Chamchoi</t>
  </si>
  <si>
    <t>Winnie Ng</t>
  </si>
  <si>
    <t>4.79%</t>
  </si>
  <si>
    <t>2.12%</t>
  </si>
  <si>
    <t>5.75%</t>
  </si>
  <si>
    <t>0.99%</t>
  </si>
  <si>
    <t>1.38%</t>
  </si>
  <si>
    <t>7.73%</t>
  </si>
  <si>
    <t>5.27%</t>
  </si>
  <si>
    <t>5.11%</t>
  </si>
  <si>
    <t>7.09%</t>
  </si>
  <si>
    <t>4.74%</t>
  </si>
  <si>
    <t>1.62%</t>
  </si>
  <si>
    <t>1.46%</t>
  </si>
  <si>
    <t>6.04%</t>
  </si>
  <si>
    <t>1.19%</t>
  </si>
  <si>
    <t>1.25%</t>
  </si>
  <si>
    <t>8.28%</t>
  </si>
  <si>
    <t>11.35%</t>
  </si>
  <si>
    <t>8.16%</t>
  </si>
  <si>
    <t>1.99%</t>
  </si>
  <si>
    <t>1.72%</t>
  </si>
  <si>
    <t>6.34%</t>
  </si>
  <si>
    <t>1.17%</t>
  </si>
  <si>
    <t>2.08%</t>
  </si>
  <si>
    <t>6.73%</t>
  </si>
  <si>
    <t>4.15%</t>
  </si>
  <si>
    <t>1.90%</t>
  </si>
  <si>
    <t>7.97%</t>
  </si>
  <si>
    <t>2.85%</t>
  </si>
  <si>
    <t>4.61%</t>
  </si>
  <si>
    <t>4.47%</t>
  </si>
  <si>
    <t>2.81%</t>
  </si>
  <si>
    <t>1.32%</t>
  </si>
  <si>
    <t>2.70%</t>
  </si>
  <si>
    <t>7.89%</t>
  </si>
  <si>
    <t>8.76%</t>
  </si>
  <si>
    <t>6.72%</t>
  </si>
  <si>
    <t>4.17%</t>
  </si>
  <si>
    <t>10.33%</t>
  </si>
  <si>
    <t>8.90%</t>
  </si>
  <si>
    <t>4.70%</t>
  </si>
  <si>
    <t>1.42%</t>
  </si>
  <si>
    <t>3.00%</t>
  </si>
  <si>
    <t>3.22%</t>
  </si>
  <si>
    <t>7.86%</t>
  </si>
  <si>
    <t>15.13%</t>
  </si>
  <si>
    <t>3.79%</t>
  </si>
  <si>
    <t>9.18%</t>
  </si>
  <si>
    <t>2.56%</t>
  </si>
  <si>
    <t>4.43%</t>
  </si>
  <si>
    <t>3.19%</t>
  </si>
  <si>
    <t>3.37%</t>
  </si>
  <si>
    <t>8.75%</t>
  </si>
  <si>
    <t>4.98%</t>
  </si>
  <si>
    <t>8.33%</t>
  </si>
  <si>
    <t>11.16%</t>
  </si>
  <si>
    <t>10.98%</t>
  </si>
  <si>
    <t>2.22%</t>
  </si>
  <si>
    <t>6.12%</t>
  </si>
  <si>
    <t>4.68%</t>
  </si>
  <si>
    <t>12.83%</t>
  </si>
  <si>
    <t>2.95%</t>
  </si>
  <si>
    <t>16.96%</t>
  </si>
  <si>
    <t>7.66%</t>
  </si>
  <si>
    <t>12.69%</t>
  </si>
  <si>
    <t>3.10%</t>
  </si>
  <si>
    <t>4.27%</t>
  </si>
  <si>
    <t>5.39%</t>
  </si>
  <si>
    <t>2.20%</t>
  </si>
  <si>
    <t>5.13%</t>
  </si>
  <si>
    <t>3.67%</t>
  </si>
  <si>
    <t>10.68%</t>
  </si>
  <si>
    <t>3.80%</t>
  </si>
  <si>
    <t>6.91%</t>
  </si>
  <si>
    <t>8.85%</t>
  </si>
  <si>
    <t>3.51%</t>
  </si>
  <si>
    <t>0.44%</t>
  </si>
  <si>
    <t>12.36%</t>
  </si>
  <si>
    <t>7.12%</t>
  </si>
  <si>
    <t>7.53%</t>
  </si>
  <si>
    <t>7.39%</t>
  </si>
  <si>
    <t>4.84%</t>
  </si>
  <si>
    <t>2.05%</t>
  </si>
  <si>
    <t>2.46%</t>
  </si>
  <si>
    <t>12.46%</t>
  </si>
  <si>
    <t>13.60%</t>
  </si>
  <si>
    <t>10.70%</t>
  </si>
  <si>
    <t>7.07%</t>
  </si>
  <si>
    <t>2.80%</t>
  </si>
  <si>
    <t>6.03%</t>
  </si>
  <si>
    <t>15.70%</t>
  </si>
  <si>
    <t>1.94%</t>
  </si>
  <si>
    <t>13.97%</t>
  </si>
  <si>
    <t>0.53%</t>
  </si>
  <si>
    <t>7.33%</t>
  </si>
  <si>
    <t>15.29%</t>
  </si>
  <si>
    <t>6.82%</t>
  </si>
  <si>
    <t>25.97%</t>
  </si>
  <si>
    <t>11.01%</t>
  </si>
  <si>
    <t>8.27%</t>
  </si>
  <si>
    <t>17.18%</t>
  </si>
  <si>
    <t>4.54%</t>
  </si>
  <si>
    <t>5.99%</t>
  </si>
  <si>
    <t>9.53%</t>
  </si>
  <si>
    <t>0.96%</t>
  </si>
  <si>
    <t>7.17%</t>
  </si>
  <si>
    <t>21.89%</t>
  </si>
  <si>
    <t>5.67%</t>
  </si>
  <si>
    <t>7.51%</t>
  </si>
  <si>
    <t>16.00%</t>
  </si>
  <si>
    <t>6.65%</t>
  </si>
  <si>
    <t>7.10%</t>
  </si>
  <si>
    <t>6.32%</t>
  </si>
  <si>
    <t>12.53%</t>
  </si>
  <si>
    <t>4.48%</t>
  </si>
  <si>
    <t>22.63%</t>
  </si>
  <si>
    <t>28.65%</t>
  </si>
  <si>
    <t>14.95%</t>
  </si>
  <si>
    <t>22.60%</t>
  </si>
  <si>
    <t>6.38%</t>
  </si>
  <si>
    <t>3.06%</t>
  </si>
  <si>
    <t>6.89%</t>
  </si>
  <si>
    <t>18.67%</t>
  </si>
  <si>
    <t>9.28%</t>
  </si>
  <si>
    <t>11.14%</t>
  </si>
  <si>
    <t>10.74%</t>
  </si>
  <si>
    <t>6.61%</t>
  </si>
  <si>
    <t>19.77%</t>
  </si>
  <si>
    <t>13.77%</t>
  </si>
  <si>
    <t>16.95%</t>
  </si>
  <si>
    <t>7.71%</t>
  </si>
  <si>
    <t>21.99%</t>
  </si>
  <si>
    <t>5.82%</t>
  </si>
  <si>
    <t>7.88%</t>
  </si>
  <si>
    <t>10.22%</t>
  </si>
  <si>
    <t>14.25%</t>
  </si>
  <si>
    <t>14.89%</t>
  </si>
  <si>
    <t>15.45%</t>
  </si>
  <si>
    <t>5.80%</t>
  </si>
  <si>
    <t>9.85%</t>
  </si>
  <si>
    <t>7.82%</t>
  </si>
  <si>
    <t>22.26%</t>
  </si>
  <si>
    <t>23.73%</t>
  </si>
  <si>
    <t>9.10%</t>
  </si>
  <si>
    <t>19.48%</t>
  </si>
  <si>
    <t>13.92%</t>
  </si>
  <si>
    <t>3.72%</t>
  </si>
  <si>
    <t>4.20%</t>
  </si>
  <si>
    <t>6.37%</t>
  </si>
  <si>
    <t>12.31%</t>
  </si>
  <si>
    <t>26.74%</t>
  </si>
  <si>
    <t>5.64%</t>
  </si>
  <si>
    <t>4.67%</t>
  </si>
  <si>
    <t>24.36%</t>
  </si>
  <si>
    <t>4.86%</t>
  </si>
  <si>
    <t>6.00%</t>
  </si>
  <si>
    <t>16.23%</t>
  </si>
  <si>
    <t>28.80%</t>
  </si>
  <si>
    <t>42.89%</t>
  </si>
  <si>
    <t>22.29%</t>
  </si>
  <si>
    <t>4.00%</t>
  </si>
  <si>
    <t>5.00%</t>
  </si>
  <si>
    <t>31.62%</t>
  </si>
  <si>
    <t>11.22%</t>
  </si>
  <si>
    <t>13.93%</t>
  </si>
  <si>
    <t>20.12%</t>
  </si>
  <si>
    <t>3.03%</t>
  </si>
  <si>
    <t>15.95%</t>
  </si>
  <si>
    <t>37.86%</t>
  </si>
  <si>
    <t>13.17%</t>
  </si>
  <si>
    <t>3.20%</t>
  </si>
  <si>
    <t>16.65%</t>
  </si>
  <si>
    <t>31.04%</t>
  </si>
  <si>
    <t>21.72%</t>
  </si>
  <si>
    <t>5.77%</t>
  </si>
  <si>
    <t>30.01%</t>
  </si>
  <si>
    <t>35.80%</t>
  </si>
  <si>
    <t>35.25%</t>
  </si>
  <si>
    <t>14.03%</t>
  </si>
  <si>
    <t>28.74%</t>
  </si>
  <si>
    <t>16.04%</t>
  </si>
  <si>
    <t>32.67%</t>
  </si>
  <si>
    <t>24.86%</t>
  </si>
  <si>
    <t>20.77%</t>
  </si>
  <si>
    <t>10.97%</t>
  </si>
  <si>
    <t>12.63%</t>
  </si>
  <si>
    <t>9.63%</t>
  </si>
  <si>
    <t>45.81%</t>
  </si>
  <si>
    <t>6.63%</t>
  </si>
  <si>
    <t>11.05%</t>
  </si>
  <si>
    <t>2.41%</t>
  </si>
  <si>
    <t>28.40%</t>
  </si>
  <si>
    <t>38.65%</t>
  </si>
  <si>
    <t>14.68%</t>
  </si>
  <si>
    <t>17.29%</t>
  </si>
  <si>
    <t>8.18%</t>
  </si>
  <si>
    <t>15.43%</t>
  </si>
  <si>
    <t>33.38%</t>
  </si>
  <si>
    <t>19.83%</t>
  </si>
  <si>
    <t>22.61%</t>
  </si>
  <si>
    <t>12.29%</t>
  </si>
  <si>
    <t>22.01%</t>
  </si>
  <si>
    <t>17.48%</t>
  </si>
  <si>
    <t>14.98%</t>
  </si>
  <si>
    <t>35.14%</t>
  </si>
  <si>
    <t>5.51%</t>
  </si>
  <si>
    <t>17.90%</t>
  </si>
  <si>
    <t>26.73%</t>
  </si>
  <si>
    <t>31.29%</t>
  </si>
  <si>
    <t>16.88%</t>
  </si>
  <si>
    <t>9.34%</t>
  </si>
  <si>
    <t>38.11%</t>
  </si>
  <si>
    <t>13.41%</t>
  </si>
  <si>
    <t>17.34%</t>
  </si>
  <si>
    <t>7.34%</t>
  </si>
  <si>
    <t>1.35%</t>
  </si>
  <si>
    <t>27.20%</t>
  </si>
  <si>
    <t>21.16%</t>
  </si>
  <si>
    <t>29.18%</t>
  </si>
  <si>
    <t>11.83%</t>
  </si>
  <si>
    <t>13.40%</t>
  </si>
  <si>
    <t>20.61%</t>
  </si>
  <si>
    <t>17.30%</t>
  </si>
  <si>
    <t>38.40%</t>
  </si>
  <si>
    <t>40.20%</t>
  </si>
  <si>
    <t>19.49%</t>
  </si>
  <si>
    <t>34.93%</t>
  </si>
  <si>
    <t>26.88%</t>
  </si>
  <si>
    <t>9.55%</t>
  </si>
  <si>
    <t>10.44%</t>
  </si>
  <si>
    <t>14.70%</t>
  </si>
  <si>
    <t>24.27%</t>
  </si>
  <si>
    <t>43.76%</t>
  </si>
  <si>
    <t>13.13%</t>
  </si>
  <si>
    <t>11.31%</t>
  </si>
  <si>
    <t>40.78%</t>
  </si>
  <si>
    <t>11.58%</t>
  </si>
  <si>
    <t>3.54%</t>
  </si>
  <si>
    <t>1.67%</t>
  </si>
  <si>
    <t>28.61%</t>
  </si>
  <si>
    <t>24.59%</t>
  </si>
  <si>
    <t>25.68%</t>
  </si>
  <si>
    <t>40.87%</t>
  </si>
  <si>
    <t>24.58%</t>
  </si>
  <si>
    <t>55.83%</t>
  </si>
  <si>
    <t>7.85%</t>
  </si>
  <si>
    <t>4.51%</t>
  </si>
  <si>
    <t>27.86%</t>
  </si>
  <si>
    <t>9.62%</t>
  </si>
  <si>
    <t>43.99%</t>
  </si>
  <si>
    <t>18.91%</t>
  </si>
  <si>
    <t>22.58%</t>
  </si>
  <si>
    <t>30.72%</t>
  </si>
  <si>
    <t>6.23%</t>
  </si>
  <si>
    <t>25.46%</t>
  </si>
  <si>
    <t>50.93%</t>
  </si>
  <si>
    <t>21.53%</t>
  </si>
  <si>
    <t>26.29%</t>
  </si>
  <si>
    <t>43.36%</t>
  </si>
  <si>
    <t>32.79%</t>
  </si>
  <si>
    <t>10.07%</t>
  </si>
  <si>
    <t>10.83%</t>
  </si>
  <si>
    <t>42.54%</t>
  </si>
  <si>
    <t>48.51%</t>
  </si>
  <si>
    <t>48.20%</t>
  </si>
  <si>
    <t>23.06%</t>
  </si>
  <si>
    <t>40.79%</t>
  </si>
  <si>
    <t>24.39%</t>
  </si>
  <si>
    <t>1.89%</t>
  </si>
  <si>
    <t>25.45%</t>
  </si>
  <si>
    <t>23.48%</t>
  </si>
  <si>
    <t>45.38%</t>
  </si>
  <si>
    <t>20.56%</t>
  </si>
  <si>
    <t>36.49%</t>
  </si>
  <si>
    <t>31.50%</t>
  </si>
  <si>
    <t>18.61%</t>
  </si>
  <si>
    <t>20.96%</t>
  </si>
  <si>
    <t>19.29%</t>
  </si>
  <si>
    <t>2.48%</t>
  </si>
  <si>
    <t>51.98%</t>
  </si>
  <si>
    <t>6.75%</t>
  </si>
  <si>
    <t>16.62%</t>
  </si>
  <si>
    <t>58.88%</t>
  </si>
  <si>
    <t>12.27%</t>
  </si>
  <si>
    <t>51.66%</t>
  </si>
  <si>
    <t>27.14%</t>
  </si>
  <si>
    <t>24.93%</t>
  </si>
  <si>
    <t>46.00%</t>
  </si>
  <si>
    <t>30.42%</t>
  </si>
  <si>
    <t>33.78%</t>
  </si>
  <si>
    <t>20.32%</t>
  </si>
  <si>
    <t>33.05%</t>
  </si>
  <si>
    <t>27.32%</t>
  </si>
  <si>
    <t>12.15%</t>
  </si>
  <si>
    <t>23.97%</t>
  </si>
  <si>
    <t>47.92%</t>
  </si>
  <si>
    <t>10.57%</t>
  </si>
  <si>
    <t>27.99%</t>
  </si>
  <si>
    <t>38.60%</t>
  </si>
  <si>
    <t>26.71%</t>
  </si>
  <si>
    <t>14.33%</t>
  </si>
  <si>
    <t>7.42%</t>
  </si>
  <si>
    <t>16.25%</t>
  </si>
  <si>
    <t>51.10%</t>
  </si>
  <si>
    <t>22.05%</t>
  </si>
  <si>
    <t>13.83%</t>
  </si>
  <si>
    <t>27.10%</t>
  </si>
  <si>
    <t>13.43%</t>
  </si>
  <si>
    <t>32.36%</t>
  </si>
  <si>
    <t>39.09%</t>
  </si>
  <si>
    <t>39.76%</t>
  </si>
  <si>
    <t>31.88%</t>
  </si>
  <si>
    <t>41.31%</t>
  </si>
  <si>
    <t>19.72%</t>
  </si>
  <si>
    <t>31.13%</t>
  </si>
  <si>
    <t>27.11%</t>
  </si>
  <si>
    <t>51.27%</t>
  </si>
  <si>
    <t>53.10%</t>
  </si>
  <si>
    <t>29.91%</t>
  </si>
  <si>
    <t>47.70%</t>
  </si>
  <si>
    <t>38.57%</t>
  </si>
  <si>
    <t>16.54%</t>
  </si>
  <si>
    <t>17.91%</t>
  </si>
  <si>
    <t>23.83%</t>
  </si>
  <si>
    <t>35.70%</t>
  </si>
  <si>
    <t>56.76%</t>
  </si>
  <si>
    <t>21.52%</t>
  </si>
  <si>
    <t>53.88%</t>
  </si>
  <si>
    <t>8.35%</t>
  </si>
  <si>
    <t>19.41%</t>
  </si>
  <si>
    <t>7.21%</t>
  </si>
  <si>
    <t>4.10%</t>
  </si>
  <si>
    <t>23.03%</t>
  </si>
  <si>
    <t>4.32%</t>
  </si>
  <si>
    <t>34.35%</t>
  </si>
  <si>
    <t>35.54%</t>
  </si>
  <si>
    <t>52.14%</t>
  </si>
  <si>
    <t>33.99%</t>
  </si>
  <si>
    <t>66.21%</t>
  </si>
  <si>
    <t>44.38%</t>
  </si>
  <si>
    <t>37.92%</t>
  </si>
  <si>
    <t>15.34%</t>
  </si>
  <si>
    <t>54.95%</t>
  </si>
  <si>
    <t>27.60%</t>
  </si>
  <si>
    <t>31.73%</t>
  </si>
  <si>
    <t>41.13%</t>
  </si>
  <si>
    <t>35.08%</t>
  </si>
  <si>
    <t>61.65%</t>
  </si>
  <si>
    <t>30.46%</t>
  </si>
  <si>
    <t>36.10%</t>
  </si>
  <si>
    <t>54.40%</t>
  </si>
  <si>
    <t>43.25%</t>
  </si>
  <si>
    <t>16.14%</t>
  </si>
  <si>
    <t>16.90%</t>
  </si>
  <si>
    <t>53.56%</t>
  </si>
  <si>
    <t>59.56%</t>
  </si>
  <si>
    <t>14.69%</t>
  </si>
  <si>
    <t>58.93%</t>
  </si>
  <si>
    <t>32.27%</t>
  </si>
  <si>
    <t>51.72%</t>
  </si>
  <si>
    <t>33.85%</t>
  </si>
  <si>
    <t>3.65%</t>
  </si>
  <si>
    <t>35.06%</t>
  </si>
  <si>
    <t>33.02%</t>
  </si>
  <si>
    <t>56.47%</t>
  </si>
  <si>
    <t>29.28%</t>
  </si>
  <si>
    <t>10.50%</t>
  </si>
  <si>
    <t>47.38%</t>
  </si>
  <si>
    <t>26.85%</t>
  </si>
  <si>
    <t>29.82%</t>
  </si>
  <si>
    <t>27.74%</t>
  </si>
  <si>
    <t>62.69%</t>
  </si>
  <si>
    <t>34.09%</t>
  </si>
  <si>
    <t>11.41%</t>
  </si>
  <si>
    <t>68.91%</t>
  </si>
  <si>
    <t>18.86%</t>
  </si>
  <si>
    <t>8.77%</t>
  </si>
  <si>
    <t>10.16%</t>
  </si>
  <si>
    <t>62.35%</t>
  </si>
  <si>
    <t>33.16%</t>
  </si>
  <si>
    <t>37.02%</t>
  </si>
  <si>
    <t>34.58%</t>
  </si>
  <si>
    <t>56.99%</t>
  </si>
  <si>
    <t>40.73%</t>
  </si>
  <si>
    <t>44.45%</t>
  </si>
  <si>
    <t>29.10%</t>
  </si>
  <si>
    <t>43.57%</t>
  </si>
  <si>
    <t>37.19%</t>
  </si>
  <si>
    <t>9.47%</t>
  </si>
  <si>
    <t>18.71%</t>
  </si>
  <si>
    <t>58.89%</t>
  </si>
  <si>
    <t>38.18%</t>
  </si>
  <si>
    <t>9.65%</t>
  </si>
  <si>
    <t>49.41%</t>
  </si>
  <si>
    <t>54.46%</t>
  </si>
  <si>
    <t>36.52%</t>
  </si>
  <si>
    <t>21.69%</t>
  </si>
  <si>
    <t>12.30%</t>
  </si>
  <si>
    <t>61.84%</t>
  </si>
  <si>
    <t>21.19%</t>
  </si>
  <si>
    <t>36.98%</t>
  </si>
  <si>
    <t>20.53%</t>
  </si>
  <si>
    <t>5.72%</t>
  </si>
  <si>
    <t>50.02%</t>
  </si>
  <si>
    <t>51.18%</t>
  </si>
  <si>
    <t>50.76%</t>
  </si>
  <si>
    <t>42.30%</t>
  </si>
  <si>
    <t>5.23%</t>
  </si>
  <si>
    <t>52.39%</t>
  </si>
  <si>
    <t>31.11%</t>
  </si>
  <si>
    <t>41.57%</t>
  </si>
  <si>
    <t>37.06%</t>
  </si>
  <si>
    <t>61.90%</t>
  </si>
  <si>
    <t>63.64%</t>
  </si>
  <si>
    <t>40.32%</t>
  </si>
  <si>
    <t>58.52%</t>
  </si>
  <si>
    <t>49.58%</t>
  </si>
  <si>
    <t>24.66%</t>
  </si>
  <si>
    <t>6.95%</t>
  </si>
  <si>
    <t>26.32%</t>
  </si>
  <si>
    <t>33.18%</t>
  </si>
  <si>
    <t>46.29%</t>
  </si>
  <si>
    <t>67.16%</t>
  </si>
  <si>
    <t>30.55%</t>
  </si>
  <si>
    <t>64.47%</t>
  </si>
  <si>
    <t>13.61%</t>
  </si>
  <si>
    <t>27.96%</t>
  </si>
  <si>
    <t>11.85%</t>
  </si>
  <si>
    <t>7.26%</t>
  </si>
  <si>
    <t>51.94%</t>
  </si>
  <si>
    <t>32.33%</t>
  </si>
  <si>
    <t>7.60%</t>
  </si>
  <si>
    <t>41.62%</t>
  </si>
  <si>
    <t>40.25%</t>
  </si>
  <si>
    <t>25.61%</t>
  </si>
  <si>
    <t>41.90%</t>
  </si>
  <si>
    <t>15.41%</t>
  </si>
  <si>
    <t>32.13%</t>
  </si>
  <si>
    <t>69.09%</t>
  </si>
  <si>
    <t>78.26%</t>
  </si>
  <si>
    <t>37.76%</t>
  </si>
  <si>
    <t>65.66%</t>
  </si>
  <si>
    <t>23.11%</t>
  </si>
  <si>
    <t>44.56%</t>
  </si>
  <si>
    <t>34.91%</t>
  </si>
  <si>
    <t>73.33%</t>
  </si>
  <si>
    <t>41.04%</t>
  </si>
  <si>
    <t>18.48%</t>
  </si>
  <si>
    <t>45.82%</t>
  </si>
  <si>
    <t>72.89%</t>
  </si>
  <si>
    <t>39.58%</t>
  </si>
  <si>
    <t>23.72%</t>
  </si>
  <si>
    <t>64.40%</t>
  </si>
  <si>
    <t>63.14%</t>
  </si>
  <si>
    <t>24.29%</t>
  </si>
  <si>
    <t>19.93%</t>
  </si>
  <si>
    <t>66.33%</t>
  </si>
  <si>
    <t>20.30%</t>
  </si>
  <si>
    <t>43.83%</t>
  </si>
  <si>
    <t>25.76%</t>
  </si>
  <si>
    <t>42.26%</t>
  </si>
  <si>
    <t>88.02%</t>
  </si>
  <si>
    <t>41.01%</t>
  </si>
  <si>
    <t>43.33%</t>
  </si>
  <si>
    <t>22.14%</t>
  </si>
  <si>
    <t>47.10%</t>
  </si>
  <si>
    <t>73.44%</t>
  </si>
  <si>
    <t>29.24%</t>
  </si>
  <si>
    <t>33.94%</t>
  </si>
  <si>
    <t>50.03%</t>
  </si>
  <si>
    <t>46.38%</t>
  </si>
  <si>
    <t>48.96%</t>
  </si>
  <si>
    <t>95.31%</t>
  </si>
  <si>
    <t>85.07%</t>
  </si>
  <si>
    <t>17.77%</t>
  </si>
  <si>
    <t>71.84%</t>
  </si>
  <si>
    <t>52.80%</t>
  </si>
  <si>
    <t>13.72%</t>
  </si>
  <si>
    <t>98.56%</t>
  </si>
  <si>
    <t>60.46%</t>
  </si>
  <si>
    <t>49.54%</t>
  </si>
  <si>
    <t>76.87%</t>
  </si>
  <si>
    <t>26.14%</t>
  </si>
  <si>
    <t>73.94%</t>
  </si>
  <si>
    <t>18.01%</t>
  </si>
  <si>
    <t>42.88%</t>
  </si>
  <si>
    <t>38.79%</t>
  </si>
  <si>
    <t>41.16%</t>
  </si>
  <si>
    <t>21.65%</t>
  </si>
  <si>
    <t>35.47%</t>
  </si>
  <si>
    <t>31.82%</t>
  </si>
  <si>
    <t>47.23%</t>
  </si>
  <si>
    <t>32.72%</t>
  </si>
  <si>
    <t>75.36%</t>
  </si>
  <si>
    <t>60.23%</t>
  </si>
  <si>
    <t>42.56%</t>
  </si>
  <si>
    <t>20.46%</t>
  </si>
  <si>
    <t>63.62%</t>
  </si>
  <si>
    <t>37.55%</t>
  </si>
  <si>
    <t>74.87%</t>
  </si>
  <si>
    <t>27.43%</t>
  </si>
  <si>
    <t>23.52%</t>
  </si>
  <si>
    <t>39.47%</t>
  </si>
  <si>
    <t>70.32%</t>
  </si>
  <si>
    <t>53.28%</t>
  </si>
  <si>
    <t>18.24%</t>
  </si>
  <si>
    <t>44.91%</t>
  </si>
  <si>
    <t>56.92%</t>
  </si>
  <si>
    <t>85.48%</t>
  </si>
  <si>
    <t>57.97%</t>
  </si>
  <si>
    <t>33.23%</t>
  </si>
  <si>
    <t>82.82%</t>
  </si>
  <si>
    <t>98.61%</t>
  </si>
  <si>
    <t>27.08%</t>
  </si>
  <si>
    <t>26.15%</t>
  </si>
  <si>
    <t>26.54%</t>
  </si>
  <si>
    <t>84.02%</t>
  </si>
  <si>
    <t>25.24%</t>
  </si>
  <si>
    <t>48.29%</t>
  </si>
  <si>
    <t>85.29%</t>
  </si>
  <si>
    <t>44.89%</t>
  </si>
  <si>
    <t>34.34%</t>
  </si>
  <si>
    <t>38.86%</t>
  </si>
  <si>
    <t>18.31%</t>
  </si>
  <si>
    <t>17.04%</t>
  </si>
  <si>
    <t>35.90%</t>
  </si>
  <si>
    <t>27.42%</t>
  </si>
  <si>
    <t>52.57%</t>
  </si>
  <si>
    <t>80.27%</t>
  </si>
  <si>
    <t>50.49%</t>
  </si>
  <si>
    <t>43.03%</t>
  </si>
  <si>
    <t>30.22%</t>
  </si>
  <si>
    <t>45.50%</t>
  </si>
  <si>
    <t>95.49%</t>
  </si>
  <si>
    <t>49.04%</t>
  </si>
  <si>
    <t>16.53%</t>
  </si>
  <si>
    <t>98.58%</t>
  </si>
  <si>
    <t>68.28%</t>
  </si>
  <si>
    <t>98.59%</t>
  </si>
  <si>
    <t>48.54%</t>
  </si>
  <si>
    <t>70.99%</t>
  </si>
  <si>
    <t>80.76%</t>
  </si>
  <si>
    <t>25.63%</t>
  </si>
  <si>
    <t>43.93%</t>
  </si>
  <si>
    <t>97.80%</t>
  </si>
  <si>
    <t>73.61%</t>
  </si>
  <si>
    <t>78.76%</t>
  </si>
  <si>
    <t>0.40%</t>
  </si>
  <si>
    <t>0.30%</t>
  </si>
  <si>
    <t>TT Win</t>
  </si>
  <si>
    <t>0.66%</t>
  </si>
  <si>
    <t>2.06%</t>
  </si>
  <si>
    <t>0.82%</t>
  </si>
  <si>
    <t>1.40%</t>
  </si>
  <si>
    <t>0.70%</t>
  </si>
  <si>
    <t>1.80%</t>
  </si>
  <si>
    <t>1.93%</t>
  </si>
  <si>
    <t>0.78%</t>
  </si>
  <si>
    <t>0.43%</t>
  </si>
  <si>
    <t>2.69%</t>
  </si>
  <si>
    <t>0.54%</t>
  </si>
  <si>
    <t>1.43%</t>
  </si>
  <si>
    <t>2.09%</t>
  </si>
  <si>
    <t>0.85%</t>
  </si>
  <si>
    <t>1.22%</t>
  </si>
  <si>
    <t>1.57%</t>
  </si>
  <si>
    <t>1.36%</t>
  </si>
  <si>
    <t>1.12%</t>
  </si>
  <si>
    <t>1.27%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</si>
  <si>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</si>
  <si>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</si>
  <si>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</si>
  <si>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</si>
  <si>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</si>
  <si>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</si>
  <si>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</si>
  <si>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</si>
  <si>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</si>
  <si>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</si>
  <si>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</si>
  <si>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</si>
  <si>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</si>
  <si>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</si>
  <si>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</si>
  <si>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</si>
  <si>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</si>
  <si>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</si>
  <si>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</si>
  <si>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</si>
  <si>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</si>
  <si>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</si>
  <si>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</si>
  <si>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</si>
  <si>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</si>
  <si>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</si>
  <si>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</si>
  <si>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</si>
  <si>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</si>
  <si>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</si>
  <si>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</si>
  <si>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</si>
  <si>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</si>
  <si>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</si>
  <si>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</si>
  <si>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Blue Canyon Ladies Championship</t>
  </si>
  <si>
    <t>Blue Canyon</t>
  </si>
  <si>
    <t>Thailand</t>
  </si>
  <si>
    <t>KLPGA</t>
  </si>
  <si>
    <t>Park</t>
  </si>
  <si>
    <t>Bokyeom</t>
  </si>
  <si>
    <t>Ko</t>
  </si>
  <si>
    <t>Jiu</t>
  </si>
  <si>
    <t>Lee</t>
  </si>
  <si>
    <t>Gayoung</t>
  </si>
  <si>
    <t>Ma</t>
  </si>
  <si>
    <t>Dasom</t>
  </si>
  <si>
    <t>Li</t>
  </si>
  <si>
    <t>Shuying</t>
  </si>
  <si>
    <t>Kim</t>
  </si>
  <si>
    <t>Suji</t>
  </si>
  <si>
    <t>Yubol</t>
  </si>
  <si>
    <t>Arpichaya</t>
  </si>
  <si>
    <t>Hwang</t>
  </si>
  <si>
    <t>Youmin</t>
  </si>
  <si>
    <t>Yoo</t>
  </si>
  <si>
    <t>Hyunjo</t>
  </si>
  <si>
    <t>Jun</t>
  </si>
  <si>
    <t>Yesung</t>
  </si>
  <si>
    <t>Yamashita</t>
  </si>
  <si>
    <t>Miyu</t>
  </si>
  <si>
    <t>Woojeong</t>
  </si>
  <si>
    <t>Hong</t>
  </si>
  <si>
    <t>Jiwon</t>
  </si>
  <si>
    <t>Jeon</t>
  </si>
  <si>
    <t>Seunghee</t>
  </si>
  <si>
    <t>Minsun7</t>
  </si>
  <si>
    <t>Kongkraphan</t>
  </si>
  <si>
    <t>P.K.</t>
  </si>
  <si>
    <t>Minji</t>
  </si>
  <si>
    <t>Seo</t>
  </si>
  <si>
    <t>Uhjin</t>
  </si>
  <si>
    <t>Song</t>
  </si>
  <si>
    <t>Eun A</t>
  </si>
  <si>
    <t>Han</t>
  </si>
  <si>
    <t>Jinseon</t>
  </si>
  <si>
    <t>Bae</t>
  </si>
  <si>
    <t>Sohyun</t>
  </si>
  <si>
    <t>Ahn</t>
  </si>
  <si>
    <t>Sunju</t>
  </si>
  <si>
    <t>Songyi</t>
  </si>
  <si>
    <t>Yewon</t>
  </si>
  <si>
    <t>Jeyeong</t>
  </si>
  <si>
    <t>Choi</t>
  </si>
  <si>
    <t>Kabin</t>
  </si>
  <si>
    <t>Bang</t>
  </si>
  <si>
    <t>Shinsil</t>
  </si>
  <si>
    <t>Yerim</t>
  </si>
  <si>
    <t>Ro</t>
  </si>
  <si>
    <t>Seunghui</t>
  </si>
  <si>
    <t>Jiyoung</t>
  </si>
  <si>
    <t>Ji Hyeon</t>
  </si>
  <si>
    <t>Hyunkyung</t>
  </si>
  <si>
    <t>Ardina</t>
  </si>
  <si>
    <t>Dottie</t>
  </si>
  <si>
    <t>Hyejun</t>
  </si>
  <si>
    <t>Minju</t>
  </si>
  <si>
    <t>Chaeeun2</t>
  </si>
  <si>
    <t>Takagi</t>
  </si>
  <si>
    <t>Yuna</t>
  </si>
  <si>
    <t>Jo</t>
  </si>
  <si>
    <t>Hyelim</t>
  </si>
  <si>
    <t>Soyoung</t>
  </si>
  <si>
    <t>Lim</t>
  </si>
  <si>
    <t>Jinyeong</t>
  </si>
  <si>
    <t>So Hye</t>
  </si>
  <si>
    <t>Bunnabodee</t>
  </si>
  <si>
    <t>Kan</t>
  </si>
  <si>
    <t>Minkyung</t>
  </si>
  <si>
    <t>Kawinpakorn</t>
  </si>
  <si>
    <t>Pakin</t>
  </si>
  <si>
    <t>Seungyeon</t>
  </si>
  <si>
    <t>Kang</t>
  </si>
  <si>
    <t>Jisun</t>
  </si>
  <si>
    <t>Doyeong</t>
  </si>
  <si>
    <t>Pabsimma</t>
  </si>
  <si>
    <t>Naphatsawan</t>
  </si>
  <si>
    <t>Jihye3</t>
  </si>
  <si>
    <t>Hyun</t>
  </si>
  <si>
    <t>Selin</t>
  </si>
  <si>
    <t>Cho</t>
  </si>
  <si>
    <t>I An</t>
  </si>
  <si>
    <t>Yeunjung</t>
  </si>
  <si>
    <t>Min Jeong</t>
  </si>
  <si>
    <t>Soontreeyapas</t>
  </si>
  <si>
    <t>Navaporn</t>
  </si>
  <si>
    <t>Sangkapong</t>
  </si>
  <si>
    <t>Wassawan</t>
  </si>
  <si>
    <t>Hyo Moon</t>
  </si>
  <si>
    <t>Ji</t>
  </si>
  <si>
    <t>Hansol</t>
  </si>
  <si>
    <t>Sung</t>
  </si>
  <si>
    <t>Yu Jin</t>
  </si>
  <si>
    <t>Kwon</t>
  </si>
  <si>
    <t>Seo Yeon</t>
  </si>
  <si>
    <t>Ku</t>
  </si>
  <si>
    <t>Rae Hyeon</t>
  </si>
  <si>
    <t>Jeong</t>
  </si>
  <si>
    <t>Yunji</t>
  </si>
  <si>
    <t>mc</t>
  </si>
  <si>
    <t>Jaehee</t>
  </si>
  <si>
    <t>Jeong Hyun</t>
  </si>
  <si>
    <t>Bakshi</t>
  </si>
  <si>
    <t>Hitaashee</t>
  </si>
  <si>
    <t>Jungmin</t>
  </si>
  <si>
    <t>Heejeong</t>
  </si>
  <si>
    <t>Yuai</t>
  </si>
  <si>
    <t>Soyi</t>
  </si>
  <si>
    <t>Rattanawan</t>
  </si>
  <si>
    <t>Pattharat</t>
  </si>
  <si>
    <t>Thongaram</t>
  </si>
  <si>
    <t>Angel</t>
  </si>
  <si>
    <t>Dongeun</t>
  </si>
  <si>
    <t>Yeonseo</t>
  </si>
  <si>
    <t>Moon</t>
  </si>
  <si>
    <t>Jeongmin</t>
  </si>
  <si>
    <t>Sukapan</t>
  </si>
  <si>
    <t>Budsabakorn</t>
  </si>
  <si>
    <t>Foocharoen</t>
  </si>
  <si>
    <t>Keera</t>
  </si>
  <si>
    <t>Pak</t>
  </si>
  <si>
    <t>Juyoung</t>
  </si>
  <si>
    <t>Phatlum</t>
  </si>
  <si>
    <t>Pornanong</t>
  </si>
  <si>
    <t>Katesuwan</t>
  </si>
  <si>
    <t>Saranporn</t>
  </si>
  <si>
    <t>Sung Hyun</t>
  </si>
  <si>
    <t>Jae Yoon</t>
  </si>
  <si>
    <t>Santiwiwattanaphong</t>
  </si>
  <si>
    <t>Sherman</t>
  </si>
  <si>
    <t>Ayean</t>
  </si>
  <si>
    <t>Wangmahaporn</t>
  </si>
  <si>
    <t>Chayanit</t>
  </si>
  <si>
    <t>Kyo Rim</t>
  </si>
  <si>
    <t>Sungpankhao</t>
  </si>
  <si>
    <t>Kornkanok</t>
  </si>
  <si>
    <t>Youn</t>
  </si>
  <si>
    <t>Sun Jeung</t>
  </si>
  <si>
    <t>Yun</t>
  </si>
  <si>
    <t>Hye Rim</t>
  </si>
  <si>
    <t>Ju Hyun</t>
  </si>
  <si>
    <t>Luangnitikul</t>
  </si>
  <si>
    <t>Namo</t>
  </si>
  <si>
    <t>Boonchant</t>
  </si>
  <si>
    <t>Jaravee</t>
  </si>
  <si>
    <t>Dagyeom</t>
  </si>
  <si>
    <t>Eunwoo</t>
  </si>
  <si>
    <t>Joomi</t>
  </si>
  <si>
    <t>Minbyeol</t>
  </si>
  <si>
    <t>Yoon</t>
  </si>
  <si>
    <t>Su A</t>
  </si>
  <si>
    <t>Pan</t>
  </si>
  <si>
    <t>Aretha</t>
  </si>
  <si>
    <t>Wannasaen</t>
  </si>
  <si>
    <t>Chanettee</t>
  </si>
  <si>
    <t>Bruce</t>
  </si>
  <si>
    <t>Samantha</t>
  </si>
  <si>
    <t>Piddon</t>
  </si>
  <si>
    <t>Tunrada</t>
  </si>
  <si>
    <t>Heo</t>
  </si>
  <si>
    <t>Dabeen</t>
  </si>
  <si>
    <t>Joori</t>
  </si>
  <si>
    <t>Malik</t>
  </si>
  <si>
    <t>Tvesa</t>
  </si>
  <si>
    <t>Samattiyadeekul</t>
  </si>
  <si>
    <t>Jidapa</t>
  </si>
  <si>
    <t>Seo Young</t>
  </si>
  <si>
    <t>Juni</t>
  </si>
  <si>
    <t>Halim</t>
  </si>
  <si>
    <t>Holly Victoria</t>
  </si>
  <si>
    <t>Gyeol</t>
  </si>
  <si>
    <t>Dayeon</t>
  </si>
  <si>
    <t>Jiao</t>
  </si>
  <si>
    <t>Yingtong</t>
  </si>
  <si>
    <t>Jeongmee</t>
  </si>
  <si>
    <t>Soopimjit</t>
  </si>
  <si>
    <t>Dussavi</t>
  </si>
  <si>
    <t>Bit Na</t>
  </si>
  <si>
    <t>Soisuwan</t>
  </si>
  <si>
    <t>Onkanok</t>
  </si>
  <si>
    <t>Wong</t>
  </si>
  <si>
    <t>Geraldine</t>
  </si>
  <si>
    <t>Koh</t>
  </si>
  <si>
    <t>Sock Hwee</t>
  </si>
  <si>
    <t>Tan</t>
  </si>
  <si>
    <t>Amanda</t>
  </si>
  <si>
    <t>Sinolungan</t>
  </si>
  <si>
    <t>Patricia</t>
  </si>
  <si>
    <t>Superal</t>
  </si>
  <si>
    <t>Princess</t>
  </si>
  <si>
    <t>Australian Womens Classic</t>
  </si>
  <si>
    <t>Coffs Harbour</t>
  </si>
  <si>
    <t>Australia</t>
  </si>
  <si>
    <t>Ladies European</t>
  </si>
  <si>
    <t>Angurasaranee</t>
  </si>
  <si>
    <t>April</t>
  </si>
  <si>
    <t>Arwefjall</t>
  </si>
  <si>
    <t>Kajsa</t>
  </si>
  <si>
    <t>Ash</t>
  </si>
  <si>
    <t>Emma</t>
  </si>
  <si>
    <t>Azizan Durisic</t>
  </si>
  <si>
    <t>Liyana</t>
  </si>
  <si>
    <t>Babnik</t>
  </si>
  <si>
    <t>Pia</t>
  </si>
  <si>
    <t>Michelle</t>
  </si>
  <si>
    <t>Bennett</t>
  </si>
  <si>
    <t>Kelsey</t>
  </si>
  <si>
    <t>Bosio</t>
  </si>
  <si>
    <t>Justice</t>
  </si>
  <si>
    <t>Bouvet</t>
  </si>
  <si>
    <t>Vanessa</t>
  </si>
  <si>
    <t>Bunque</t>
  </si>
  <si>
    <t>Stephanie</t>
  </si>
  <si>
    <t>Burke</t>
  </si>
  <si>
    <t>Hannah</t>
  </si>
  <si>
    <t>Chamchoi</t>
  </si>
  <si>
    <t>Saraporn</t>
  </si>
  <si>
    <t>Cheenglab</t>
  </si>
  <si>
    <t>Trichat</t>
  </si>
  <si>
    <t>Chevalier</t>
  </si>
  <si>
    <t>Camille</t>
  </si>
  <si>
    <t>Chu</t>
  </si>
  <si>
    <t>Amy</t>
  </si>
  <si>
    <t>Cowley</t>
  </si>
  <si>
    <t>Gabriella</t>
  </si>
  <si>
    <t>Dagar</t>
  </si>
  <si>
    <t>Diksha</t>
  </si>
  <si>
    <t>Darquea</t>
  </si>
  <si>
    <t>Daniela</t>
  </si>
  <si>
    <t>Davidson Spilkova</t>
  </si>
  <si>
    <t>Klara</t>
  </si>
  <si>
    <t>Davies</t>
  </si>
  <si>
    <t>Rosie</t>
  </si>
  <si>
    <t>De Roey</t>
  </si>
  <si>
    <t>Manon</t>
  </si>
  <si>
    <t>Delacour</t>
  </si>
  <si>
    <t>Perrine</t>
  </si>
  <si>
    <t>Dennis</t>
  </si>
  <si>
    <t>Megan</t>
  </si>
  <si>
    <t>Ding</t>
  </si>
  <si>
    <t>Ginnie</t>
  </si>
  <si>
    <t>Eppelstun</t>
  </si>
  <si>
    <t>Sophie</t>
  </si>
  <si>
    <t>Eum</t>
  </si>
  <si>
    <t>Nayeon</t>
  </si>
  <si>
    <t>Fanali</t>
  </si>
  <si>
    <t>Alessandra</t>
  </si>
  <si>
    <t>Fernandez</t>
  </si>
  <si>
    <t>Blanca</t>
  </si>
  <si>
    <t>Finn</t>
  </si>
  <si>
    <t>Michaela</t>
  </si>
  <si>
    <t>Finne-Ipsen</t>
  </si>
  <si>
    <t>Cecilie</t>
  </si>
  <si>
    <t>Folke</t>
  </si>
  <si>
    <t>Moa</t>
  </si>
  <si>
    <t>Forbrigd</t>
  </si>
  <si>
    <t>Dorthea</t>
  </si>
  <si>
    <t>Foster</t>
  </si>
  <si>
    <t>Anna</t>
  </si>
  <si>
    <t>Fuenfstueck</t>
  </si>
  <si>
    <t>Laura</t>
  </si>
  <si>
    <t>Fuller</t>
  </si>
  <si>
    <t>Annabell</t>
  </si>
  <si>
    <t>Gainer</t>
  </si>
  <si>
    <t>Cara</t>
  </si>
  <si>
    <t>Garvey</t>
  </si>
  <si>
    <t>Amelia</t>
  </si>
  <si>
    <t>Gimmy</t>
  </si>
  <si>
    <t>Verena</t>
  </si>
  <si>
    <t>Givens</t>
  </si>
  <si>
    <t>Eleanor</t>
  </si>
  <si>
    <t>Gregg</t>
  </si>
  <si>
    <t>Haddioui</t>
  </si>
  <si>
    <t>Maha</t>
  </si>
  <si>
    <t>Hall</t>
  </si>
  <si>
    <t>Lydia</t>
  </si>
  <si>
    <t>Harry</t>
  </si>
  <si>
    <t>Darcey</t>
  </si>
  <si>
    <t>Henry</t>
  </si>
  <si>
    <t>Kylie</t>
  </si>
  <si>
    <t>Herbin</t>
  </si>
  <si>
    <t>Celine</t>
  </si>
  <si>
    <t>Hernandez</t>
  </si>
  <si>
    <t>Maria</t>
  </si>
  <si>
    <t>Hewson</t>
  </si>
  <si>
    <t>Alice</t>
  </si>
  <si>
    <t>Hinata</t>
  </si>
  <si>
    <t>Ikeba</t>
  </si>
  <si>
    <t>Hinson-Tolchard</t>
  </si>
  <si>
    <t>Maddison</t>
  </si>
  <si>
    <t>Host Husted</t>
  </si>
  <si>
    <t>Natacha</t>
  </si>
  <si>
    <t>Huang</t>
  </si>
  <si>
    <t>Humphreys</t>
  </si>
  <si>
    <t>Lily May</t>
  </si>
  <si>
    <t>Iturrioz</t>
  </si>
  <si>
    <t>Nuria</t>
  </si>
  <si>
    <t>Belinda</t>
  </si>
  <si>
    <t>Keh</t>
  </si>
  <si>
    <t>Munchin</t>
  </si>
  <si>
    <t>Wenyung</t>
  </si>
  <si>
    <t>Kemp</t>
  </si>
  <si>
    <t>Sarah</t>
  </si>
  <si>
    <t>Godiva</t>
  </si>
  <si>
    <t>Grace</t>
  </si>
  <si>
    <t>Klotz</t>
  </si>
  <si>
    <t>Ariane</t>
  </si>
  <si>
    <t>Kobori</t>
  </si>
  <si>
    <t>Momoka</t>
  </si>
  <si>
    <t>Koga</t>
  </si>
  <si>
    <t>Jennifer</t>
  </si>
  <si>
    <t>Komulainen</t>
  </si>
  <si>
    <t>Noora</t>
  </si>
  <si>
    <t>Kouskova</t>
  </si>
  <si>
    <t>Sara</t>
  </si>
  <si>
    <t>Kreuzer</t>
  </si>
  <si>
    <t>Helen Tamy</t>
  </si>
  <si>
    <t>Rachel</t>
  </si>
  <si>
    <t>Lewis</t>
  </si>
  <si>
    <t>Rhianna</t>
  </si>
  <si>
    <t>Mack</t>
  </si>
  <si>
    <t>Polly</t>
  </si>
  <si>
    <t>MacLaren</t>
  </si>
  <si>
    <t>Meghan</t>
  </si>
  <si>
    <t>Magnusson</t>
  </si>
  <si>
    <t>Martin</t>
  </si>
  <si>
    <t>Marta</t>
  </si>
  <si>
    <t>Mazarino</t>
  </si>
  <si>
    <t>Tina</t>
  </si>
  <si>
    <t>McKee</t>
  </si>
  <si>
    <t>Annalese</t>
  </si>
  <si>
    <t>Mehmet Grohn</t>
  </si>
  <si>
    <t>Metraux</t>
  </si>
  <si>
    <t>Moosmann</t>
  </si>
  <si>
    <t>Elena</t>
  </si>
  <si>
    <t>Mounchoo</t>
  </si>
  <si>
    <t>Pattaraporn</t>
  </si>
  <si>
    <t>Nadaud</t>
  </si>
  <si>
    <t>Nastasia</t>
  </si>
  <si>
    <t>Napoleaova</t>
  </si>
  <si>
    <t>Kristyna</t>
  </si>
  <si>
    <t>Navarrosa</t>
  </si>
  <si>
    <t>Brianna</t>
  </si>
  <si>
    <t>Ng</t>
  </si>
  <si>
    <t>Winnie</t>
  </si>
  <si>
    <t>Nobilio</t>
  </si>
  <si>
    <t>Alessia</t>
  </si>
  <si>
    <t>Noja</t>
  </si>
  <si>
    <t>Chiara</t>
  </si>
  <si>
    <t>Norris</t>
  </si>
  <si>
    <t>Kathryn</t>
  </si>
  <si>
    <t>Nuutinen</t>
  </si>
  <si>
    <t>Sanna</t>
  </si>
  <si>
    <t>O'Brien</t>
  </si>
  <si>
    <t>Jordan</t>
  </si>
  <si>
    <t>Pelaez Trivino</t>
  </si>
  <si>
    <t>Ana</t>
  </si>
  <si>
    <t>Pettersson</t>
  </si>
  <si>
    <t>Lisa</t>
  </si>
  <si>
    <t>Prashanth</t>
  </si>
  <si>
    <t>Avani</t>
  </si>
  <si>
    <t>Rho</t>
  </si>
  <si>
    <t>Rhodes</t>
  </si>
  <si>
    <t>Mimi</t>
  </si>
  <si>
    <t>Roussin-Bouchard</t>
  </si>
  <si>
    <t>Pauline</t>
  </si>
  <si>
    <t>Rudgeley</t>
  </si>
  <si>
    <t>Kirsten</t>
  </si>
  <si>
    <t>Sauzon</t>
  </si>
  <si>
    <t>Agathe</t>
  </si>
  <si>
    <t>Schmidt</t>
  </si>
  <si>
    <t>Patricia Isabel</t>
  </si>
  <si>
    <t>Schober</t>
  </si>
  <si>
    <t>Screen</t>
  </si>
  <si>
    <t>Shin</t>
  </si>
  <si>
    <t>Claire</t>
  </si>
  <si>
    <t>Simmermacher</t>
  </si>
  <si>
    <t>Magdalena</t>
  </si>
  <si>
    <t>Singh</t>
  </si>
  <si>
    <t>Shyla</t>
  </si>
  <si>
    <t>Skarpnord</t>
  </si>
  <si>
    <t>Marianne</t>
  </si>
  <si>
    <t>Smith</t>
  </si>
  <si>
    <t>Billie-Jo</t>
  </si>
  <si>
    <t>Sobron Galmes</t>
  </si>
  <si>
    <t>Luna</t>
  </si>
  <si>
    <t>Hanee</t>
  </si>
  <si>
    <t>Spitz</t>
  </si>
  <si>
    <t>Sudow</t>
  </si>
  <si>
    <t>Ellinor</t>
  </si>
  <si>
    <t>Swayne</t>
  </si>
  <si>
    <t>Alexandra</t>
  </si>
  <si>
    <t>Shannon</t>
  </si>
  <si>
    <t>Tarning Soenderby</t>
  </si>
  <si>
    <t>Smilla</t>
  </si>
  <si>
    <t>Taylor</t>
  </si>
  <si>
    <t>Teasdale</t>
  </si>
  <si>
    <t>Abbie</t>
  </si>
  <si>
    <t>Thomson</t>
  </si>
  <si>
    <t>Michele</t>
  </si>
  <si>
    <t>Ueda</t>
  </si>
  <si>
    <t>Chizuru</t>
  </si>
  <si>
    <t>Uehara</t>
  </si>
  <si>
    <t>Ayako</t>
  </si>
  <si>
    <t>Urs</t>
  </si>
  <si>
    <t>Pranavi</t>
  </si>
  <si>
    <t>Utama</t>
  </si>
  <si>
    <t>Aunchisa</t>
  </si>
  <si>
    <t>Vasquez</t>
  </si>
  <si>
    <t>Danni</t>
  </si>
  <si>
    <t>Viking</t>
  </si>
  <si>
    <t>Elmay</t>
  </si>
  <si>
    <t>Vogel</t>
  </si>
  <si>
    <t>Steffi</t>
  </si>
  <si>
    <t>Walsh</t>
  </si>
  <si>
    <t>Lauren</t>
  </si>
  <si>
    <t>Whitting</t>
  </si>
  <si>
    <t>Jess</t>
  </si>
  <si>
    <t>Wijaya</t>
  </si>
  <si>
    <t>Tatiana</t>
  </si>
  <si>
    <t>Wikstrom</t>
  </si>
  <si>
    <t>Ursula</t>
  </si>
  <si>
    <t>Wilson</t>
  </si>
  <si>
    <t>Annabel</t>
  </si>
  <si>
    <t>Wongras</t>
  </si>
  <si>
    <t>Cholcheva</t>
  </si>
  <si>
    <t>Yamaki Branch</t>
  </si>
  <si>
    <t>Yang</t>
  </si>
  <si>
    <t>Hyojin</t>
  </si>
  <si>
    <t>Mina</t>
  </si>
  <si>
    <t>Young</t>
  </si>
  <si>
    <t>Liz</t>
  </si>
  <si>
    <t>Zanusso</t>
  </si>
  <si>
    <t>IOA Golf Classic</t>
  </si>
  <si>
    <t>Alaqua</t>
  </si>
  <si>
    <t>Florida</t>
  </si>
  <si>
    <t>Epson</t>
  </si>
  <si>
    <t>Gina</t>
  </si>
  <si>
    <t>Guce</t>
  </si>
  <si>
    <t>Clariss</t>
  </si>
  <si>
    <t>Fall</t>
  </si>
  <si>
    <t>Dana</t>
  </si>
  <si>
    <t>Plata</t>
  </si>
  <si>
    <t>Valery</t>
  </si>
  <si>
    <t>McCurdy Peek</t>
  </si>
  <si>
    <t>Lindsey</t>
  </si>
  <si>
    <t>Doyon</t>
  </si>
  <si>
    <t>Josee</t>
  </si>
  <si>
    <t>Papp Budde</t>
  </si>
  <si>
    <t>Kaitlyn</t>
  </si>
  <si>
    <t>Beck</t>
  </si>
  <si>
    <t>Laetitia</t>
  </si>
  <si>
    <t>Coleman</t>
  </si>
  <si>
    <t>Jenny</t>
  </si>
  <si>
    <t>Bi</t>
  </si>
  <si>
    <t>Chen</t>
  </si>
  <si>
    <t>Anne</t>
  </si>
  <si>
    <t>Zhang</t>
  </si>
  <si>
    <t>Chun</t>
  </si>
  <si>
    <t>Monet</t>
  </si>
  <si>
    <t>Huffer</t>
  </si>
  <si>
    <t>Becca</t>
  </si>
  <si>
    <t>Strand</t>
  </si>
  <si>
    <t>Kelli Ann</t>
  </si>
  <si>
    <t>Chacon</t>
  </si>
  <si>
    <t>Briana</t>
  </si>
  <si>
    <t>Chan</t>
  </si>
  <si>
    <t>Tiffany</t>
  </si>
  <si>
    <t>Hou</t>
  </si>
  <si>
    <t>Yu-Sang</t>
  </si>
  <si>
    <t>Chung</t>
  </si>
  <si>
    <t>Karen</t>
  </si>
  <si>
    <t>Kuehn</t>
  </si>
  <si>
    <t>Connelly Eiswerth</t>
  </si>
  <si>
    <t>Hara</t>
  </si>
  <si>
    <t>Erika</t>
  </si>
  <si>
    <t>Wang</t>
  </si>
  <si>
    <t>Crystal</t>
  </si>
  <si>
    <t>Cooper</t>
  </si>
  <si>
    <t>Hailee</t>
  </si>
  <si>
    <t>Green</t>
  </si>
  <si>
    <t>Melanie</t>
  </si>
  <si>
    <t>Gabsa</t>
  </si>
  <si>
    <t>Isi</t>
  </si>
  <si>
    <t>Lorup</t>
  </si>
  <si>
    <t>Nicole</t>
  </si>
  <si>
    <t>Edwards</t>
  </si>
  <si>
    <t>Tejedo Mulet</t>
  </si>
  <si>
    <t>Carla</t>
  </si>
  <si>
    <t>Then</t>
  </si>
  <si>
    <t>Hung</t>
  </si>
  <si>
    <t>Juliana</t>
  </si>
  <si>
    <t>Lee5</t>
  </si>
  <si>
    <t>Jeongeun</t>
  </si>
  <si>
    <t>Schubert</t>
  </si>
  <si>
    <t>Sophia</t>
  </si>
  <si>
    <t>Szeryk</t>
  </si>
  <si>
    <t>Maddie</t>
  </si>
  <si>
    <t>Warner</t>
  </si>
  <si>
    <t>Therese</t>
  </si>
  <si>
    <t>Wagner</t>
  </si>
  <si>
    <t>Carlson</t>
  </si>
  <si>
    <t>Savannah</t>
  </si>
  <si>
    <t>White</t>
  </si>
  <si>
    <t>Yeji</t>
  </si>
  <si>
    <t>Ito</t>
  </si>
  <si>
    <t>Nika</t>
  </si>
  <si>
    <t>Avery</t>
  </si>
  <si>
    <t>Amari</t>
  </si>
  <si>
    <t>Wu</t>
  </si>
  <si>
    <t>Jiyue</t>
  </si>
  <si>
    <t>Nagano</t>
  </si>
  <si>
    <t>Minori</t>
  </si>
  <si>
    <t>Haeji</t>
  </si>
  <si>
    <t>Yana</t>
  </si>
  <si>
    <t>Clanton</t>
  </si>
  <si>
    <t>Cydney</t>
  </si>
  <si>
    <t>Dalton</t>
  </si>
  <si>
    <t>Kendra</t>
  </si>
  <si>
    <t>Robyn</t>
  </si>
  <si>
    <t>Harford</t>
  </si>
  <si>
    <t>Haylee</t>
  </si>
  <si>
    <t>Sun</t>
  </si>
  <si>
    <t>Jiaze</t>
  </si>
  <si>
    <t>Krauter</t>
  </si>
  <si>
    <t>Aline</t>
  </si>
  <si>
    <t>Kristin</t>
  </si>
  <si>
    <t>Lertsadwattana</t>
  </si>
  <si>
    <t>Napat</t>
  </si>
  <si>
    <t>Del Rosario</t>
  </si>
  <si>
    <t>Canales</t>
  </si>
  <si>
    <t>Caroline</t>
  </si>
  <si>
    <t>Laisne</t>
  </si>
  <si>
    <t>Byrne</t>
  </si>
  <si>
    <t>Lau</t>
  </si>
  <si>
    <t>Ashley</t>
  </si>
  <si>
    <t>Kayla</t>
  </si>
  <si>
    <t>Fassi</t>
  </si>
  <si>
    <t>McGinty</t>
  </si>
  <si>
    <t>Caley</t>
  </si>
  <si>
    <t>Liti</t>
  </si>
  <si>
    <t>Roberta</t>
  </si>
  <si>
    <t>Iacobelli</t>
  </si>
  <si>
    <t>Boyd</t>
  </si>
  <si>
    <t>Pancake</t>
  </si>
  <si>
    <t>Annabelle</t>
  </si>
  <si>
    <t>Starkute</t>
  </si>
  <si>
    <t>Gile Bite</t>
  </si>
  <si>
    <t>Smyth</t>
  </si>
  <si>
    <t>Riley</t>
  </si>
  <si>
    <t>McCrary</t>
  </si>
  <si>
    <t>Williamson</t>
  </si>
  <si>
    <t>Fierro</t>
  </si>
  <si>
    <t>Isabella</t>
  </si>
  <si>
    <t>Fukaya</t>
  </si>
  <si>
    <t>Kotono</t>
  </si>
  <si>
    <t>Oh</t>
  </si>
  <si>
    <t>Su</t>
  </si>
  <si>
    <t>Moresco</t>
  </si>
  <si>
    <t>Angelica</t>
  </si>
  <si>
    <t>Tanida</t>
  </si>
  <si>
    <t>Yurika</t>
  </si>
  <si>
    <t>Knaub</t>
  </si>
  <si>
    <t>Ryleigh</t>
  </si>
  <si>
    <t>Vodry</t>
  </si>
  <si>
    <t>Telfer</t>
  </si>
  <si>
    <t>Kaleigh</t>
  </si>
  <si>
    <t>Torres</t>
  </si>
  <si>
    <t>John</t>
  </si>
  <si>
    <t>Leah</t>
  </si>
  <si>
    <t>Hollis</t>
  </si>
  <si>
    <t>Jillian</t>
  </si>
  <si>
    <t>Steen</t>
  </si>
  <si>
    <t>Marissa</t>
  </si>
  <si>
    <t>Toscano</t>
  </si>
  <si>
    <t>Teresa</t>
  </si>
  <si>
    <t>Rivers</t>
  </si>
  <si>
    <t>Brooke</t>
  </si>
  <si>
    <t>Kuvanun</t>
  </si>
  <si>
    <t>Pinyada</t>
  </si>
  <si>
    <t>Scavo</t>
  </si>
  <si>
    <t>Kathleen</t>
  </si>
  <si>
    <t>Uwadia</t>
  </si>
  <si>
    <t>Anita</t>
  </si>
  <si>
    <t>Yoktuan</t>
  </si>
  <si>
    <t>Pavarisa</t>
  </si>
  <si>
    <t>Julia</t>
  </si>
  <si>
    <t>Oboh</t>
  </si>
  <si>
    <t>Georgia</t>
  </si>
  <si>
    <t>Stone</t>
  </si>
  <si>
    <t>Latanna</t>
  </si>
  <si>
    <t>Wearn</t>
  </si>
  <si>
    <t>Yue</t>
  </si>
  <si>
    <t>Hodge</t>
  </si>
  <si>
    <t>Nam</t>
  </si>
  <si>
    <t>Malia</t>
  </si>
  <si>
    <t>Peirce</t>
  </si>
  <si>
    <t>Caitlin</t>
  </si>
  <si>
    <t>Muirhead</t>
  </si>
  <si>
    <t>Alison</t>
  </si>
  <si>
    <t>Annie</t>
  </si>
  <si>
    <t>Muzi</t>
  </si>
  <si>
    <t>Katherine</t>
  </si>
  <si>
    <t>Englemann</t>
  </si>
  <si>
    <t>Sadie</t>
  </si>
  <si>
    <t>Johnson</t>
  </si>
  <si>
    <t>King</t>
  </si>
  <si>
    <t>Mara</t>
  </si>
  <si>
    <t>Liu</t>
  </si>
  <si>
    <t>Siyun</t>
  </si>
  <si>
    <t>Villegas</t>
  </si>
  <si>
    <t>Kate</t>
  </si>
  <si>
    <t>Castren</t>
  </si>
  <si>
    <t>Matilda</t>
  </si>
  <si>
    <t>Rohanna</t>
  </si>
  <si>
    <t>Bunch</t>
  </si>
  <si>
    <t>Ashli</t>
  </si>
  <si>
    <t>Arejola</t>
  </si>
  <si>
    <t>Tomita</t>
  </si>
  <si>
    <t>Chang</t>
  </si>
  <si>
    <t>Hausmann</t>
  </si>
  <si>
    <t>Milligan</t>
  </si>
  <si>
    <t>Kaitlin</t>
  </si>
  <si>
    <t>Abe</t>
  </si>
  <si>
    <t>Lakareber</t>
  </si>
  <si>
    <t>Lin</t>
  </si>
  <si>
    <t>Heather</t>
  </si>
  <si>
    <t>Kahn</t>
  </si>
  <si>
    <t>Riihijarvi</t>
  </si>
  <si>
    <t>Kiira</t>
  </si>
  <si>
    <t>Lu</t>
  </si>
  <si>
    <t>Cynthia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</si>
</sst>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Manon De Roey</v>
          </cell>
        </row>
        <row r="18">
          <cell r="E18" t="str">
            <v>Grace Kim</v>
          </cell>
        </row>
        <row r="19">
          <cell r="E19" t="str">
            <v>Pauline Roussin-Bouchard</v>
          </cell>
        </row>
        <row r="20">
          <cell r="E20" t="str">
            <v>Shannon Tan</v>
          </cell>
        </row>
        <row r="21">
          <cell r="E21" t="str">
            <v>Alice Hewson</v>
          </cell>
        </row>
        <row r="22">
          <cell r="E22" t="str">
            <v>Emma Spitz</v>
          </cell>
        </row>
        <row r="23">
          <cell r="E23" t="str">
            <v>Nastasia Nadaud</v>
          </cell>
        </row>
        <row r="24">
          <cell r="E24" t="str">
            <v>Pia Babnik</v>
          </cell>
        </row>
        <row r="25">
          <cell r="E25" t="str">
            <v>Polly Mack</v>
          </cell>
        </row>
        <row r="26">
          <cell r="E26" t="str">
            <v>Ana Pelaez Trivino</v>
          </cell>
        </row>
        <row r="27">
          <cell r="E27" t="str">
            <v>Sarah Kemp</v>
          </cell>
        </row>
        <row r="28">
          <cell r="E28" t="str">
            <v>Lauren Walsh</v>
          </cell>
        </row>
        <row r="29">
          <cell r="E29" t="str">
            <v>Kirsten Rudgeley</v>
          </cell>
        </row>
        <row r="30">
          <cell r="E30" t="str">
            <v>Luna Sobron Galmes</v>
          </cell>
        </row>
        <row r="31">
          <cell r="E31" t="str">
            <v>Perrine Delacour</v>
          </cell>
        </row>
        <row r="32">
          <cell r="E32" t="str">
            <v>Hyojin Yang</v>
          </cell>
        </row>
        <row r="33">
          <cell r="E33" t="str">
            <v>Karis Davidson</v>
          </cell>
        </row>
        <row r="34">
          <cell r="E34" t="str">
            <v>Annabell Fuller</v>
          </cell>
        </row>
        <row r="35">
          <cell r="E35" t="str">
            <v>Daniela Darquea</v>
          </cell>
        </row>
        <row r="36">
          <cell r="E36" t="str">
            <v>Kelsey Bennett</v>
          </cell>
        </row>
        <row r="37">
          <cell r="E37" t="str">
            <v>Trichat Cheenglab</v>
          </cell>
        </row>
        <row r="38">
          <cell r="E38" t="str">
            <v>Cara Gainer</v>
          </cell>
        </row>
        <row r="39">
          <cell r="E39" t="str">
            <v>Justice Bosio</v>
          </cell>
        </row>
        <row r="40">
          <cell r="E40" t="str">
            <v>Diksha Dagar</v>
          </cell>
        </row>
        <row r="41">
          <cell r="E41" t="str">
            <v>Moa Folke</v>
          </cell>
        </row>
        <row r="42">
          <cell r="E42" t="str">
            <v>Momoka Kobori</v>
          </cell>
        </row>
        <row r="43">
          <cell r="E43" t="str">
            <v>Cholcheva Wongras</v>
          </cell>
        </row>
        <row r="44">
          <cell r="E44" t="str">
            <v>Mimi Rhodes</v>
          </cell>
        </row>
        <row r="45">
          <cell r="E45" t="str">
            <v>Hannah Screen</v>
          </cell>
        </row>
        <row r="46">
          <cell r="E46" t="str">
            <v>Pranavi Urs</v>
          </cell>
        </row>
        <row r="47">
          <cell r="E47" t="str">
            <v>Nuria Iturrioz</v>
          </cell>
        </row>
        <row r="48">
          <cell r="E48" t="str">
            <v>Alessandra Fanali</v>
          </cell>
        </row>
        <row r="49">
          <cell r="E49" t="str">
            <v>Avani Prashanth</v>
          </cell>
        </row>
        <row r="50">
          <cell r="E50" t="str">
            <v>Celine Herbin</v>
          </cell>
        </row>
        <row r="51">
          <cell r="E51" t="str">
            <v>Sara Kouskova</v>
          </cell>
        </row>
        <row r="52">
          <cell r="E52" t="str">
            <v>Amelia Garvey</v>
          </cell>
        </row>
        <row r="53">
          <cell r="E53" t="str">
            <v>Liz Young</v>
          </cell>
        </row>
        <row r="54">
          <cell r="E54" t="str">
            <v>Lydia Hall</v>
          </cell>
        </row>
        <row r="55">
          <cell r="E55" t="str">
            <v>Chiara Noja</v>
          </cell>
        </row>
        <row r="56">
          <cell r="E56" t="str">
            <v>Patricia Isabel Schmidt</v>
          </cell>
        </row>
        <row r="57">
          <cell r="E57" t="str">
            <v>Kajsa Arwefjall</v>
          </cell>
        </row>
        <row r="58">
          <cell r="E58" t="str">
            <v>Brianna Navarrosa</v>
          </cell>
        </row>
        <row r="59">
          <cell r="E59" t="str">
            <v>Blanca Fernandez</v>
          </cell>
        </row>
        <row r="60">
          <cell r="E60" t="str">
            <v>Marta Martin</v>
          </cell>
        </row>
        <row r="61">
          <cell r="E61" t="str">
            <v>Liyana Azizan Durisic</v>
          </cell>
        </row>
        <row r="62">
          <cell r="E62" t="str">
            <v>Klara Davidson Spilkova</v>
          </cell>
        </row>
        <row r="63">
          <cell r="E63" t="str">
            <v>Alessia Nobilio</v>
          </cell>
        </row>
        <row r="64">
          <cell r="E64" t="str">
            <v>Agathe Sauzon</v>
          </cell>
        </row>
        <row r="65">
          <cell r="E65" t="str">
            <v>Lisa Pettersson</v>
          </cell>
        </row>
        <row r="66">
          <cell r="E66" t="str">
            <v>Mina Yoon</v>
          </cell>
        </row>
        <row r="67">
          <cell r="E67" t="str">
            <v>Claire Shin</v>
          </cell>
        </row>
        <row r="68">
          <cell r="E68" t="str">
            <v>Dorthea Forbrigd</v>
          </cell>
        </row>
        <row r="69">
          <cell r="E69" t="str">
            <v>Jeongmin Cho</v>
          </cell>
        </row>
        <row r="70">
          <cell r="E70" t="str">
            <v>Tina Mazarino</v>
          </cell>
        </row>
        <row r="71">
          <cell r="E71" t="str">
            <v>Ayako Uehara</v>
          </cell>
        </row>
        <row r="72">
          <cell r="E72" t="str">
            <v>Laura Fuenfstueck</v>
          </cell>
        </row>
        <row r="73">
          <cell r="E73" t="str">
            <v>Billie-Jo Smith</v>
          </cell>
        </row>
        <row r="74">
          <cell r="E74" t="str">
            <v>Maria Hernandez</v>
          </cell>
        </row>
        <row r="75">
          <cell r="E75" t="str">
            <v>April Angurasaranee</v>
          </cell>
        </row>
        <row r="76">
          <cell r="E76" t="str">
            <v>Ursula Wikstrom</v>
          </cell>
        </row>
        <row r="77">
          <cell r="E77" t="str">
            <v>Elena Moosmann</v>
          </cell>
        </row>
        <row r="78">
          <cell r="E78" t="str">
            <v>Gabriella Cowley</v>
          </cell>
        </row>
        <row r="79">
          <cell r="E79" t="str">
            <v>Anna Foster</v>
          </cell>
        </row>
        <row r="80">
          <cell r="E80" t="str">
            <v>Aunchisa Utama</v>
          </cell>
        </row>
        <row r="81">
          <cell r="E81" t="str">
            <v>Abbie Teasdale</v>
          </cell>
        </row>
        <row r="82">
          <cell r="E82" t="str">
            <v>Rachel Lee</v>
          </cell>
        </row>
        <row r="83">
          <cell r="E83" t="str">
            <v>Natacha Host Husted</v>
          </cell>
        </row>
        <row r="84">
          <cell r="E84" t="str">
            <v>Amy Taylor</v>
          </cell>
        </row>
        <row r="85">
          <cell r="E85" t="str">
            <v>Sarah Schober</v>
          </cell>
        </row>
        <row r="86">
          <cell r="E86" t="str">
            <v>Anna Magnusson</v>
          </cell>
        </row>
        <row r="87">
          <cell r="E87" t="str">
            <v>Meghan Maclaren</v>
          </cell>
        </row>
        <row r="88">
          <cell r="E88" t="str">
            <v>Noora Komulainen</v>
          </cell>
        </row>
        <row r="89">
          <cell r="E89" t="str">
            <v>Shyla Singh</v>
          </cell>
        </row>
        <row r="90">
          <cell r="E90" t="str">
            <v>Michaela Finn</v>
          </cell>
        </row>
        <row r="91">
          <cell r="E91" t="str">
            <v>Hannah Burke</v>
          </cell>
        </row>
        <row r="92">
          <cell r="E92" t="str">
            <v>Rosie Davies</v>
          </cell>
        </row>
        <row r="93">
          <cell r="E93" t="str">
            <v>Alexandra Swayne</v>
          </cell>
        </row>
        <row r="94">
          <cell r="E94" t="str">
            <v>Ariane Klotz</v>
          </cell>
        </row>
        <row r="95">
          <cell r="E95" t="str">
            <v>Megan Dennis</v>
          </cell>
        </row>
        <row r="96">
          <cell r="E96" t="str">
            <v>Kim Metraux</v>
          </cell>
        </row>
        <row r="97">
          <cell r="E97" t="str">
            <v>Cecilie Finne-Ipsen</v>
          </cell>
        </row>
        <row r="98">
          <cell r="E98" t="str">
            <v>Sophie Eppelstun</v>
          </cell>
        </row>
        <row r="99">
          <cell r="E99" t="str">
            <v>Smilla Tarning Soenderby</v>
          </cell>
        </row>
        <row r="100">
          <cell r="E100" t="str">
            <v>Annabel Wilson</v>
          </cell>
        </row>
        <row r="101">
          <cell r="E101" t="str">
            <v>Kathryn Norris</v>
          </cell>
        </row>
        <row r="102">
          <cell r="E102" t="str">
            <v>Maddison Hinson-Tolchard</v>
          </cell>
        </row>
        <row r="103">
          <cell r="E103" t="str">
            <v>Maha Haddioui</v>
          </cell>
        </row>
        <row r="104">
          <cell r="E104" t="str">
            <v>Ikeba Hinata</v>
          </cell>
        </row>
        <row r="105">
          <cell r="E105" t="str">
            <v>Anna Huang</v>
          </cell>
        </row>
        <row r="106">
          <cell r="E106" t="str">
            <v>Lily May Humphreys</v>
          </cell>
        </row>
        <row r="107">
          <cell r="E107" t="str">
            <v>Anna Zanusso</v>
          </cell>
        </row>
        <row r="108">
          <cell r="E108" t="str">
            <v>Marianne Skarpnord</v>
          </cell>
        </row>
        <row r="109">
          <cell r="E109" t="str">
            <v>Grace Rho</v>
          </cell>
        </row>
        <row r="110">
          <cell r="E110" t="str">
            <v>Sanna Nuutinen</v>
          </cell>
        </row>
        <row r="111">
          <cell r="E111" t="str">
            <v>Eleanor Givens</v>
          </cell>
        </row>
        <row r="112">
          <cell r="E112" t="str">
            <v>Kylie Henry</v>
          </cell>
        </row>
        <row r="113">
          <cell r="E113" t="str">
            <v>Darcey Harry</v>
          </cell>
        </row>
        <row r="114">
          <cell r="E114" t="str">
            <v>Wenyung Keh</v>
          </cell>
        </row>
        <row r="115">
          <cell r="E115" t="str">
            <v>Jess Whitting</v>
          </cell>
        </row>
        <row r="116">
          <cell r="E116" t="str">
            <v>Ginnie Ding</v>
          </cell>
        </row>
        <row r="117">
          <cell r="E117" t="str">
            <v>Hanee Song</v>
          </cell>
        </row>
        <row r="118">
          <cell r="E118" t="str">
            <v>Godiva Kim</v>
          </cell>
        </row>
        <row r="119">
          <cell r="E119" t="str">
            <v>Helen Tamy Kreuzer</v>
          </cell>
        </row>
        <row r="120">
          <cell r="E120" t="str">
            <v>Kristyna Napoleaova</v>
          </cell>
        </row>
        <row r="121">
          <cell r="E121" t="str">
            <v>Ellinor Sudow</v>
          </cell>
        </row>
        <row r="122">
          <cell r="E122" t="str">
            <v>Nayeon Eum</v>
          </cell>
        </row>
        <row r="123">
          <cell r="E123" t="str">
            <v>Camille Chevalier</v>
          </cell>
        </row>
        <row r="124">
          <cell r="E124" t="str">
            <v>Michelle Bang</v>
          </cell>
        </row>
        <row r="125">
          <cell r="E125" t="str">
            <v>Belinda Ji</v>
          </cell>
        </row>
        <row r="126">
          <cell r="E126" t="str">
            <v>Hannah Gregg</v>
          </cell>
        </row>
        <row r="127">
          <cell r="E127" t="str">
            <v>Amelia Mehmet Grohn</v>
          </cell>
        </row>
        <row r="128">
          <cell r="E128" t="str">
            <v>Annalese McKee</v>
          </cell>
        </row>
        <row r="129">
          <cell r="E129" t="str">
            <v>Munchin Keh</v>
          </cell>
        </row>
        <row r="130">
          <cell r="E130" t="str">
            <v>Verena Gimmy</v>
          </cell>
        </row>
        <row r="131">
          <cell r="E131" t="str">
            <v>Magdalena Simmermacher</v>
          </cell>
        </row>
        <row r="132">
          <cell r="E132" t="str">
            <v>Sarah Yamaki Branch</v>
          </cell>
        </row>
        <row r="133">
          <cell r="E133" t="str">
            <v>Tatiana Wijaya</v>
          </cell>
        </row>
        <row r="134">
          <cell r="E134" t="str">
            <v>Amy Chu</v>
          </cell>
        </row>
        <row r="135">
          <cell r="E135" t="str">
            <v>Michele Thomson</v>
          </cell>
        </row>
        <row r="136">
          <cell r="E136" t="str">
            <v>Steffi Vogel</v>
          </cell>
        </row>
        <row r="137">
          <cell r="E137" t="str">
            <v>Pattaraporn Moonchoo</v>
          </cell>
        </row>
        <row r="138">
          <cell r="E138" t="str">
            <v>Jennifer Koga</v>
          </cell>
        </row>
        <row r="139">
          <cell r="E139" t="str">
            <v>Danni Vasquez</v>
          </cell>
        </row>
        <row r="140">
          <cell r="E140" t="str">
            <v>Vanessa Bouvet</v>
          </cell>
        </row>
        <row r="141">
          <cell r="E141" t="str">
            <v>Stephanie Bunque</v>
          </cell>
        </row>
        <row r="142">
          <cell r="E142" t="str">
            <v>Chizuru Ueda</v>
          </cell>
        </row>
        <row r="143">
          <cell r="E143" t="str">
            <v>Rhianna Lewis</v>
          </cell>
        </row>
        <row r="144">
          <cell r="E144" t="str">
            <v>Amy Walsh</v>
          </cell>
        </row>
        <row r="145">
          <cell r="E145" t="str">
            <v>Jordan O'Brien</v>
          </cell>
        </row>
        <row r="146">
          <cell r="E146" t="str">
            <v>Winnie Ng</v>
          </cell>
        </row>
        <row r="147">
          <cell r="E147" t="str">
            <v>Elmay Viking</v>
          </cell>
        </row>
        <row r="148">
          <cell r="E148" t="str">
            <v>Emma Ash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Grace Kim</v>
          </cell>
        </row>
        <row r="18">
          <cell r="E18" t="str">
            <v>Shannon Tan</v>
          </cell>
        </row>
        <row r="19">
          <cell r="E19" t="str">
            <v>Manon De Roey</v>
          </cell>
        </row>
        <row r="20">
          <cell r="E20" t="str">
            <v>Pauline Roussin-Bouchard</v>
          </cell>
        </row>
        <row r="21">
          <cell r="E21" t="str">
            <v>Alice Hewson</v>
          </cell>
        </row>
        <row r="22">
          <cell r="E22" t="str">
            <v>Nastasia Nadaud</v>
          </cell>
        </row>
        <row r="23">
          <cell r="E23" t="str">
            <v>Emma Spitz</v>
          </cell>
        </row>
        <row r="24">
          <cell r="E24" t="str">
            <v>Kirsten Rudgeley</v>
          </cell>
        </row>
        <row r="25">
          <cell r="E25" t="str">
            <v>Pia Babnik</v>
          </cell>
        </row>
        <row r="26">
          <cell r="E26" t="str">
            <v>Annabell Fuller</v>
          </cell>
        </row>
        <row r="27">
          <cell r="E27" t="str">
            <v>Cara Gainer</v>
          </cell>
        </row>
        <row r="28">
          <cell r="E28" t="str">
            <v>Sarah Kemp</v>
          </cell>
        </row>
        <row r="29">
          <cell r="E29" t="str">
            <v>Lauren Walsh</v>
          </cell>
        </row>
        <row r="30">
          <cell r="E30" t="str">
            <v>Hyojin Yang</v>
          </cell>
        </row>
        <row r="31">
          <cell r="E31" t="str">
            <v>Polly Mack</v>
          </cell>
        </row>
        <row r="32">
          <cell r="E32" t="str">
            <v>Karis Davidson</v>
          </cell>
        </row>
        <row r="33">
          <cell r="E33" t="str">
            <v>Luna Sobron Galmes</v>
          </cell>
        </row>
        <row r="34">
          <cell r="E34" t="str">
            <v>Kelsey Bennett</v>
          </cell>
        </row>
        <row r="35">
          <cell r="E35" t="str">
            <v>Alessandra Fanali</v>
          </cell>
        </row>
        <row r="36">
          <cell r="E36" t="str">
            <v>Ana Pelaez Trivino</v>
          </cell>
        </row>
        <row r="37">
          <cell r="E37" t="str">
            <v>Momoka Kobori</v>
          </cell>
        </row>
        <row r="38">
          <cell r="E38" t="str">
            <v>Trichat Cheenglab</v>
          </cell>
        </row>
        <row r="39">
          <cell r="E39" t="str">
            <v>Mimi Rhodes</v>
          </cell>
        </row>
        <row r="40">
          <cell r="E40" t="str">
            <v>Diksha Dagar</v>
          </cell>
        </row>
        <row r="41">
          <cell r="E41" t="str">
            <v>Hannah Screen</v>
          </cell>
        </row>
        <row r="42">
          <cell r="E42" t="str">
            <v>Moa Folke</v>
          </cell>
        </row>
        <row r="43">
          <cell r="E43" t="str">
            <v>Daniela Darquea</v>
          </cell>
        </row>
        <row r="44">
          <cell r="E44" t="str">
            <v>Perrine Delacour</v>
          </cell>
        </row>
        <row r="45">
          <cell r="E45" t="str">
            <v>Sara Kouskova</v>
          </cell>
        </row>
        <row r="46">
          <cell r="E46" t="str">
            <v>Pranavi Urs</v>
          </cell>
        </row>
        <row r="47">
          <cell r="E47" t="str">
            <v>Justice Bosio</v>
          </cell>
        </row>
        <row r="48">
          <cell r="E48" t="str">
            <v>Patricia Isabel Schmidt</v>
          </cell>
        </row>
        <row r="49">
          <cell r="E49" t="str">
            <v>Avani Prashanth</v>
          </cell>
        </row>
        <row r="50">
          <cell r="E50" t="str">
            <v>Amelia Garvey</v>
          </cell>
        </row>
        <row r="51">
          <cell r="E51" t="str">
            <v>Cholcheva Wongras</v>
          </cell>
        </row>
        <row r="52">
          <cell r="E52" t="str">
            <v>Klara Davidson Spilkova</v>
          </cell>
        </row>
        <row r="53">
          <cell r="E53" t="str">
            <v>Brianna Navarrosa</v>
          </cell>
        </row>
        <row r="54">
          <cell r="E54" t="str">
            <v>Agathe Sauzon</v>
          </cell>
        </row>
        <row r="55">
          <cell r="E55" t="str">
            <v>Alessia Nobilio</v>
          </cell>
        </row>
        <row r="56">
          <cell r="E56" t="str">
            <v>Celine Herbin</v>
          </cell>
        </row>
        <row r="57">
          <cell r="E57" t="str">
            <v>Nuria Iturrioz</v>
          </cell>
        </row>
        <row r="58">
          <cell r="E58" t="str">
            <v>Jeongmin Cho</v>
          </cell>
        </row>
        <row r="59">
          <cell r="E59" t="str">
            <v>Lisa Pettersson</v>
          </cell>
        </row>
        <row r="60">
          <cell r="E60" t="str">
            <v>Chiara Noja</v>
          </cell>
        </row>
        <row r="61">
          <cell r="E61" t="str">
            <v>Lydia Hall</v>
          </cell>
        </row>
        <row r="62">
          <cell r="E62" t="str">
            <v>Kajsa Arwefjall</v>
          </cell>
        </row>
        <row r="63">
          <cell r="E63" t="str">
            <v>Liyana Azizan Durisic</v>
          </cell>
        </row>
        <row r="64">
          <cell r="E64" t="str">
            <v>Blanca Fernandez</v>
          </cell>
        </row>
        <row r="65">
          <cell r="E65" t="str">
            <v>Laura Fuenfstueck</v>
          </cell>
        </row>
        <row r="66">
          <cell r="E66" t="str">
            <v>Billie-Jo Smith</v>
          </cell>
        </row>
        <row r="67">
          <cell r="E67" t="str">
            <v>Gabriella Cowley</v>
          </cell>
        </row>
        <row r="68">
          <cell r="E68" t="str">
            <v>Dorthea Forbrigd</v>
          </cell>
        </row>
        <row r="69">
          <cell r="E69" t="str">
            <v>Claire Shin</v>
          </cell>
        </row>
        <row r="70">
          <cell r="E70" t="str">
            <v>Liz Young</v>
          </cell>
        </row>
        <row r="71">
          <cell r="E71" t="str">
            <v>Marta Martin</v>
          </cell>
        </row>
        <row r="72">
          <cell r="E72" t="str">
            <v>Ursula Wikstrom</v>
          </cell>
        </row>
        <row r="73">
          <cell r="E73" t="str">
            <v>Mina Yoon</v>
          </cell>
        </row>
        <row r="74">
          <cell r="E74" t="str">
            <v>Aunchisa Utama</v>
          </cell>
        </row>
        <row r="75">
          <cell r="E75" t="str">
            <v>Maddison Hinson-Tolchard</v>
          </cell>
        </row>
        <row r="76">
          <cell r="E76" t="str">
            <v>Ayako Uehara</v>
          </cell>
        </row>
        <row r="77">
          <cell r="E77" t="str">
            <v>Anna Magnusson</v>
          </cell>
        </row>
        <row r="78">
          <cell r="E78" t="str">
            <v>Amy Taylor</v>
          </cell>
        </row>
        <row r="79">
          <cell r="E79" t="str">
            <v>April Angurasaranee</v>
          </cell>
        </row>
        <row r="80">
          <cell r="E80" t="str">
            <v>Maria Hernandez</v>
          </cell>
        </row>
        <row r="81">
          <cell r="E81" t="str">
            <v>Anna Foster</v>
          </cell>
        </row>
        <row r="82">
          <cell r="E82" t="str">
            <v>Elena Moosmann</v>
          </cell>
        </row>
        <row r="83">
          <cell r="E83" t="str">
            <v>Rachel Lee</v>
          </cell>
        </row>
        <row r="84">
          <cell r="E84" t="str">
            <v>Noora Komulainen</v>
          </cell>
        </row>
        <row r="85">
          <cell r="E85" t="str">
            <v>Hannah Burke</v>
          </cell>
        </row>
        <row r="86">
          <cell r="E86" t="str">
            <v>Rosie Davies</v>
          </cell>
        </row>
        <row r="87">
          <cell r="E87" t="str">
            <v>Tina Mazarino</v>
          </cell>
        </row>
        <row r="88">
          <cell r="E88" t="str">
            <v>Michaela Finn</v>
          </cell>
        </row>
        <row r="89">
          <cell r="E89" t="str">
            <v>Eleanor Givens</v>
          </cell>
        </row>
        <row r="90">
          <cell r="E90" t="str">
            <v>Kim Metraux</v>
          </cell>
        </row>
        <row r="91">
          <cell r="E91" t="str">
            <v>Anna Huang</v>
          </cell>
        </row>
        <row r="92">
          <cell r="E92" t="str">
            <v>Sarah Schober</v>
          </cell>
        </row>
        <row r="93">
          <cell r="E93" t="str">
            <v>Darcey Harry</v>
          </cell>
        </row>
        <row r="94">
          <cell r="E94" t="str">
            <v>Anna Zanusso</v>
          </cell>
        </row>
        <row r="95">
          <cell r="E95" t="str">
            <v>Megan Dennis</v>
          </cell>
        </row>
        <row r="96">
          <cell r="E96" t="str">
            <v>Annabel Wilson</v>
          </cell>
        </row>
        <row r="97">
          <cell r="E97" t="str">
            <v>Abbie Teasdale</v>
          </cell>
        </row>
        <row r="98">
          <cell r="E98" t="str">
            <v>Lily May Humphreys</v>
          </cell>
        </row>
        <row r="99">
          <cell r="E99" t="str">
            <v>Ikeba Hinata</v>
          </cell>
        </row>
        <row r="100">
          <cell r="E100" t="str">
            <v>Alexandra Swayne</v>
          </cell>
        </row>
        <row r="101">
          <cell r="E101" t="str">
            <v>Maha Haddioui</v>
          </cell>
        </row>
        <row r="102">
          <cell r="E102" t="str">
            <v>Natacha Host Husted</v>
          </cell>
        </row>
        <row r="103">
          <cell r="E103" t="str">
            <v>Ellinor Sudow</v>
          </cell>
        </row>
        <row r="104">
          <cell r="E104" t="str">
            <v>Marianne Skarpnord</v>
          </cell>
        </row>
        <row r="105">
          <cell r="E105" t="str">
            <v>Sanna Nuutinen</v>
          </cell>
        </row>
        <row r="106">
          <cell r="E106" t="str">
            <v>Shyla Singh</v>
          </cell>
        </row>
        <row r="107">
          <cell r="E107" t="str">
            <v>Ginnie Ding</v>
          </cell>
        </row>
        <row r="108">
          <cell r="E108" t="str">
            <v>Cecilie Finne-Ipsen</v>
          </cell>
        </row>
        <row r="109">
          <cell r="E109" t="str">
            <v>Smilla Tarning Soenderby</v>
          </cell>
        </row>
        <row r="110">
          <cell r="E110" t="str">
            <v>Kathryn Norris</v>
          </cell>
        </row>
        <row r="111">
          <cell r="E111" t="str">
            <v>Jordan O'Brien</v>
          </cell>
        </row>
        <row r="112">
          <cell r="E112" t="str">
            <v>Hanee Song</v>
          </cell>
        </row>
        <row r="113">
          <cell r="E113" t="str">
            <v>Jess Whitting</v>
          </cell>
        </row>
        <row r="114">
          <cell r="E114" t="str">
            <v>Meghan MacLaren</v>
          </cell>
        </row>
        <row r="115">
          <cell r="E115" t="str">
            <v>Kylie Henry</v>
          </cell>
        </row>
        <row r="116">
          <cell r="E116" t="str">
            <v>Ariane Klotz</v>
          </cell>
        </row>
        <row r="117">
          <cell r="E117" t="str">
            <v>Grace Rho</v>
          </cell>
        </row>
        <row r="118">
          <cell r="E118" t="str">
            <v>Belinda Ji</v>
          </cell>
        </row>
        <row r="119">
          <cell r="E119" t="str">
            <v>Sophie Eppelstun</v>
          </cell>
        </row>
        <row r="120">
          <cell r="E120" t="str">
            <v>Saraporn Chamchoi</v>
          </cell>
        </row>
        <row r="121">
          <cell r="E121" t="str">
            <v>Helen Tamy Kreuzer</v>
          </cell>
        </row>
        <row r="122">
          <cell r="E122" t="str">
            <v>Tatiana Wijaya</v>
          </cell>
        </row>
        <row r="123">
          <cell r="E123" t="str">
            <v>Verena Gimmy</v>
          </cell>
        </row>
        <row r="124">
          <cell r="E124" t="str">
            <v>Michelle Bang</v>
          </cell>
        </row>
        <row r="125">
          <cell r="E125" t="str">
            <v>Stephanie Bunque</v>
          </cell>
        </row>
        <row r="126">
          <cell r="E126" t="str">
            <v>Camille Chevalier</v>
          </cell>
        </row>
        <row r="127">
          <cell r="E127" t="str">
            <v>Danni Vasquez</v>
          </cell>
        </row>
        <row r="128">
          <cell r="E128" t="str">
            <v>Amy Walsh</v>
          </cell>
        </row>
        <row r="129">
          <cell r="E129" t="str">
            <v>Jennifer Koga</v>
          </cell>
        </row>
        <row r="130">
          <cell r="E130" t="str">
            <v>Winnie Ng</v>
          </cell>
        </row>
        <row r="131">
          <cell r="E131" t="str">
            <v>Nayeon Eum</v>
          </cell>
        </row>
        <row r="132">
          <cell r="E132" t="str">
            <v>Kristyna Napoleaova</v>
          </cell>
        </row>
        <row r="133">
          <cell r="E133" t="str">
            <v>Amelia Mehmet Grohn</v>
          </cell>
        </row>
        <row r="134">
          <cell r="E134" t="str">
            <v>Wenyung Keh</v>
          </cell>
        </row>
        <row r="135">
          <cell r="E135" t="str">
            <v>Godiva Kim</v>
          </cell>
        </row>
        <row r="136">
          <cell r="E136" t="str">
            <v>Rhianna Lewis</v>
          </cell>
        </row>
        <row r="137">
          <cell r="E137" t="str">
            <v>Annalese McKee</v>
          </cell>
        </row>
        <row r="138">
          <cell r="E138" t="str">
            <v>Michele Thomson</v>
          </cell>
        </row>
        <row r="139">
          <cell r="E139" t="str">
            <v>Vanessa Bouvet</v>
          </cell>
        </row>
        <row r="140">
          <cell r="E140" t="str">
            <v>Steffi Vogel</v>
          </cell>
        </row>
        <row r="141">
          <cell r="E141" t="str">
            <v>Sarah Yamaki Branch</v>
          </cell>
        </row>
        <row r="142">
          <cell r="E142" t="str">
            <v>Elmay Viking</v>
          </cell>
        </row>
        <row r="143">
          <cell r="E143" t="str">
            <v>Chizuru Ueda</v>
          </cell>
        </row>
        <row r="144">
          <cell r="E144" t="str">
            <v>Hannah Gregg</v>
          </cell>
        </row>
        <row r="145">
          <cell r="E145" t="str">
            <v>Magdalena Simmermacher</v>
          </cell>
        </row>
        <row r="146">
          <cell r="E146" t="str">
            <v>Pattaraporn Mounchoo</v>
          </cell>
        </row>
        <row r="147">
          <cell r="E147" t="str">
            <v>Amy Chu</v>
          </cell>
        </row>
        <row r="148">
          <cell r="E148" t="str">
            <v>Munchin Keh</v>
          </cell>
        </row>
        <row r="149">
          <cell r="E149" t="str">
            <v>Emma Ash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37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1178</v>
      </c>
      <c r="C1" t="s">
        <v>1179</v>
      </c>
      <c r="D1" t="s">
        <v>1180</v>
      </c>
      <c r="E1" t="s">
        <v>1181</v>
      </c>
      <c r="F1" t="s">
        <v>1182</v>
      </c>
      <c r="G1" t="s">
        <v>1183</v>
      </c>
      <c r="H1" t="s">
        <v>1184</v>
      </c>
      <c r="I1" t="s">
        <v>1185</v>
      </c>
      <c r="J1" t="s">
        <v>1186</v>
      </c>
      <c r="K1" t="s">
        <v>1187</v>
      </c>
      <c r="L1" t="s">
        <v>1188</v>
      </c>
      <c r="M1" t="s">
        <v>1189</v>
      </c>
      <c r="N1" t="s">
        <v>1190</v>
      </c>
      <c r="O1" t="s">
        <v>1191</v>
      </c>
      <c r="P1" t="s">
        <v>1192</v>
      </c>
      <c r="Q1" t="s">
        <v>1193</v>
      </c>
      <c r="R1" t="s">
        <v>1194</v>
      </c>
      <c r="S1" t="s">
        <v>1195</v>
      </c>
      <c r="T1" t="s">
        <v>1196</v>
      </c>
      <c r="U1" t="s">
        <v>1197</v>
      </c>
      <c r="V1" t="s">
        <v>1198</v>
      </c>
      <c r="W1" t="s">
        <v>1199</v>
      </c>
      <c r="X1" t="s">
        <v>1200</v>
      </c>
      <c r="Y1" t="s">
        <v>1201</v>
      </c>
      <c r="Z1" t="s">
        <v>1202</v>
      </c>
      <c r="AA1" t="s">
        <v>1203</v>
      </c>
      <c r="AB1" t="s">
        <v>1204</v>
      </c>
      <c r="AC1" t="s">
        <v>1205</v>
      </c>
      <c r="AD1" t="s">
        <v>1206</v>
      </c>
      <c r="AE1" t="s">
        <v>1207</v>
      </c>
      <c r="AF1" t="s">
        <v>1208</v>
      </c>
      <c r="AG1" t="s">
        <v>1209</v>
      </c>
      <c r="AH1" t="s">
        <v>1210</v>
      </c>
      <c r="AI1" t="s">
        <v>1211</v>
      </c>
      <c r="AJ1" t="s">
        <v>1212</v>
      </c>
    </row>
    <row r="2" spans="1:36" x14ac:dyDescent="0.25">
      <c r="A2" s="3" t="str">
        <f t="shared" ref="A2:A65" si="0">IF(J2="","",CONCATENATE(J2," ",I2))</f>
        <v>Bokyeom Park</v>
      </c>
      <c r="B2" s="4">
        <v>45732</v>
      </c>
      <c r="C2" t="s">
        <v>1213</v>
      </c>
      <c r="D2" t="s">
        <v>1214</v>
      </c>
      <c r="E2" t="s">
        <v>1215</v>
      </c>
      <c r="F2" t="s">
        <v>1216</v>
      </c>
      <c r="I2" t="s">
        <v>1217</v>
      </c>
      <c r="J2" t="s">
        <v>1218</v>
      </c>
      <c r="K2">
        <v>1</v>
      </c>
      <c r="L2">
        <v>66</v>
      </c>
      <c r="M2">
        <v>70</v>
      </c>
      <c r="N2">
        <v>66</v>
      </c>
      <c r="O2">
        <v>70</v>
      </c>
      <c r="Q2">
        <v>272</v>
      </c>
      <c r="R2">
        <v>72.5</v>
      </c>
      <c r="S2">
        <v>71.91</v>
      </c>
      <c r="T2">
        <v>66.7</v>
      </c>
      <c r="U2">
        <v>70.59</v>
      </c>
      <c r="V2">
        <v>65.48</v>
      </c>
      <c r="W2">
        <v>70.209999999999994</v>
      </c>
      <c r="Y2">
        <v>68.25</v>
      </c>
      <c r="Z2">
        <v>3</v>
      </c>
      <c r="AA2">
        <v>4</v>
      </c>
      <c r="AB2">
        <v>1</v>
      </c>
      <c r="AC2">
        <v>1</v>
      </c>
      <c r="AE2">
        <v>1</v>
      </c>
      <c r="AF2">
        <v>1</v>
      </c>
      <c r="AG2">
        <v>0</v>
      </c>
      <c r="AH2">
        <v>-1</v>
      </c>
      <c r="AJ2">
        <v>1</v>
      </c>
    </row>
    <row r="3" spans="1:36" x14ac:dyDescent="0.25">
      <c r="A3" s="3" t="str">
        <f t="shared" si="0"/>
        <v>Jiu Ko</v>
      </c>
      <c r="B3" s="4">
        <v>45732</v>
      </c>
      <c r="C3" t="s">
        <v>1213</v>
      </c>
      <c r="D3" t="s">
        <v>1214</v>
      </c>
      <c r="E3" t="s">
        <v>1215</v>
      </c>
      <c r="F3" t="s">
        <v>1216</v>
      </c>
      <c r="I3" t="s">
        <v>1219</v>
      </c>
      <c r="J3" t="s">
        <v>1220</v>
      </c>
      <c r="K3">
        <v>2</v>
      </c>
      <c r="L3">
        <v>65</v>
      </c>
      <c r="M3">
        <v>75</v>
      </c>
      <c r="N3">
        <v>68</v>
      </c>
      <c r="O3">
        <v>65</v>
      </c>
      <c r="Q3">
        <v>273</v>
      </c>
      <c r="R3">
        <v>72.5</v>
      </c>
      <c r="S3">
        <v>71.91</v>
      </c>
      <c r="T3">
        <v>65.7</v>
      </c>
      <c r="U3">
        <v>75.59</v>
      </c>
      <c r="V3">
        <v>67.48</v>
      </c>
      <c r="W3">
        <v>65.209999999999994</v>
      </c>
      <c r="Y3">
        <v>68.5</v>
      </c>
      <c r="Z3">
        <v>1</v>
      </c>
      <c r="AA3">
        <v>29</v>
      </c>
      <c r="AB3">
        <v>9</v>
      </c>
      <c r="AC3">
        <v>2</v>
      </c>
      <c r="AE3">
        <v>0</v>
      </c>
      <c r="AF3">
        <v>5</v>
      </c>
      <c r="AG3">
        <v>6</v>
      </c>
      <c r="AH3">
        <v>1</v>
      </c>
      <c r="AJ3">
        <v>2</v>
      </c>
    </row>
    <row r="4" spans="1:36" x14ac:dyDescent="0.25">
      <c r="A4" s="3" t="str">
        <f t="shared" si="0"/>
        <v>Gayoung Lee</v>
      </c>
      <c r="B4" s="4">
        <v>45732</v>
      </c>
      <c r="C4" t="s">
        <v>1213</v>
      </c>
      <c r="D4" t="s">
        <v>1214</v>
      </c>
      <c r="E4" t="s">
        <v>1215</v>
      </c>
      <c r="F4" t="s">
        <v>1216</v>
      </c>
      <c r="I4" t="s">
        <v>1221</v>
      </c>
      <c r="J4" t="s">
        <v>1222</v>
      </c>
      <c r="K4">
        <v>3</v>
      </c>
      <c r="L4">
        <v>69</v>
      </c>
      <c r="M4">
        <v>69</v>
      </c>
      <c r="N4">
        <v>68</v>
      </c>
      <c r="O4">
        <v>69</v>
      </c>
      <c r="Q4">
        <v>275</v>
      </c>
      <c r="R4">
        <v>72.5</v>
      </c>
      <c r="S4">
        <v>71.91</v>
      </c>
      <c r="T4">
        <v>69.7</v>
      </c>
      <c r="U4">
        <v>69.59</v>
      </c>
      <c r="V4">
        <v>67.48</v>
      </c>
      <c r="W4">
        <v>69.209999999999994</v>
      </c>
      <c r="Y4">
        <v>69</v>
      </c>
      <c r="Z4">
        <v>19</v>
      </c>
      <c r="AA4">
        <v>13</v>
      </c>
      <c r="AB4">
        <v>3</v>
      </c>
      <c r="AC4">
        <v>3</v>
      </c>
      <c r="AE4">
        <v>4</v>
      </c>
      <c r="AF4">
        <v>3</v>
      </c>
      <c r="AG4">
        <v>4</v>
      </c>
      <c r="AH4">
        <v>3</v>
      </c>
      <c r="AJ4">
        <v>3</v>
      </c>
    </row>
    <row r="5" spans="1:36" x14ac:dyDescent="0.25">
      <c r="A5" s="3" t="str">
        <f t="shared" si="0"/>
        <v>Dasom Ma</v>
      </c>
      <c r="B5" s="4">
        <v>45732</v>
      </c>
      <c r="C5" t="s">
        <v>1213</v>
      </c>
      <c r="D5" t="s">
        <v>1214</v>
      </c>
      <c r="E5" t="s">
        <v>1215</v>
      </c>
      <c r="F5" t="s">
        <v>1216</v>
      </c>
      <c r="I5" t="s">
        <v>1223</v>
      </c>
      <c r="J5" t="s">
        <v>1224</v>
      </c>
      <c r="K5">
        <v>4</v>
      </c>
      <c r="L5">
        <v>72</v>
      </c>
      <c r="M5">
        <v>66</v>
      </c>
      <c r="N5">
        <v>72</v>
      </c>
      <c r="O5">
        <v>67</v>
      </c>
      <c r="Q5">
        <v>277</v>
      </c>
      <c r="R5">
        <v>72.5</v>
      </c>
      <c r="S5">
        <v>71.91</v>
      </c>
      <c r="T5">
        <v>72.7</v>
      </c>
      <c r="U5">
        <v>66.59</v>
      </c>
      <c r="V5">
        <v>71.48</v>
      </c>
      <c r="W5">
        <v>67.209999999999994</v>
      </c>
      <c r="Y5">
        <v>69.5</v>
      </c>
      <c r="Z5">
        <v>64</v>
      </c>
      <c r="AA5">
        <v>13</v>
      </c>
      <c r="AB5">
        <v>17</v>
      </c>
      <c r="AC5">
        <v>4</v>
      </c>
      <c r="AE5">
        <v>7</v>
      </c>
      <c r="AF5">
        <v>3</v>
      </c>
      <c r="AG5">
        <v>8</v>
      </c>
      <c r="AH5">
        <v>5</v>
      </c>
      <c r="AJ5">
        <v>4</v>
      </c>
    </row>
    <row r="6" spans="1:36" x14ac:dyDescent="0.25">
      <c r="A6" s="3" t="str">
        <f t="shared" si="0"/>
        <v>Shuying Li</v>
      </c>
      <c r="B6" s="4">
        <v>45732</v>
      </c>
      <c r="C6" t="s">
        <v>1213</v>
      </c>
      <c r="D6" t="s">
        <v>1214</v>
      </c>
      <c r="E6" t="s">
        <v>1215</v>
      </c>
      <c r="F6" t="s">
        <v>1216</v>
      </c>
      <c r="I6" t="s">
        <v>1225</v>
      </c>
      <c r="J6" t="s">
        <v>1226</v>
      </c>
      <c r="K6">
        <v>4</v>
      </c>
      <c r="L6">
        <v>70</v>
      </c>
      <c r="M6">
        <v>65</v>
      </c>
      <c r="N6">
        <v>71</v>
      </c>
      <c r="O6">
        <v>71</v>
      </c>
      <c r="Q6">
        <v>277</v>
      </c>
      <c r="R6">
        <v>72.5</v>
      </c>
      <c r="S6">
        <v>71.91</v>
      </c>
      <c r="T6">
        <v>70.7</v>
      </c>
      <c r="U6">
        <v>65.59</v>
      </c>
      <c r="V6">
        <v>70.48</v>
      </c>
      <c r="W6">
        <v>71.209999999999994</v>
      </c>
      <c r="Y6">
        <v>69.5</v>
      </c>
      <c r="Z6">
        <v>34</v>
      </c>
      <c r="AA6">
        <v>1</v>
      </c>
      <c r="AB6">
        <v>3</v>
      </c>
      <c r="AC6">
        <v>4</v>
      </c>
      <c r="AE6">
        <v>5</v>
      </c>
      <c r="AF6">
        <v>0</v>
      </c>
      <c r="AG6">
        <v>4</v>
      </c>
      <c r="AH6">
        <v>5</v>
      </c>
      <c r="AJ6">
        <v>4</v>
      </c>
    </row>
    <row r="7" spans="1:36" x14ac:dyDescent="0.25">
      <c r="A7" s="3" t="str">
        <f t="shared" si="0"/>
        <v>Suji Kim</v>
      </c>
      <c r="B7" s="4">
        <v>45732</v>
      </c>
      <c r="C7" t="s">
        <v>1213</v>
      </c>
      <c r="D7" t="s">
        <v>1214</v>
      </c>
      <c r="E7" t="s">
        <v>1215</v>
      </c>
      <c r="F7" t="s">
        <v>1216</v>
      </c>
      <c r="I7" t="s">
        <v>1227</v>
      </c>
      <c r="J7" t="s">
        <v>1228</v>
      </c>
      <c r="K7">
        <v>4</v>
      </c>
      <c r="L7">
        <v>71</v>
      </c>
      <c r="M7">
        <v>67</v>
      </c>
      <c r="N7">
        <v>70</v>
      </c>
      <c r="O7">
        <v>69</v>
      </c>
      <c r="Q7">
        <v>277</v>
      </c>
      <c r="R7">
        <v>72.5</v>
      </c>
      <c r="S7">
        <v>71.91</v>
      </c>
      <c r="T7">
        <v>71.7</v>
      </c>
      <c r="U7">
        <v>67.59</v>
      </c>
      <c r="V7">
        <v>69.48</v>
      </c>
      <c r="W7">
        <v>69.209999999999994</v>
      </c>
      <c r="Y7">
        <v>69.5</v>
      </c>
      <c r="Z7">
        <v>46</v>
      </c>
      <c r="AA7">
        <v>13</v>
      </c>
      <c r="AB7">
        <v>9</v>
      </c>
      <c r="AC7">
        <v>4</v>
      </c>
      <c r="AE7">
        <v>6</v>
      </c>
      <c r="AF7">
        <v>3</v>
      </c>
      <c r="AG7">
        <v>6</v>
      </c>
      <c r="AH7">
        <v>5</v>
      </c>
      <c r="AJ7">
        <v>4</v>
      </c>
    </row>
    <row r="8" spans="1:36" x14ac:dyDescent="0.25">
      <c r="A8" s="3" t="str">
        <f t="shared" si="0"/>
        <v>Arpichaya Yubol</v>
      </c>
      <c r="B8" s="4">
        <v>45732</v>
      </c>
      <c r="C8" t="s">
        <v>1213</v>
      </c>
      <c r="D8" t="s">
        <v>1214</v>
      </c>
      <c r="E8" t="s">
        <v>1215</v>
      </c>
      <c r="F8" t="s">
        <v>1216</v>
      </c>
      <c r="I8" t="s">
        <v>1229</v>
      </c>
      <c r="J8" t="s">
        <v>1230</v>
      </c>
      <c r="K8">
        <v>4</v>
      </c>
      <c r="L8">
        <v>67</v>
      </c>
      <c r="M8">
        <v>71</v>
      </c>
      <c r="N8">
        <v>69</v>
      </c>
      <c r="O8">
        <v>70</v>
      </c>
      <c r="Q8">
        <v>277</v>
      </c>
      <c r="R8">
        <v>72.5</v>
      </c>
      <c r="S8">
        <v>71.91</v>
      </c>
      <c r="T8">
        <v>67.7</v>
      </c>
      <c r="U8">
        <v>71.59</v>
      </c>
      <c r="V8">
        <v>68.48</v>
      </c>
      <c r="W8">
        <v>70.209999999999994</v>
      </c>
      <c r="Y8">
        <v>69.5</v>
      </c>
      <c r="Z8">
        <v>5</v>
      </c>
      <c r="AA8">
        <v>13</v>
      </c>
      <c r="AB8">
        <v>7</v>
      </c>
      <c r="AC8">
        <v>4</v>
      </c>
      <c r="AE8">
        <v>2</v>
      </c>
      <c r="AF8">
        <v>3</v>
      </c>
      <c r="AG8">
        <v>5</v>
      </c>
      <c r="AH8">
        <v>5</v>
      </c>
      <c r="AJ8">
        <v>4</v>
      </c>
    </row>
    <row r="9" spans="1:36" x14ac:dyDescent="0.25">
      <c r="A9" s="3" t="str">
        <f t="shared" si="0"/>
        <v>Youmin Hwang</v>
      </c>
      <c r="B9" s="4">
        <v>45732</v>
      </c>
      <c r="C9" t="s">
        <v>1213</v>
      </c>
      <c r="D9" t="s">
        <v>1214</v>
      </c>
      <c r="E9" t="s">
        <v>1215</v>
      </c>
      <c r="F9" t="s">
        <v>1216</v>
      </c>
      <c r="I9" t="s">
        <v>1231</v>
      </c>
      <c r="J9" t="s">
        <v>1232</v>
      </c>
      <c r="K9">
        <v>4</v>
      </c>
      <c r="L9">
        <v>70</v>
      </c>
      <c r="M9">
        <v>67</v>
      </c>
      <c r="N9">
        <v>69</v>
      </c>
      <c r="O9">
        <v>71</v>
      </c>
      <c r="Q9">
        <v>277</v>
      </c>
      <c r="R9">
        <v>72.5</v>
      </c>
      <c r="S9">
        <v>71.91</v>
      </c>
      <c r="T9">
        <v>70.7</v>
      </c>
      <c r="U9">
        <v>67.59</v>
      </c>
      <c r="V9">
        <v>68.48</v>
      </c>
      <c r="W9">
        <v>71.209999999999994</v>
      </c>
      <c r="Y9">
        <v>69.5</v>
      </c>
      <c r="Z9">
        <v>34</v>
      </c>
      <c r="AA9">
        <v>8</v>
      </c>
      <c r="AB9">
        <v>3</v>
      </c>
      <c r="AC9">
        <v>4</v>
      </c>
      <c r="AE9">
        <v>5</v>
      </c>
      <c r="AF9">
        <v>2</v>
      </c>
      <c r="AG9">
        <v>4</v>
      </c>
      <c r="AH9">
        <v>5</v>
      </c>
      <c r="AJ9">
        <v>4</v>
      </c>
    </row>
    <row r="10" spans="1:36" x14ac:dyDescent="0.25">
      <c r="A10" s="3" t="str">
        <f t="shared" si="0"/>
        <v>Hyunjo Yoo</v>
      </c>
      <c r="B10" s="4">
        <v>45732</v>
      </c>
      <c r="C10" t="s">
        <v>1213</v>
      </c>
      <c r="D10" t="s">
        <v>1214</v>
      </c>
      <c r="E10" t="s">
        <v>1215</v>
      </c>
      <c r="F10" t="s">
        <v>1216</v>
      </c>
      <c r="I10" t="s">
        <v>1233</v>
      </c>
      <c r="J10" t="s">
        <v>1234</v>
      </c>
      <c r="K10">
        <v>4</v>
      </c>
      <c r="L10">
        <v>68</v>
      </c>
      <c r="M10">
        <v>67</v>
      </c>
      <c r="N10">
        <v>67</v>
      </c>
      <c r="O10">
        <v>75</v>
      </c>
      <c r="Q10">
        <v>277</v>
      </c>
      <c r="R10">
        <v>72.5</v>
      </c>
      <c r="S10">
        <v>71.91</v>
      </c>
      <c r="T10">
        <v>68.7</v>
      </c>
      <c r="U10">
        <v>67.59</v>
      </c>
      <c r="V10">
        <v>66.48</v>
      </c>
      <c r="W10">
        <v>75.209999999999994</v>
      </c>
      <c r="Y10">
        <v>69.5</v>
      </c>
      <c r="Z10">
        <v>11</v>
      </c>
      <c r="AA10">
        <v>1</v>
      </c>
      <c r="AB10">
        <v>1</v>
      </c>
      <c r="AC10">
        <v>4</v>
      </c>
      <c r="AE10">
        <v>3</v>
      </c>
      <c r="AF10">
        <v>0</v>
      </c>
      <c r="AG10">
        <v>0</v>
      </c>
      <c r="AH10">
        <v>5</v>
      </c>
      <c r="AJ10">
        <v>4</v>
      </c>
    </row>
    <row r="11" spans="1:36" x14ac:dyDescent="0.25">
      <c r="A11" s="3" t="str">
        <f t="shared" si="0"/>
        <v>Yesung Jun</v>
      </c>
      <c r="B11" s="4">
        <v>45732</v>
      </c>
      <c r="C11" t="s">
        <v>1213</v>
      </c>
      <c r="D11" t="s">
        <v>1214</v>
      </c>
      <c r="E11" t="s">
        <v>1215</v>
      </c>
      <c r="F11" t="s">
        <v>1216</v>
      </c>
      <c r="I11" t="s">
        <v>1235</v>
      </c>
      <c r="J11" t="s">
        <v>1236</v>
      </c>
      <c r="K11">
        <v>10</v>
      </c>
      <c r="L11">
        <v>68</v>
      </c>
      <c r="M11">
        <v>68</v>
      </c>
      <c r="N11">
        <v>73</v>
      </c>
      <c r="O11">
        <v>69</v>
      </c>
      <c r="Q11">
        <v>278</v>
      </c>
      <c r="R11">
        <v>72.5</v>
      </c>
      <c r="S11">
        <v>71.91</v>
      </c>
      <c r="T11">
        <v>68.7</v>
      </c>
      <c r="U11">
        <v>68.59</v>
      </c>
      <c r="V11">
        <v>72.48</v>
      </c>
      <c r="W11">
        <v>69.209999999999994</v>
      </c>
      <c r="Y11">
        <v>69.75</v>
      </c>
      <c r="Z11">
        <v>11</v>
      </c>
      <c r="AA11">
        <v>4</v>
      </c>
      <c r="AB11">
        <v>16</v>
      </c>
      <c r="AC11">
        <v>10</v>
      </c>
      <c r="AE11">
        <v>3</v>
      </c>
      <c r="AF11">
        <v>1</v>
      </c>
      <c r="AG11">
        <v>7</v>
      </c>
      <c r="AH11">
        <v>6</v>
      </c>
      <c r="AJ11">
        <v>10</v>
      </c>
    </row>
    <row r="12" spans="1:36" x14ac:dyDescent="0.25">
      <c r="A12" s="3" t="str">
        <f t="shared" si="0"/>
        <v>Miyu Yamashita</v>
      </c>
      <c r="B12" s="4">
        <v>45732</v>
      </c>
      <c r="C12" t="s">
        <v>1213</v>
      </c>
      <c r="D12" t="s">
        <v>1214</v>
      </c>
      <c r="E12" t="s">
        <v>1215</v>
      </c>
      <c r="F12" t="s">
        <v>1216</v>
      </c>
      <c r="I12" t="s">
        <v>1237</v>
      </c>
      <c r="J12" t="s">
        <v>1238</v>
      </c>
      <c r="K12">
        <v>11</v>
      </c>
      <c r="L12">
        <v>65</v>
      </c>
      <c r="M12">
        <v>70</v>
      </c>
      <c r="N12">
        <v>71</v>
      </c>
      <c r="O12">
        <v>73</v>
      </c>
      <c r="Q12">
        <v>279</v>
      </c>
      <c r="R12">
        <v>72.5</v>
      </c>
      <c r="S12">
        <v>71.91</v>
      </c>
      <c r="T12">
        <v>65.7</v>
      </c>
      <c r="U12">
        <v>70.59</v>
      </c>
      <c r="V12">
        <v>70.48</v>
      </c>
      <c r="W12">
        <v>73.209999999999994</v>
      </c>
      <c r="Y12">
        <v>70</v>
      </c>
      <c r="Z12">
        <v>1</v>
      </c>
      <c r="AA12">
        <v>1</v>
      </c>
      <c r="AB12">
        <v>3</v>
      </c>
      <c r="AC12">
        <v>11</v>
      </c>
      <c r="AE12">
        <v>0</v>
      </c>
      <c r="AF12">
        <v>0</v>
      </c>
      <c r="AG12">
        <v>4</v>
      </c>
      <c r="AH12">
        <v>7</v>
      </c>
      <c r="AJ12">
        <v>11</v>
      </c>
    </row>
    <row r="13" spans="1:36" x14ac:dyDescent="0.25">
      <c r="A13" s="3" t="str">
        <f t="shared" si="0"/>
        <v>Woojeong Kim</v>
      </c>
      <c r="B13" s="4">
        <v>45732</v>
      </c>
      <c r="C13" t="s">
        <v>1213</v>
      </c>
      <c r="D13" t="s">
        <v>1214</v>
      </c>
      <c r="E13" t="s">
        <v>1215</v>
      </c>
      <c r="F13" t="s">
        <v>1216</v>
      </c>
      <c r="I13" t="s">
        <v>1227</v>
      </c>
      <c r="J13" t="s">
        <v>1239</v>
      </c>
      <c r="K13">
        <v>11</v>
      </c>
      <c r="L13">
        <v>69</v>
      </c>
      <c r="M13">
        <v>68</v>
      </c>
      <c r="N13">
        <v>71</v>
      </c>
      <c r="O13">
        <v>71</v>
      </c>
      <c r="Q13">
        <v>279</v>
      </c>
      <c r="R13">
        <v>72.5</v>
      </c>
      <c r="S13">
        <v>71.91</v>
      </c>
      <c r="T13">
        <v>69.7</v>
      </c>
      <c r="U13">
        <v>68.59</v>
      </c>
      <c r="V13">
        <v>70.48</v>
      </c>
      <c r="W13">
        <v>71.209999999999994</v>
      </c>
      <c r="Y13">
        <v>70</v>
      </c>
      <c r="Z13">
        <v>19</v>
      </c>
      <c r="AA13">
        <v>8</v>
      </c>
      <c r="AB13">
        <v>9</v>
      </c>
      <c r="AC13">
        <v>11</v>
      </c>
      <c r="AE13">
        <v>4</v>
      </c>
      <c r="AF13">
        <v>2</v>
      </c>
      <c r="AG13">
        <v>6</v>
      </c>
      <c r="AH13">
        <v>7</v>
      </c>
      <c r="AJ13">
        <v>11</v>
      </c>
    </row>
    <row r="14" spans="1:36" x14ac:dyDescent="0.25">
      <c r="A14" s="3" t="str">
        <f t="shared" si="0"/>
        <v>Jiwon Hong</v>
      </c>
      <c r="B14" s="4">
        <v>45732</v>
      </c>
      <c r="C14" t="s">
        <v>1213</v>
      </c>
      <c r="D14" t="s">
        <v>1214</v>
      </c>
      <c r="E14" t="s">
        <v>1215</v>
      </c>
      <c r="F14" t="s">
        <v>1216</v>
      </c>
      <c r="I14" t="s">
        <v>1240</v>
      </c>
      <c r="J14" t="s">
        <v>1241</v>
      </c>
      <c r="K14">
        <v>13</v>
      </c>
      <c r="L14">
        <v>68</v>
      </c>
      <c r="M14">
        <v>70</v>
      </c>
      <c r="N14">
        <v>72</v>
      </c>
      <c r="O14">
        <v>70</v>
      </c>
      <c r="Q14">
        <v>280</v>
      </c>
      <c r="R14">
        <v>72.5</v>
      </c>
      <c r="S14">
        <v>71.91</v>
      </c>
      <c r="T14">
        <v>68.7</v>
      </c>
      <c r="U14">
        <v>70.59</v>
      </c>
      <c r="V14">
        <v>71.48</v>
      </c>
      <c r="W14">
        <v>70.209999999999994</v>
      </c>
      <c r="Y14">
        <v>70.25</v>
      </c>
      <c r="Z14">
        <v>11</v>
      </c>
      <c r="AA14">
        <v>13</v>
      </c>
      <c r="AB14">
        <v>17</v>
      </c>
      <c r="AC14">
        <v>13</v>
      </c>
      <c r="AE14">
        <v>3</v>
      </c>
      <c r="AF14">
        <v>3</v>
      </c>
      <c r="AG14">
        <v>8</v>
      </c>
      <c r="AH14">
        <v>8</v>
      </c>
      <c r="AJ14">
        <v>13</v>
      </c>
    </row>
    <row r="15" spans="1:36" x14ac:dyDescent="0.25">
      <c r="A15" s="3" t="str">
        <f t="shared" si="0"/>
        <v>Seunghee Jeon</v>
      </c>
      <c r="B15" s="4">
        <v>45732</v>
      </c>
      <c r="C15" t="s">
        <v>1213</v>
      </c>
      <c r="D15" t="s">
        <v>1214</v>
      </c>
      <c r="E15" t="s">
        <v>1215</v>
      </c>
      <c r="F15" t="s">
        <v>1216</v>
      </c>
      <c r="I15" t="s">
        <v>1242</v>
      </c>
      <c r="J15" t="s">
        <v>1243</v>
      </c>
      <c r="K15">
        <v>13</v>
      </c>
      <c r="L15">
        <v>69</v>
      </c>
      <c r="M15">
        <v>67</v>
      </c>
      <c r="N15">
        <v>72</v>
      </c>
      <c r="O15">
        <v>72</v>
      </c>
      <c r="Q15">
        <v>280</v>
      </c>
      <c r="R15">
        <v>72.5</v>
      </c>
      <c r="S15">
        <v>71.91</v>
      </c>
      <c r="T15">
        <v>69.7</v>
      </c>
      <c r="U15">
        <v>67.59</v>
      </c>
      <c r="V15">
        <v>71.48</v>
      </c>
      <c r="W15">
        <v>72.209999999999994</v>
      </c>
      <c r="Y15">
        <v>70.25</v>
      </c>
      <c r="Z15">
        <v>19</v>
      </c>
      <c r="AA15">
        <v>4</v>
      </c>
      <c r="AB15">
        <v>9</v>
      </c>
      <c r="AC15">
        <v>13</v>
      </c>
      <c r="AE15">
        <v>4</v>
      </c>
      <c r="AF15">
        <v>1</v>
      </c>
      <c r="AG15">
        <v>6</v>
      </c>
      <c r="AH15">
        <v>8</v>
      </c>
      <c r="AJ15">
        <v>13</v>
      </c>
    </row>
    <row r="16" spans="1:36" x14ac:dyDescent="0.25">
      <c r="A16" s="3" t="str">
        <f t="shared" si="0"/>
        <v>Minsun7 Kim</v>
      </c>
      <c r="B16" s="4">
        <v>45732</v>
      </c>
      <c r="C16" t="s">
        <v>1213</v>
      </c>
      <c r="D16" t="s">
        <v>1214</v>
      </c>
      <c r="E16" t="s">
        <v>1215</v>
      </c>
      <c r="F16" t="s">
        <v>1216</v>
      </c>
      <c r="I16" t="s">
        <v>1227</v>
      </c>
      <c r="J16" t="s">
        <v>1244</v>
      </c>
      <c r="K16">
        <v>15</v>
      </c>
      <c r="L16">
        <v>71</v>
      </c>
      <c r="M16">
        <v>70</v>
      </c>
      <c r="N16">
        <v>71</v>
      </c>
      <c r="O16">
        <v>69</v>
      </c>
      <c r="Q16">
        <v>281</v>
      </c>
      <c r="R16">
        <v>72.5</v>
      </c>
      <c r="S16">
        <v>71.91</v>
      </c>
      <c r="T16">
        <v>71.7</v>
      </c>
      <c r="U16">
        <v>70.59</v>
      </c>
      <c r="V16">
        <v>70.48</v>
      </c>
      <c r="W16">
        <v>69.209999999999994</v>
      </c>
      <c r="Y16">
        <v>70.5</v>
      </c>
      <c r="Z16">
        <v>46</v>
      </c>
      <c r="AA16">
        <v>36</v>
      </c>
      <c r="AB16">
        <v>29</v>
      </c>
      <c r="AC16">
        <v>15</v>
      </c>
      <c r="AE16">
        <v>6</v>
      </c>
      <c r="AF16">
        <v>6</v>
      </c>
      <c r="AG16">
        <v>10</v>
      </c>
      <c r="AH16">
        <v>9</v>
      </c>
      <c r="AJ16">
        <v>15</v>
      </c>
    </row>
    <row r="17" spans="1:36" x14ac:dyDescent="0.25">
      <c r="A17" s="3" t="str">
        <f t="shared" si="0"/>
        <v>P.K. Kongkraphan</v>
      </c>
      <c r="B17" s="4">
        <v>45732</v>
      </c>
      <c r="C17" t="s">
        <v>1213</v>
      </c>
      <c r="D17" t="s">
        <v>1214</v>
      </c>
      <c r="E17" t="s">
        <v>1215</v>
      </c>
      <c r="F17" t="s">
        <v>1216</v>
      </c>
      <c r="I17" t="s">
        <v>1245</v>
      </c>
      <c r="J17" t="s">
        <v>1246</v>
      </c>
      <c r="K17">
        <v>15</v>
      </c>
      <c r="L17">
        <v>68</v>
      </c>
      <c r="M17">
        <v>71</v>
      </c>
      <c r="N17">
        <v>71</v>
      </c>
      <c r="O17">
        <v>71</v>
      </c>
      <c r="Q17">
        <v>281</v>
      </c>
      <c r="R17">
        <v>72.5</v>
      </c>
      <c r="S17">
        <v>71.91</v>
      </c>
      <c r="T17">
        <v>68.7</v>
      </c>
      <c r="U17">
        <v>71.59</v>
      </c>
      <c r="V17">
        <v>70.48</v>
      </c>
      <c r="W17">
        <v>71.209999999999994</v>
      </c>
      <c r="Y17">
        <v>70.5</v>
      </c>
      <c r="Z17">
        <v>11</v>
      </c>
      <c r="AA17">
        <v>23</v>
      </c>
      <c r="AB17">
        <v>17</v>
      </c>
      <c r="AC17">
        <v>15</v>
      </c>
      <c r="AE17">
        <v>3</v>
      </c>
      <c r="AF17">
        <v>4</v>
      </c>
      <c r="AG17">
        <v>8</v>
      </c>
      <c r="AH17">
        <v>9</v>
      </c>
      <c r="AJ17">
        <v>15</v>
      </c>
    </row>
    <row r="18" spans="1:36" x14ac:dyDescent="0.25">
      <c r="A18" s="3" t="str">
        <f t="shared" si="0"/>
        <v>Minji Park</v>
      </c>
      <c r="B18" s="4">
        <v>45732</v>
      </c>
      <c r="C18" t="s">
        <v>1213</v>
      </c>
      <c r="D18" t="s">
        <v>1214</v>
      </c>
      <c r="E18" t="s">
        <v>1215</v>
      </c>
      <c r="F18" t="s">
        <v>1216</v>
      </c>
      <c r="I18" t="s">
        <v>1217</v>
      </c>
      <c r="J18" t="s">
        <v>1247</v>
      </c>
      <c r="K18">
        <v>15</v>
      </c>
      <c r="L18">
        <v>70</v>
      </c>
      <c r="M18">
        <v>70</v>
      </c>
      <c r="N18">
        <v>72</v>
      </c>
      <c r="O18">
        <v>69</v>
      </c>
      <c r="Q18">
        <v>281</v>
      </c>
      <c r="R18">
        <v>72.5</v>
      </c>
      <c r="S18">
        <v>71.91</v>
      </c>
      <c r="T18">
        <v>70.7</v>
      </c>
      <c r="U18">
        <v>70.59</v>
      </c>
      <c r="V18">
        <v>71.48</v>
      </c>
      <c r="W18">
        <v>69.209999999999994</v>
      </c>
      <c r="Y18">
        <v>70.5</v>
      </c>
      <c r="Z18">
        <v>34</v>
      </c>
      <c r="AA18">
        <v>29</v>
      </c>
      <c r="AB18">
        <v>29</v>
      </c>
      <c r="AC18">
        <v>15</v>
      </c>
      <c r="AE18">
        <v>5</v>
      </c>
      <c r="AF18">
        <v>5</v>
      </c>
      <c r="AG18">
        <v>10</v>
      </c>
      <c r="AH18">
        <v>9</v>
      </c>
      <c r="AJ18">
        <v>15</v>
      </c>
    </row>
    <row r="19" spans="1:36" x14ac:dyDescent="0.25">
      <c r="A19" s="3" t="str">
        <f t="shared" si="0"/>
        <v>Uhjin Seo</v>
      </c>
      <c r="B19" s="4">
        <v>45732</v>
      </c>
      <c r="C19" t="s">
        <v>1213</v>
      </c>
      <c r="D19" t="s">
        <v>1214</v>
      </c>
      <c r="E19" t="s">
        <v>1215</v>
      </c>
      <c r="F19" t="s">
        <v>1216</v>
      </c>
      <c r="I19" t="s">
        <v>1248</v>
      </c>
      <c r="J19" t="s">
        <v>1249</v>
      </c>
      <c r="K19">
        <v>15</v>
      </c>
      <c r="L19">
        <v>72</v>
      </c>
      <c r="M19">
        <v>71</v>
      </c>
      <c r="N19">
        <v>68</v>
      </c>
      <c r="O19">
        <v>70</v>
      </c>
      <c r="Q19">
        <v>281</v>
      </c>
      <c r="R19">
        <v>72.5</v>
      </c>
      <c r="S19">
        <v>71.91</v>
      </c>
      <c r="T19">
        <v>72.7</v>
      </c>
      <c r="U19">
        <v>71.59</v>
      </c>
      <c r="V19">
        <v>67.48</v>
      </c>
      <c r="W19">
        <v>70.209999999999994</v>
      </c>
      <c r="Y19">
        <v>70.5</v>
      </c>
      <c r="Z19">
        <v>64</v>
      </c>
      <c r="AA19">
        <v>54</v>
      </c>
      <c r="AB19">
        <v>23</v>
      </c>
      <c r="AC19">
        <v>15</v>
      </c>
      <c r="AE19">
        <v>7</v>
      </c>
      <c r="AF19">
        <v>8</v>
      </c>
      <c r="AG19">
        <v>9</v>
      </c>
      <c r="AH19">
        <v>9</v>
      </c>
      <c r="AJ19">
        <v>15</v>
      </c>
    </row>
    <row r="20" spans="1:36" x14ac:dyDescent="0.25">
      <c r="A20" s="3" t="str">
        <f t="shared" si="0"/>
        <v>Eun A Song</v>
      </c>
      <c r="B20" s="4">
        <v>45732</v>
      </c>
      <c r="C20" t="s">
        <v>1213</v>
      </c>
      <c r="D20" t="s">
        <v>1214</v>
      </c>
      <c r="E20" t="s">
        <v>1215</v>
      </c>
      <c r="F20" t="s">
        <v>1216</v>
      </c>
      <c r="I20" t="s">
        <v>1250</v>
      </c>
      <c r="J20" t="s">
        <v>1251</v>
      </c>
      <c r="K20">
        <v>15</v>
      </c>
      <c r="L20">
        <v>67</v>
      </c>
      <c r="M20">
        <v>69</v>
      </c>
      <c r="N20">
        <v>74</v>
      </c>
      <c r="O20">
        <v>71</v>
      </c>
      <c r="Q20">
        <v>281</v>
      </c>
      <c r="R20">
        <v>72.5</v>
      </c>
      <c r="S20">
        <v>71.91</v>
      </c>
      <c r="T20">
        <v>67.7</v>
      </c>
      <c r="U20">
        <v>69.59</v>
      </c>
      <c r="V20">
        <v>73.48</v>
      </c>
      <c r="W20">
        <v>71.209999999999994</v>
      </c>
      <c r="Y20">
        <v>70.5</v>
      </c>
      <c r="Z20">
        <v>5</v>
      </c>
      <c r="AA20">
        <v>4</v>
      </c>
      <c r="AB20">
        <v>17</v>
      </c>
      <c r="AC20">
        <v>15</v>
      </c>
      <c r="AE20">
        <v>2</v>
      </c>
      <c r="AF20">
        <v>1</v>
      </c>
      <c r="AG20">
        <v>8</v>
      </c>
      <c r="AH20">
        <v>9</v>
      </c>
      <c r="AJ20">
        <v>15</v>
      </c>
    </row>
    <row r="21" spans="1:36" x14ac:dyDescent="0.25">
      <c r="A21" s="3" t="str">
        <f t="shared" si="0"/>
        <v>Jinseon Han</v>
      </c>
      <c r="B21" s="4">
        <v>45732</v>
      </c>
      <c r="C21" t="s">
        <v>1213</v>
      </c>
      <c r="D21" t="s">
        <v>1214</v>
      </c>
      <c r="E21" t="s">
        <v>1215</v>
      </c>
      <c r="F21" t="s">
        <v>1216</v>
      </c>
      <c r="I21" t="s">
        <v>1252</v>
      </c>
      <c r="J21" t="s">
        <v>1253</v>
      </c>
      <c r="K21">
        <v>15</v>
      </c>
      <c r="L21">
        <v>69</v>
      </c>
      <c r="M21">
        <v>68</v>
      </c>
      <c r="N21">
        <v>71</v>
      </c>
      <c r="O21">
        <v>73</v>
      </c>
      <c r="Q21">
        <v>281</v>
      </c>
      <c r="R21">
        <v>72.5</v>
      </c>
      <c r="S21">
        <v>71.91</v>
      </c>
      <c r="T21">
        <v>69.7</v>
      </c>
      <c r="U21">
        <v>68.59</v>
      </c>
      <c r="V21">
        <v>70.48</v>
      </c>
      <c r="W21">
        <v>73.209999999999994</v>
      </c>
      <c r="Y21">
        <v>70.5</v>
      </c>
      <c r="Z21">
        <v>19</v>
      </c>
      <c r="AA21">
        <v>8</v>
      </c>
      <c r="AB21">
        <v>9</v>
      </c>
      <c r="AC21">
        <v>15</v>
      </c>
      <c r="AE21">
        <v>4</v>
      </c>
      <c r="AF21">
        <v>2</v>
      </c>
      <c r="AG21">
        <v>6</v>
      </c>
      <c r="AH21">
        <v>9</v>
      </c>
      <c r="AJ21">
        <v>15</v>
      </c>
    </row>
    <row r="22" spans="1:36" x14ac:dyDescent="0.25">
      <c r="A22" s="3" t="str">
        <f t="shared" si="0"/>
        <v>Sohyun Bae</v>
      </c>
      <c r="B22" s="4">
        <v>45732</v>
      </c>
      <c r="C22" t="s">
        <v>1213</v>
      </c>
      <c r="D22" t="s">
        <v>1214</v>
      </c>
      <c r="E22" t="s">
        <v>1215</v>
      </c>
      <c r="F22" t="s">
        <v>1216</v>
      </c>
      <c r="I22" t="s">
        <v>1254</v>
      </c>
      <c r="J22" t="s">
        <v>1255</v>
      </c>
      <c r="K22">
        <v>15</v>
      </c>
      <c r="L22">
        <v>71</v>
      </c>
      <c r="M22">
        <v>66</v>
      </c>
      <c r="N22">
        <v>70</v>
      </c>
      <c r="O22">
        <v>74</v>
      </c>
      <c r="Q22">
        <v>281</v>
      </c>
      <c r="R22">
        <v>72.5</v>
      </c>
      <c r="S22">
        <v>71.91</v>
      </c>
      <c r="T22">
        <v>71.7</v>
      </c>
      <c r="U22">
        <v>66.59</v>
      </c>
      <c r="V22">
        <v>69.48</v>
      </c>
      <c r="W22">
        <v>74.209999999999994</v>
      </c>
      <c r="Y22">
        <v>70.5</v>
      </c>
      <c r="Z22">
        <v>46</v>
      </c>
      <c r="AA22">
        <v>8</v>
      </c>
      <c r="AB22">
        <v>7</v>
      </c>
      <c r="AC22">
        <v>15</v>
      </c>
      <c r="AE22">
        <v>6</v>
      </c>
      <c r="AF22">
        <v>2</v>
      </c>
      <c r="AG22">
        <v>5</v>
      </c>
      <c r="AH22">
        <v>9</v>
      </c>
      <c r="AJ22">
        <v>15</v>
      </c>
    </row>
    <row r="23" spans="1:36" x14ac:dyDescent="0.25">
      <c r="A23" s="3" t="str">
        <f t="shared" si="0"/>
        <v>Sunju Ahn</v>
      </c>
      <c r="B23" s="4">
        <v>45732</v>
      </c>
      <c r="C23" t="s">
        <v>1213</v>
      </c>
      <c r="D23" t="s">
        <v>1214</v>
      </c>
      <c r="E23" t="s">
        <v>1215</v>
      </c>
      <c r="F23" t="s">
        <v>1216</v>
      </c>
      <c r="I23" t="s">
        <v>1256</v>
      </c>
      <c r="J23" t="s">
        <v>1257</v>
      </c>
      <c r="K23">
        <v>22</v>
      </c>
      <c r="L23">
        <v>69</v>
      </c>
      <c r="M23">
        <v>70</v>
      </c>
      <c r="N23">
        <v>72</v>
      </c>
      <c r="O23">
        <v>71</v>
      </c>
      <c r="Q23">
        <v>282</v>
      </c>
      <c r="R23">
        <v>72.5</v>
      </c>
      <c r="S23">
        <v>71.91</v>
      </c>
      <c r="T23">
        <v>69.7</v>
      </c>
      <c r="U23">
        <v>70.59</v>
      </c>
      <c r="V23">
        <v>71.48</v>
      </c>
      <c r="W23">
        <v>71.209999999999994</v>
      </c>
      <c r="Y23">
        <v>70.75</v>
      </c>
      <c r="Z23">
        <v>19</v>
      </c>
      <c r="AA23">
        <v>23</v>
      </c>
      <c r="AB23">
        <v>23</v>
      </c>
      <c r="AC23">
        <v>22</v>
      </c>
      <c r="AE23">
        <v>4</v>
      </c>
      <c r="AF23">
        <v>4</v>
      </c>
      <c r="AG23">
        <v>9</v>
      </c>
      <c r="AH23">
        <v>10</v>
      </c>
      <c r="AJ23">
        <v>22</v>
      </c>
    </row>
    <row r="24" spans="1:36" x14ac:dyDescent="0.25">
      <c r="A24" s="3" t="str">
        <f t="shared" si="0"/>
        <v>Songyi Ahn</v>
      </c>
      <c r="B24" s="4">
        <v>45732</v>
      </c>
      <c r="C24" t="s">
        <v>1213</v>
      </c>
      <c r="D24" t="s">
        <v>1214</v>
      </c>
      <c r="E24" t="s">
        <v>1215</v>
      </c>
      <c r="F24" t="s">
        <v>1216</v>
      </c>
      <c r="I24" t="s">
        <v>1256</v>
      </c>
      <c r="J24" t="s">
        <v>1258</v>
      </c>
      <c r="K24">
        <v>22</v>
      </c>
      <c r="L24">
        <v>70</v>
      </c>
      <c r="M24">
        <v>72</v>
      </c>
      <c r="N24">
        <v>70</v>
      </c>
      <c r="O24">
        <v>70</v>
      </c>
      <c r="Q24">
        <v>282</v>
      </c>
      <c r="R24">
        <v>72.5</v>
      </c>
      <c r="S24">
        <v>71.91</v>
      </c>
      <c r="T24">
        <v>70.7</v>
      </c>
      <c r="U24">
        <v>72.59</v>
      </c>
      <c r="V24">
        <v>69.48</v>
      </c>
      <c r="W24">
        <v>70.209999999999994</v>
      </c>
      <c r="Y24">
        <v>70.75</v>
      </c>
      <c r="Z24">
        <v>34</v>
      </c>
      <c r="AA24">
        <v>46</v>
      </c>
      <c r="AB24">
        <v>29</v>
      </c>
      <c r="AC24">
        <v>22</v>
      </c>
      <c r="AE24">
        <v>5</v>
      </c>
      <c r="AF24">
        <v>7</v>
      </c>
      <c r="AG24">
        <v>10</v>
      </c>
      <c r="AH24">
        <v>10</v>
      </c>
      <c r="AJ24">
        <v>22</v>
      </c>
    </row>
    <row r="25" spans="1:36" x14ac:dyDescent="0.25">
      <c r="A25" s="3" t="str">
        <f t="shared" si="0"/>
        <v>Yewon Lee</v>
      </c>
      <c r="B25" s="4">
        <v>45732</v>
      </c>
      <c r="C25" t="s">
        <v>1213</v>
      </c>
      <c r="D25" t="s">
        <v>1214</v>
      </c>
      <c r="E25" t="s">
        <v>1215</v>
      </c>
      <c r="F25" t="s">
        <v>1216</v>
      </c>
      <c r="I25" t="s">
        <v>1221</v>
      </c>
      <c r="J25" t="s">
        <v>1259</v>
      </c>
      <c r="K25">
        <v>22</v>
      </c>
      <c r="L25">
        <v>69</v>
      </c>
      <c r="M25">
        <v>70</v>
      </c>
      <c r="N25">
        <v>72</v>
      </c>
      <c r="O25">
        <v>71</v>
      </c>
      <c r="Q25">
        <v>282</v>
      </c>
      <c r="R25">
        <v>72.5</v>
      </c>
      <c r="S25">
        <v>71.91</v>
      </c>
      <c r="T25">
        <v>69.7</v>
      </c>
      <c r="U25">
        <v>70.59</v>
      </c>
      <c r="V25">
        <v>71.48</v>
      </c>
      <c r="W25">
        <v>71.209999999999994</v>
      </c>
      <c r="Y25">
        <v>70.75</v>
      </c>
      <c r="Z25">
        <v>19</v>
      </c>
      <c r="AA25">
        <v>23</v>
      </c>
      <c r="AB25">
        <v>23</v>
      </c>
      <c r="AC25">
        <v>22</v>
      </c>
      <c r="AE25">
        <v>4</v>
      </c>
      <c r="AF25">
        <v>4</v>
      </c>
      <c r="AG25">
        <v>9</v>
      </c>
      <c r="AH25">
        <v>10</v>
      </c>
      <c r="AJ25">
        <v>22</v>
      </c>
    </row>
    <row r="26" spans="1:36" x14ac:dyDescent="0.25">
      <c r="A26" s="3" t="str">
        <f t="shared" si="0"/>
        <v>Jeyeong Lee</v>
      </c>
      <c r="B26" s="4">
        <v>45732</v>
      </c>
      <c r="C26" t="s">
        <v>1213</v>
      </c>
      <c r="D26" t="s">
        <v>1214</v>
      </c>
      <c r="E26" t="s">
        <v>1215</v>
      </c>
      <c r="F26" t="s">
        <v>1216</v>
      </c>
      <c r="I26" t="s">
        <v>1221</v>
      </c>
      <c r="J26" t="s">
        <v>1260</v>
      </c>
      <c r="K26">
        <v>22</v>
      </c>
      <c r="L26">
        <v>70</v>
      </c>
      <c r="M26">
        <v>70</v>
      </c>
      <c r="N26">
        <v>71</v>
      </c>
      <c r="O26">
        <v>71</v>
      </c>
      <c r="Q26">
        <v>282</v>
      </c>
      <c r="R26">
        <v>72.5</v>
      </c>
      <c r="S26">
        <v>71.91</v>
      </c>
      <c r="T26">
        <v>70.7</v>
      </c>
      <c r="U26">
        <v>70.59</v>
      </c>
      <c r="V26">
        <v>70.48</v>
      </c>
      <c r="W26">
        <v>71.209999999999994</v>
      </c>
      <c r="Y26">
        <v>70.75</v>
      </c>
      <c r="Z26">
        <v>34</v>
      </c>
      <c r="AA26">
        <v>29</v>
      </c>
      <c r="AB26">
        <v>23</v>
      </c>
      <c r="AC26">
        <v>22</v>
      </c>
      <c r="AE26">
        <v>5</v>
      </c>
      <c r="AF26">
        <v>5</v>
      </c>
      <c r="AG26">
        <v>9</v>
      </c>
      <c r="AH26">
        <v>10</v>
      </c>
      <c r="AJ26">
        <v>22</v>
      </c>
    </row>
    <row r="27" spans="1:36" x14ac:dyDescent="0.25">
      <c r="A27" s="3" t="str">
        <f t="shared" si="0"/>
        <v>Kabin Choi</v>
      </c>
      <c r="B27" s="4">
        <v>45732</v>
      </c>
      <c r="C27" t="s">
        <v>1213</v>
      </c>
      <c r="D27" t="s">
        <v>1214</v>
      </c>
      <c r="E27" t="s">
        <v>1215</v>
      </c>
      <c r="F27" t="s">
        <v>1216</v>
      </c>
      <c r="I27" t="s">
        <v>1261</v>
      </c>
      <c r="J27" t="s">
        <v>1262</v>
      </c>
      <c r="K27">
        <v>22</v>
      </c>
      <c r="L27">
        <v>69</v>
      </c>
      <c r="M27">
        <v>72</v>
      </c>
      <c r="N27">
        <v>70</v>
      </c>
      <c r="O27">
        <v>71</v>
      </c>
      <c r="Q27">
        <v>282</v>
      </c>
      <c r="R27">
        <v>72.5</v>
      </c>
      <c r="S27">
        <v>71.91</v>
      </c>
      <c r="T27">
        <v>69.7</v>
      </c>
      <c r="U27">
        <v>72.59</v>
      </c>
      <c r="V27">
        <v>69.48</v>
      </c>
      <c r="W27">
        <v>71.209999999999994</v>
      </c>
      <c r="Y27">
        <v>70.75</v>
      </c>
      <c r="Z27">
        <v>19</v>
      </c>
      <c r="AA27">
        <v>36</v>
      </c>
      <c r="AB27">
        <v>23</v>
      </c>
      <c r="AC27">
        <v>22</v>
      </c>
      <c r="AE27">
        <v>4</v>
      </c>
      <c r="AF27">
        <v>6</v>
      </c>
      <c r="AG27">
        <v>9</v>
      </c>
      <c r="AH27">
        <v>10</v>
      </c>
      <c r="AJ27">
        <v>22</v>
      </c>
    </row>
    <row r="28" spans="1:36" x14ac:dyDescent="0.25">
      <c r="A28" s="3" t="str">
        <f t="shared" si="0"/>
        <v>Shinsil Bang</v>
      </c>
      <c r="B28" s="4">
        <v>45732</v>
      </c>
      <c r="C28" t="s">
        <v>1213</v>
      </c>
      <c r="D28" t="s">
        <v>1214</v>
      </c>
      <c r="E28" t="s">
        <v>1215</v>
      </c>
      <c r="F28" t="s">
        <v>1216</v>
      </c>
      <c r="I28" t="s">
        <v>1263</v>
      </c>
      <c r="J28" t="s">
        <v>1264</v>
      </c>
      <c r="K28">
        <v>27</v>
      </c>
      <c r="L28">
        <v>71</v>
      </c>
      <c r="M28">
        <v>70</v>
      </c>
      <c r="N28">
        <v>73</v>
      </c>
      <c r="O28">
        <v>69</v>
      </c>
      <c r="Q28">
        <v>283</v>
      </c>
      <c r="R28">
        <v>72.5</v>
      </c>
      <c r="S28">
        <v>71.91</v>
      </c>
      <c r="T28">
        <v>71.7</v>
      </c>
      <c r="U28">
        <v>70.59</v>
      </c>
      <c r="V28">
        <v>72.48</v>
      </c>
      <c r="W28">
        <v>69.209999999999994</v>
      </c>
      <c r="Y28">
        <v>71</v>
      </c>
      <c r="Z28">
        <v>46</v>
      </c>
      <c r="AA28">
        <v>36</v>
      </c>
      <c r="AB28">
        <v>39</v>
      </c>
      <c r="AC28">
        <v>27</v>
      </c>
      <c r="AE28">
        <v>6</v>
      </c>
      <c r="AF28">
        <v>6</v>
      </c>
      <c r="AG28">
        <v>12</v>
      </c>
      <c r="AH28">
        <v>11</v>
      </c>
      <c r="AJ28">
        <v>27</v>
      </c>
    </row>
    <row r="29" spans="1:36" x14ac:dyDescent="0.25">
      <c r="A29" s="3" t="str">
        <f t="shared" si="0"/>
        <v>Yerim Choi</v>
      </c>
      <c r="B29" s="4">
        <v>45732</v>
      </c>
      <c r="C29" t="s">
        <v>1213</v>
      </c>
      <c r="D29" t="s">
        <v>1214</v>
      </c>
      <c r="E29" t="s">
        <v>1215</v>
      </c>
      <c r="F29" t="s">
        <v>1216</v>
      </c>
      <c r="I29" t="s">
        <v>1261</v>
      </c>
      <c r="J29" t="s">
        <v>1265</v>
      </c>
      <c r="K29">
        <v>27</v>
      </c>
      <c r="L29">
        <v>71</v>
      </c>
      <c r="M29">
        <v>70</v>
      </c>
      <c r="N29">
        <v>72</v>
      </c>
      <c r="O29">
        <v>70</v>
      </c>
      <c r="Q29">
        <v>283</v>
      </c>
      <c r="R29">
        <v>72.5</v>
      </c>
      <c r="S29">
        <v>71.91</v>
      </c>
      <c r="T29">
        <v>71.7</v>
      </c>
      <c r="U29">
        <v>70.59</v>
      </c>
      <c r="V29">
        <v>71.48</v>
      </c>
      <c r="W29">
        <v>70.209999999999994</v>
      </c>
      <c r="Y29">
        <v>71</v>
      </c>
      <c r="Z29">
        <v>46</v>
      </c>
      <c r="AA29">
        <v>36</v>
      </c>
      <c r="AB29">
        <v>35</v>
      </c>
      <c r="AC29">
        <v>27</v>
      </c>
      <c r="AE29">
        <v>6</v>
      </c>
      <c r="AF29">
        <v>6</v>
      </c>
      <c r="AG29">
        <v>11</v>
      </c>
      <c r="AH29">
        <v>11</v>
      </c>
      <c r="AJ29">
        <v>27</v>
      </c>
    </row>
    <row r="30" spans="1:36" x14ac:dyDescent="0.25">
      <c r="A30" s="3" t="str">
        <f t="shared" si="0"/>
        <v>Seunghui Ro</v>
      </c>
      <c r="B30" s="4">
        <v>45732</v>
      </c>
      <c r="C30" t="s">
        <v>1213</v>
      </c>
      <c r="D30" t="s">
        <v>1214</v>
      </c>
      <c r="E30" t="s">
        <v>1215</v>
      </c>
      <c r="F30" t="s">
        <v>1216</v>
      </c>
      <c r="I30" t="s">
        <v>1266</v>
      </c>
      <c r="J30" t="s">
        <v>1267</v>
      </c>
      <c r="K30">
        <v>27</v>
      </c>
      <c r="L30">
        <v>68</v>
      </c>
      <c r="M30">
        <v>75</v>
      </c>
      <c r="N30">
        <v>69</v>
      </c>
      <c r="O30">
        <v>71</v>
      </c>
      <c r="Q30">
        <v>283</v>
      </c>
      <c r="R30">
        <v>72.5</v>
      </c>
      <c r="S30">
        <v>71.91</v>
      </c>
      <c r="T30">
        <v>68.7</v>
      </c>
      <c r="U30">
        <v>75.59</v>
      </c>
      <c r="V30">
        <v>68.48</v>
      </c>
      <c r="W30">
        <v>71.209999999999994</v>
      </c>
      <c r="Y30">
        <v>71</v>
      </c>
      <c r="Z30">
        <v>11</v>
      </c>
      <c r="AA30">
        <v>54</v>
      </c>
      <c r="AB30">
        <v>29</v>
      </c>
      <c r="AC30">
        <v>27</v>
      </c>
      <c r="AE30">
        <v>3</v>
      </c>
      <c r="AF30">
        <v>8</v>
      </c>
      <c r="AG30">
        <v>10</v>
      </c>
      <c r="AH30">
        <v>11</v>
      </c>
      <c r="AJ30">
        <v>27</v>
      </c>
    </row>
    <row r="31" spans="1:36" x14ac:dyDescent="0.25">
      <c r="A31" s="3" t="str">
        <f t="shared" si="0"/>
        <v>Jiyoung Park</v>
      </c>
      <c r="B31" s="4">
        <v>45732</v>
      </c>
      <c r="C31" t="s">
        <v>1213</v>
      </c>
      <c r="D31" t="s">
        <v>1214</v>
      </c>
      <c r="E31" t="s">
        <v>1215</v>
      </c>
      <c r="F31" t="s">
        <v>1216</v>
      </c>
      <c r="I31" t="s">
        <v>1217</v>
      </c>
      <c r="J31" t="s">
        <v>1268</v>
      </c>
      <c r="K31">
        <v>27</v>
      </c>
      <c r="L31">
        <v>67</v>
      </c>
      <c r="M31">
        <v>71</v>
      </c>
      <c r="N31">
        <v>73</v>
      </c>
      <c r="O31">
        <v>72</v>
      </c>
      <c r="Q31">
        <v>283</v>
      </c>
      <c r="R31">
        <v>72.5</v>
      </c>
      <c r="S31">
        <v>71.91</v>
      </c>
      <c r="T31">
        <v>67.7</v>
      </c>
      <c r="U31">
        <v>71.59</v>
      </c>
      <c r="V31">
        <v>72.48</v>
      </c>
      <c r="W31">
        <v>72.209999999999994</v>
      </c>
      <c r="Y31">
        <v>71</v>
      </c>
      <c r="Z31">
        <v>5</v>
      </c>
      <c r="AA31">
        <v>13</v>
      </c>
      <c r="AB31">
        <v>23</v>
      </c>
      <c r="AC31">
        <v>27</v>
      </c>
      <c r="AE31">
        <v>2</v>
      </c>
      <c r="AF31">
        <v>3</v>
      </c>
      <c r="AG31">
        <v>9</v>
      </c>
      <c r="AH31">
        <v>11</v>
      </c>
      <c r="AJ31">
        <v>27</v>
      </c>
    </row>
    <row r="32" spans="1:36" x14ac:dyDescent="0.25">
      <c r="A32" s="3" t="str">
        <f t="shared" si="0"/>
        <v>Ji Hyeon Lee</v>
      </c>
      <c r="B32" s="4">
        <v>45732</v>
      </c>
      <c r="C32" t="s">
        <v>1213</v>
      </c>
      <c r="D32" t="s">
        <v>1214</v>
      </c>
      <c r="E32" t="s">
        <v>1215</v>
      </c>
      <c r="F32" t="s">
        <v>1216</v>
      </c>
      <c r="I32" t="s">
        <v>1221</v>
      </c>
      <c r="J32" t="s">
        <v>1269</v>
      </c>
      <c r="K32">
        <v>27</v>
      </c>
      <c r="L32">
        <v>70</v>
      </c>
      <c r="M32">
        <v>71</v>
      </c>
      <c r="N32">
        <v>69</v>
      </c>
      <c r="O32">
        <v>73</v>
      </c>
      <c r="Q32">
        <v>283</v>
      </c>
      <c r="R32">
        <v>72.5</v>
      </c>
      <c r="S32">
        <v>71.91</v>
      </c>
      <c r="T32">
        <v>70.7</v>
      </c>
      <c r="U32">
        <v>71.59</v>
      </c>
      <c r="V32">
        <v>68.48</v>
      </c>
      <c r="W32">
        <v>73.209999999999994</v>
      </c>
      <c r="Y32">
        <v>71</v>
      </c>
      <c r="Z32">
        <v>34</v>
      </c>
      <c r="AA32">
        <v>36</v>
      </c>
      <c r="AB32">
        <v>17</v>
      </c>
      <c r="AC32">
        <v>27</v>
      </c>
      <c r="AE32">
        <v>5</v>
      </c>
      <c r="AF32">
        <v>6</v>
      </c>
      <c r="AG32">
        <v>8</v>
      </c>
      <c r="AH32">
        <v>11</v>
      </c>
      <c r="AJ32">
        <v>27</v>
      </c>
    </row>
    <row r="33" spans="1:36" x14ac:dyDescent="0.25">
      <c r="A33" s="3" t="str">
        <f t="shared" si="0"/>
        <v>Hyunkyung Park</v>
      </c>
      <c r="B33" s="4">
        <v>45732</v>
      </c>
      <c r="C33" t="s">
        <v>1213</v>
      </c>
      <c r="D33" t="s">
        <v>1214</v>
      </c>
      <c r="E33" t="s">
        <v>1215</v>
      </c>
      <c r="F33" t="s">
        <v>1216</v>
      </c>
      <c r="I33" t="s">
        <v>1217</v>
      </c>
      <c r="J33" t="s">
        <v>1270</v>
      </c>
      <c r="K33">
        <v>27</v>
      </c>
      <c r="L33">
        <v>68</v>
      </c>
      <c r="M33">
        <v>70</v>
      </c>
      <c r="N33">
        <v>70</v>
      </c>
      <c r="O33">
        <v>75</v>
      </c>
      <c r="Q33">
        <v>283</v>
      </c>
      <c r="R33">
        <v>72.5</v>
      </c>
      <c r="S33">
        <v>71.91</v>
      </c>
      <c r="T33">
        <v>68.7</v>
      </c>
      <c r="U33">
        <v>70.59</v>
      </c>
      <c r="V33">
        <v>69.48</v>
      </c>
      <c r="W33">
        <v>75.209999999999994</v>
      </c>
      <c r="Y33">
        <v>71</v>
      </c>
      <c r="Z33">
        <v>11</v>
      </c>
      <c r="AA33">
        <v>13</v>
      </c>
      <c r="AB33">
        <v>9</v>
      </c>
      <c r="AC33">
        <v>27</v>
      </c>
      <c r="AE33">
        <v>3</v>
      </c>
      <c r="AF33">
        <v>3</v>
      </c>
      <c r="AG33">
        <v>6</v>
      </c>
      <c r="AH33">
        <v>11</v>
      </c>
      <c r="AJ33">
        <v>27</v>
      </c>
    </row>
    <row r="34" spans="1:36" x14ac:dyDescent="0.25">
      <c r="A34" s="3" t="str">
        <f t="shared" si="0"/>
        <v>Dottie Ardina</v>
      </c>
      <c r="B34" s="4">
        <v>45732</v>
      </c>
      <c r="C34" t="s">
        <v>1213</v>
      </c>
      <c r="D34" t="s">
        <v>1214</v>
      </c>
      <c r="E34" t="s">
        <v>1215</v>
      </c>
      <c r="F34" t="s">
        <v>1216</v>
      </c>
      <c r="I34" t="s">
        <v>1271</v>
      </c>
      <c r="J34" t="s">
        <v>1272</v>
      </c>
      <c r="K34">
        <v>33</v>
      </c>
      <c r="L34">
        <v>74</v>
      </c>
      <c r="M34">
        <v>69</v>
      </c>
      <c r="N34">
        <v>71</v>
      </c>
      <c r="O34">
        <v>70</v>
      </c>
      <c r="Q34">
        <v>284</v>
      </c>
      <c r="R34">
        <v>72.5</v>
      </c>
      <c r="S34">
        <v>71.91</v>
      </c>
      <c r="T34">
        <v>74.7</v>
      </c>
      <c r="U34">
        <v>69.59</v>
      </c>
      <c r="V34">
        <v>70.48</v>
      </c>
      <c r="W34">
        <v>70.209999999999994</v>
      </c>
      <c r="Y34">
        <v>71.25</v>
      </c>
      <c r="Z34">
        <v>87</v>
      </c>
      <c r="AA34">
        <v>54</v>
      </c>
      <c r="AB34">
        <v>39</v>
      </c>
      <c r="AC34">
        <v>33</v>
      </c>
      <c r="AE34">
        <v>9</v>
      </c>
      <c r="AF34">
        <v>8</v>
      </c>
      <c r="AG34">
        <v>12</v>
      </c>
      <c r="AH34">
        <v>12</v>
      </c>
      <c r="AJ34">
        <v>33</v>
      </c>
    </row>
    <row r="35" spans="1:36" x14ac:dyDescent="0.25">
      <c r="A35" s="3" t="str">
        <f t="shared" si="0"/>
        <v>Hyejun Park</v>
      </c>
      <c r="B35" s="4">
        <v>45732</v>
      </c>
      <c r="C35" t="s">
        <v>1213</v>
      </c>
      <c r="D35" t="s">
        <v>1214</v>
      </c>
      <c r="E35" t="s">
        <v>1215</v>
      </c>
      <c r="F35" t="s">
        <v>1216</v>
      </c>
      <c r="I35" t="s">
        <v>1217</v>
      </c>
      <c r="J35" t="s">
        <v>1273</v>
      </c>
      <c r="K35">
        <v>33</v>
      </c>
      <c r="L35">
        <v>69</v>
      </c>
      <c r="M35">
        <v>73</v>
      </c>
      <c r="N35">
        <v>71</v>
      </c>
      <c r="O35">
        <v>71</v>
      </c>
      <c r="Q35">
        <v>284</v>
      </c>
      <c r="R35">
        <v>72.5</v>
      </c>
      <c r="S35">
        <v>71.91</v>
      </c>
      <c r="T35">
        <v>69.7</v>
      </c>
      <c r="U35">
        <v>73.59</v>
      </c>
      <c r="V35">
        <v>70.48</v>
      </c>
      <c r="W35">
        <v>71.209999999999994</v>
      </c>
      <c r="Y35">
        <v>71.25</v>
      </c>
      <c r="Z35">
        <v>19</v>
      </c>
      <c r="AA35">
        <v>46</v>
      </c>
      <c r="AB35">
        <v>35</v>
      </c>
      <c r="AC35">
        <v>33</v>
      </c>
      <c r="AE35">
        <v>4</v>
      </c>
      <c r="AF35">
        <v>7</v>
      </c>
      <c r="AG35">
        <v>11</v>
      </c>
      <c r="AH35">
        <v>12</v>
      </c>
      <c r="AJ35">
        <v>33</v>
      </c>
    </row>
    <row r="36" spans="1:36" x14ac:dyDescent="0.25">
      <c r="A36" s="3" t="str">
        <f t="shared" si="0"/>
        <v>Minju Kim</v>
      </c>
      <c r="B36" s="4">
        <v>45732</v>
      </c>
      <c r="C36" t="s">
        <v>1213</v>
      </c>
      <c r="D36" t="s">
        <v>1214</v>
      </c>
      <c r="E36" t="s">
        <v>1215</v>
      </c>
      <c r="F36" t="s">
        <v>1216</v>
      </c>
      <c r="I36" t="s">
        <v>1227</v>
      </c>
      <c r="J36" t="s">
        <v>1274</v>
      </c>
      <c r="K36">
        <v>33</v>
      </c>
      <c r="L36">
        <v>73</v>
      </c>
      <c r="M36">
        <v>67</v>
      </c>
      <c r="N36">
        <v>75</v>
      </c>
      <c r="O36">
        <v>69</v>
      </c>
      <c r="Q36">
        <v>284</v>
      </c>
      <c r="R36">
        <v>72.5</v>
      </c>
      <c r="S36">
        <v>71.91</v>
      </c>
      <c r="T36">
        <v>73.7</v>
      </c>
      <c r="U36">
        <v>67.59</v>
      </c>
      <c r="V36">
        <v>74.48</v>
      </c>
      <c r="W36">
        <v>69.209999999999994</v>
      </c>
      <c r="Y36">
        <v>71.25</v>
      </c>
      <c r="Z36">
        <v>74</v>
      </c>
      <c r="AA36">
        <v>29</v>
      </c>
      <c r="AB36">
        <v>44</v>
      </c>
      <c r="AC36">
        <v>33</v>
      </c>
      <c r="AE36">
        <v>8</v>
      </c>
      <c r="AF36">
        <v>5</v>
      </c>
      <c r="AG36">
        <v>13</v>
      </c>
      <c r="AH36">
        <v>12</v>
      </c>
      <c r="AJ36">
        <v>33</v>
      </c>
    </row>
    <row r="37" spans="1:36" x14ac:dyDescent="0.25">
      <c r="A37" s="3" t="str">
        <f t="shared" si="0"/>
        <v>Chaeeun2 Lee</v>
      </c>
      <c r="B37" s="4">
        <v>45732</v>
      </c>
      <c r="C37" t="s">
        <v>1213</v>
      </c>
      <c r="D37" t="s">
        <v>1214</v>
      </c>
      <c r="E37" t="s">
        <v>1215</v>
      </c>
      <c r="F37" t="s">
        <v>1216</v>
      </c>
      <c r="I37" t="s">
        <v>1221</v>
      </c>
      <c r="J37" t="s">
        <v>1275</v>
      </c>
      <c r="K37">
        <v>33</v>
      </c>
      <c r="L37">
        <v>73</v>
      </c>
      <c r="M37">
        <v>69</v>
      </c>
      <c r="N37">
        <v>71</v>
      </c>
      <c r="O37">
        <v>71</v>
      </c>
      <c r="Q37">
        <v>284</v>
      </c>
      <c r="R37">
        <v>72.5</v>
      </c>
      <c r="S37">
        <v>71.91</v>
      </c>
      <c r="T37">
        <v>73.7</v>
      </c>
      <c r="U37">
        <v>69.59</v>
      </c>
      <c r="V37">
        <v>70.48</v>
      </c>
      <c r="W37">
        <v>71.209999999999994</v>
      </c>
      <c r="Y37">
        <v>71.25</v>
      </c>
      <c r="Z37">
        <v>74</v>
      </c>
      <c r="AA37">
        <v>46</v>
      </c>
      <c r="AB37">
        <v>35</v>
      </c>
      <c r="AC37">
        <v>33</v>
      </c>
      <c r="AE37">
        <v>8</v>
      </c>
      <c r="AF37">
        <v>7</v>
      </c>
      <c r="AG37">
        <v>11</v>
      </c>
      <c r="AH37">
        <v>12</v>
      </c>
      <c r="AJ37">
        <v>33</v>
      </c>
    </row>
    <row r="38" spans="1:36" x14ac:dyDescent="0.25">
      <c r="A38" s="3" t="str">
        <f t="shared" si="0"/>
        <v>Yuna Takagi</v>
      </c>
      <c r="B38" s="4">
        <v>45732</v>
      </c>
      <c r="C38" t="s">
        <v>1213</v>
      </c>
      <c r="D38" t="s">
        <v>1214</v>
      </c>
      <c r="E38" t="s">
        <v>1215</v>
      </c>
      <c r="F38" t="s">
        <v>1216</v>
      </c>
      <c r="I38" t="s">
        <v>1276</v>
      </c>
      <c r="J38" t="s">
        <v>1277</v>
      </c>
      <c r="K38">
        <v>33</v>
      </c>
      <c r="L38">
        <v>66</v>
      </c>
      <c r="M38">
        <v>71</v>
      </c>
      <c r="N38">
        <v>75</v>
      </c>
      <c r="O38">
        <v>72</v>
      </c>
      <c r="Q38">
        <v>284</v>
      </c>
      <c r="R38">
        <v>72.5</v>
      </c>
      <c r="S38">
        <v>71.91</v>
      </c>
      <c r="T38">
        <v>66.7</v>
      </c>
      <c r="U38">
        <v>71.59</v>
      </c>
      <c r="V38">
        <v>74.48</v>
      </c>
      <c r="W38">
        <v>72.209999999999994</v>
      </c>
      <c r="Y38">
        <v>71.25</v>
      </c>
      <c r="Z38">
        <v>3</v>
      </c>
      <c r="AA38">
        <v>8</v>
      </c>
      <c r="AB38">
        <v>29</v>
      </c>
      <c r="AC38">
        <v>33</v>
      </c>
      <c r="AE38">
        <v>1</v>
      </c>
      <c r="AF38">
        <v>2</v>
      </c>
      <c r="AG38">
        <v>10</v>
      </c>
      <c r="AH38">
        <v>12</v>
      </c>
      <c r="AJ38">
        <v>33</v>
      </c>
    </row>
    <row r="39" spans="1:36" x14ac:dyDescent="0.25">
      <c r="A39" s="3" t="str">
        <f t="shared" si="0"/>
        <v>Hyelim Jo</v>
      </c>
      <c r="B39" s="4">
        <v>45732</v>
      </c>
      <c r="C39" t="s">
        <v>1213</v>
      </c>
      <c r="D39" t="s">
        <v>1214</v>
      </c>
      <c r="E39" t="s">
        <v>1215</v>
      </c>
      <c r="F39" t="s">
        <v>1216</v>
      </c>
      <c r="I39" t="s">
        <v>1278</v>
      </c>
      <c r="J39" t="s">
        <v>1279</v>
      </c>
      <c r="K39">
        <v>33</v>
      </c>
      <c r="L39">
        <v>69</v>
      </c>
      <c r="M39">
        <v>71</v>
      </c>
      <c r="N39">
        <v>68</v>
      </c>
      <c r="O39">
        <v>76</v>
      </c>
      <c r="Q39">
        <v>284</v>
      </c>
      <c r="R39">
        <v>72.5</v>
      </c>
      <c r="S39">
        <v>71.91</v>
      </c>
      <c r="T39">
        <v>69.7</v>
      </c>
      <c r="U39">
        <v>71.59</v>
      </c>
      <c r="V39">
        <v>67.48</v>
      </c>
      <c r="W39">
        <v>76.209999999999994</v>
      </c>
      <c r="Y39">
        <v>71.25</v>
      </c>
      <c r="Z39">
        <v>19</v>
      </c>
      <c r="AA39">
        <v>29</v>
      </c>
      <c r="AB39">
        <v>9</v>
      </c>
      <c r="AC39">
        <v>33</v>
      </c>
      <c r="AE39">
        <v>4</v>
      </c>
      <c r="AF39">
        <v>5</v>
      </c>
      <c r="AG39">
        <v>6</v>
      </c>
      <c r="AH39">
        <v>12</v>
      </c>
      <c r="AJ39">
        <v>33</v>
      </c>
    </row>
    <row r="40" spans="1:36" x14ac:dyDescent="0.25">
      <c r="A40" s="3" t="str">
        <f t="shared" si="0"/>
        <v>Soyoung Lee</v>
      </c>
      <c r="B40" s="4">
        <v>45732</v>
      </c>
      <c r="C40" t="s">
        <v>1213</v>
      </c>
      <c r="D40" t="s">
        <v>1214</v>
      </c>
      <c r="E40" t="s">
        <v>1215</v>
      </c>
      <c r="F40" t="s">
        <v>1216</v>
      </c>
      <c r="I40" t="s">
        <v>1221</v>
      </c>
      <c r="J40" t="s">
        <v>1280</v>
      </c>
      <c r="K40">
        <v>39</v>
      </c>
      <c r="L40">
        <v>70</v>
      </c>
      <c r="M40">
        <v>72</v>
      </c>
      <c r="N40">
        <v>74</v>
      </c>
      <c r="O40">
        <v>69</v>
      </c>
      <c r="Q40">
        <v>285</v>
      </c>
      <c r="R40">
        <v>72.5</v>
      </c>
      <c r="S40">
        <v>71.91</v>
      </c>
      <c r="T40">
        <v>70.7</v>
      </c>
      <c r="U40">
        <v>72.59</v>
      </c>
      <c r="V40">
        <v>73.48</v>
      </c>
      <c r="W40">
        <v>69.209999999999994</v>
      </c>
      <c r="Y40">
        <v>71.5</v>
      </c>
      <c r="Z40">
        <v>34</v>
      </c>
      <c r="AA40">
        <v>46</v>
      </c>
      <c r="AB40">
        <v>48</v>
      </c>
      <c r="AC40">
        <v>39</v>
      </c>
      <c r="AE40">
        <v>5</v>
      </c>
      <c r="AF40">
        <v>7</v>
      </c>
      <c r="AG40">
        <v>14</v>
      </c>
      <c r="AH40">
        <v>13</v>
      </c>
      <c r="AJ40">
        <v>39</v>
      </c>
    </row>
    <row r="41" spans="1:36" x14ac:dyDescent="0.25">
      <c r="A41" s="3" t="str">
        <f t="shared" si="0"/>
        <v>Jinyeong Lim</v>
      </c>
      <c r="B41" s="4">
        <v>45732</v>
      </c>
      <c r="C41" t="s">
        <v>1213</v>
      </c>
      <c r="D41" t="s">
        <v>1214</v>
      </c>
      <c r="E41" t="s">
        <v>1215</v>
      </c>
      <c r="F41" t="s">
        <v>1216</v>
      </c>
      <c r="I41" t="s">
        <v>1281</v>
      </c>
      <c r="J41" t="s">
        <v>1282</v>
      </c>
      <c r="K41">
        <v>39</v>
      </c>
      <c r="L41">
        <v>71</v>
      </c>
      <c r="M41">
        <v>70</v>
      </c>
      <c r="N41">
        <v>75</v>
      </c>
      <c r="O41">
        <v>69</v>
      </c>
      <c r="Q41">
        <v>285</v>
      </c>
      <c r="R41">
        <v>72.5</v>
      </c>
      <c r="S41">
        <v>71.91</v>
      </c>
      <c r="T41">
        <v>71.7</v>
      </c>
      <c r="U41">
        <v>70.59</v>
      </c>
      <c r="V41">
        <v>74.48</v>
      </c>
      <c r="W41">
        <v>69.209999999999994</v>
      </c>
      <c r="Y41">
        <v>71.5</v>
      </c>
      <c r="Z41">
        <v>46</v>
      </c>
      <c r="AA41">
        <v>36</v>
      </c>
      <c r="AB41">
        <v>48</v>
      </c>
      <c r="AC41">
        <v>39</v>
      </c>
      <c r="AE41">
        <v>6</v>
      </c>
      <c r="AF41">
        <v>6</v>
      </c>
      <c r="AG41">
        <v>14</v>
      </c>
      <c r="AH41">
        <v>13</v>
      </c>
      <c r="AJ41">
        <v>39</v>
      </c>
    </row>
    <row r="42" spans="1:36" x14ac:dyDescent="0.25">
      <c r="A42" s="3" t="str">
        <f t="shared" si="0"/>
        <v>So Hye Park</v>
      </c>
      <c r="B42" s="4">
        <v>45732</v>
      </c>
      <c r="C42" t="s">
        <v>1213</v>
      </c>
      <c r="D42" t="s">
        <v>1214</v>
      </c>
      <c r="E42" t="s">
        <v>1215</v>
      </c>
      <c r="F42" t="s">
        <v>1216</v>
      </c>
      <c r="I42" t="s">
        <v>1217</v>
      </c>
      <c r="J42" t="s">
        <v>1283</v>
      </c>
      <c r="K42">
        <v>39</v>
      </c>
      <c r="L42">
        <v>71</v>
      </c>
      <c r="M42">
        <v>68</v>
      </c>
      <c r="N42">
        <v>74</v>
      </c>
      <c r="O42">
        <v>72</v>
      </c>
      <c r="Q42">
        <v>285</v>
      </c>
      <c r="R42">
        <v>72.5</v>
      </c>
      <c r="S42">
        <v>71.91</v>
      </c>
      <c r="T42">
        <v>71.7</v>
      </c>
      <c r="U42">
        <v>68.59</v>
      </c>
      <c r="V42">
        <v>73.48</v>
      </c>
      <c r="W42">
        <v>72.209999999999994</v>
      </c>
      <c r="Y42">
        <v>71.5</v>
      </c>
      <c r="Z42">
        <v>46</v>
      </c>
      <c r="AA42">
        <v>23</v>
      </c>
      <c r="AB42">
        <v>35</v>
      </c>
      <c r="AC42">
        <v>39</v>
      </c>
      <c r="AE42">
        <v>6</v>
      </c>
      <c r="AF42">
        <v>4</v>
      </c>
      <c r="AG42">
        <v>11</v>
      </c>
      <c r="AH42">
        <v>13</v>
      </c>
      <c r="AJ42">
        <v>39</v>
      </c>
    </row>
    <row r="43" spans="1:36" x14ac:dyDescent="0.25">
      <c r="A43" s="3" t="str">
        <f t="shared" si="0"/>
        <v>Kan Bunnabodee</v>
      </c>
      <c r="B43" s="4">
        <v>45732</v>
      </c>
      <c r="C43" t="s">
        <v>1213</v>
      </c>
      <c r="D43" t="s">
        <v>1214</v>
      </c>
      <c r="E43" t="s">
        <v>1215</v>
      </c>
      <c r="F43" t="s">
        <v>1216</v>
      </c>
      <c r="I43" t="s">
        <v>1284</v>
      </c>
      <c r="J43" t="s">
        <v>1285</v>
      </c>
      <c r="K43">
        <v>42</v>
      </c>
      <c r="L43">
        <v>70</v>
      </c>
      <c r="M43">
        <v>71</v>
      </c>
      <c r="N43">
        <v>73</v>
      </c>
      <c r="O43">
        <v>72</v>
      </c>
      <c r="Q43">
        <v>286</v>
      </c>
      <c r="R43">
        <v>72.5</v>
      </c>
      <c r="S43">
        <v>71.91</v>
      </c>
      <c r="T43">
        <v>70.7</v>
      </c>
      <c r="U43">
        <v>71.59</v>
      </c>
      <c r="V43">
        <v>72.48</v>
      </c>
      <c r="W43">
        <v>72.209999999999994</v>
      </c>
      <c r="Y43">
        <v>71.75</v>
      </c>
      <c r="Z43">
        <v>34</v>
      </c>
      <c r="AA43">
        <v>36</v>
      </c>
      <c r="AB43">
        <v>39</v>
      </c>
      <c r="AC43">
        <v>42</v>
      </c>
      <c r="AE43">
        <v>5</v>
      </c>
      <c r="AF43">
        <v>6</v>
      </c>
      <c r="AG43">
        <v>12</v>
      </c>
      <c r="AH43">
        <v>14</v>
      </c>
      <c r="AJ43">
        <v>42</v>
      </c>
    </row>
    <row r="44" spans="1:36" x14ac:dyDescent="0.25">
      <c r="A44" s="3" t="str">
        <f t="shared" si="0"/>
        <v>Minkyung Choi</v>
      </c>
      <c r="B44" s="4">
        <v>45732</v>
      </c>
      <c r="C44" t="s">
        <v>1213</v>
      </c>
      <c r="D44" t="s">
        <v>1214</v>
      </c>
      <c r="E44" t="s">
        <v>1215</v>
      </c>
      <c r="F44" t="s">
        <v>1216</v>
      </c>
      <c r="I44" t="s">
        <v>1261</v>
      </c>
      <c r="J44" t="s">
        <v>1286</v>
      </c>
      <c r="K44">
        <v>42</v>
      </c>
      <c r="L44">
        <v>67</v>
      </c>
      <c r="M44">
        <v>71</v>
      </c>
      <c r="N44">
        <v>72</v>
      </c>
      <c r="O44">
        <v>76</v>
      </c>
      <c r="Q44">
        <v>286</v>
      </c>
      <c r="R44">
        <v>72.5</v>
      </c>
      <c r="S44">
        <v>71.91</v>
      </c>
      <c r="T44">
        <v>67.7</v>
      </c>
      <c r="U44">
        <v>71.59</v>
      </c>
      <c r="V44">
        <v>71.48</v>
      </c>
      <c r="W44">
        <v>76.209999999999994</v>
      </c>
      <c r="Y44">
        <v>71.75</v>
      </c>
      <c r="Z44">
        <v>5</v>
      </c>
      <c r="AA44">
        <v>13</v>
      </c>
      <c r="AB44">
        <v>17</v>
      </c>
      <c r="AC44">
        <v>42</v>
      </c>
      <c r="AE44">
        <v>2</v>
      </c>
      <c r="AF44">
        <v>3</v>
      </c>
      <c r="AG44">
        <v>8</v>
      </c>
      <c r="AH44">
        <v>14</v>
      </c>
      <c r="AJ44">
        <v>42</v>
      </c>
    </row>
    <row r="45" spans="1:36" x14ac:dyDescent="0.25">
      <c r="A45" s="3" t="str">
        <f t="shared" si="0"/>
        <v>Pakin Kawinpakorn</v>
      </c>
      <c r="B45" s="4">
        <v>45732</v>
      </c>
      <c r="C45" t="s">
        <v>1213</v>
      </c>
      <c r="D45" t="s">
        <v>1214</v>
      </c>
      <c r="E45" t="s">
        <v>1215</v>
      </c>
      <c r="F45" t="s">
        <v>1216</v>
      </c>
      <c r="I45" t="s">
        <v>1287</v>
      </c>
      <c r="J45" t="s">
        <v>1288</v>
      </c>
      <c r="K45">
        <v>44</v>
      </c>
      <c r="L45">
        <v>72</v>
      </c>
      <c r="M45">
        <v>68</v>
      </c>
      <c r="N45">
        <v>77</v>
      </c>
      <c r="O45">
        <v>70</v>
      </c>
      <c r="Q45">
        <v>287</v>
      </c>
      <c r="R45">
        <v>72.5</v>
      </c>
      <c r="S45">
        <v>71.91</v>
      </c>
      <c r="T45">
        <v>72.7</v>
      </c>
      <c r="U45">
        <v>68.59</v>
      </c>
      <c r="V45">
        <v>76.48</v>
      </c>
      <c r="W45">
        <v>70.209999999999994</v>
      </c>
      <c r="Y45">
        <v>72</v>
      </c>
      <c r="Z45">
        <v>64</v>
      </c>
      <c r="AA45">
        <v>29</v>
      </c>
      <c r="AB45">
        <v>51</v>
      </c>
      <c r="AC45">
        <v>44</v>
      </c>
      <c r="AE45">
        <v>7</v>
      </c>
      <c r="AF45">
        <v>5</v>
      </c>
      <c r="AG45">
        <v>15</v>
      </c>
      <c r="AH45">
        <v>15</v>
      </c>
      <c r="AJ45">
        <v>44</v>
      </c>
    </row>
    <row r="46" spans="1:36" x14ac:dyDescent="0.25">
      <c r="A46" s="3" t="str">
        <f t="shared" si="0"/>
        <v>Seungyeon Lee</v>
      </c>
      <c r="B46" s="4">
        <v>45732</v>
      </c>
      <c r="C46" t="s">
        <v>1213</v>
      </c>
      <c r="D46" t="s">
        <v>1214</v>
      </c>
      <c r="E46" t="s">
        <v>1215</v>
      </c>
      <c r="F46" t="s">
        <v>1216</v>
      </c>
      <c r="I46" t="s">
        <v>1221</v>
      </c>
      <c r="J46" t="s">
        <v>1289</v>
      </c>
      <c r="K46">
        <v>44</v>
      </c>
      <c r="L46">
        <v>70</v>
      </c>
      <c r="M46">
        <v>68</v>
      </c>
      <c r="N46">
        <v>79</v>
      </c>
      <c r="O46">
        <v>70</v>
      </c>
      <c r="Q46">
        <v>287</v>
      </c>
      <c r="R46">
        <v>72.5</v>
      </c>
      <c r="S46">
        <v>71.91</v>
      </c>
      <c r="T46">
        <v>70.7</v>
      </c>
      <c r="U46">
        <v>68.59</v>
      </c>
      <c r="V46">
        <v>78.48</v>
      </c>
      <c r="W46">
        <v>70.209999999999994</v>
      </c>
      <c r="Y46">
        <v>72</v>
      </c>
      <c r="Z46">
        <v>34</v>
      </c>
      <c r="AA46">
        <v>13</v>
      </c>
      <c r="AB46">
        <v>51</v>
      </c>
      <c r="AC46">
        <v>44</v>
      </c>
      <c r="AE46">
        <v>5</v>
      </c>
      <c r="AF46">
        <v>3</v>
      </c>
      <c r="AG46">
        <v>15</v>
      </c>
      <c r="AH46">
        <v>15</v>
      </c>
      <c r="AJ46">
        <v>44</v>
      </c>
    </row>
    <row r="47" spans="1:36" x14ac:dyDescent="0.25">
      <c r="A47" s="3" t="str">
        <f t="shared" si="0"/>
        <v>Jiwon Han</v>
      </c>
      <c r="B47" s="4">
        <v>45732</v>
      </c>
      <c r="C47" t="s">
        <v>1213</v>
      </c>
      <c r="D47" t="s">
        <v>1214</v>
      </c>
      <c r="E47" t="s">
        <v>1215</v>
      </c>
      <c r="F47" t="s">
        <v>1216</v>
      </c>
      <c r="I47" t="s">
        <v>1252</v>
      </c>
      <c r="J47" t="s">
        <v>1241</v>
      </c>
      <c r="K47">
        <v>44</v>
      </c>
      <c r="L47">
        <v>71</v>
      </c>
      <c r="M47">
        <v>71</v>
      </c>
      <c r="N47">
        <v>70</v>
      </c>
      <c r="O47">
        <v>75</v>
      </c>
      <c r="Q47">
        <v>287</v>
      </c>
      <c r="R47">
        <v>72.5</v>
      </c>
      <c r="S47">
        <v>71.91</v>
      </c>
      <c r="T47">
        <v>71.7</v>
      </c>
      <c r="U47">
        <v>71.59</v>
      </c>
      <c r="V47">
        <v>69.48</v>
      </c>
      <c r="W47">
        <v>75.209999999999994</v>
      </c>
      <c r="Y47">
        <v>72</v>
      </c>
      <c r="Z47">
        <v>46</v>
      </c>
      <c r="AA47">
        <v>46</v>
      </c>
      <c r="AB47">
        <v>29</v>
      </c>
      <c r="AC47">
        <v>44</v>
      </c>
      <c r="AE47">
        <v>6</v>
      </c>
      <c r="AF47">
        <v>7</v>
      </c>
      <c r="AG47">
        <v>10</v>
      </c>
      <c r="AH47">
        <v>15</v>
      </c>
      <c r="AJ47">
        <v>44</v>
      </c>
    </row>
    <row r="48" spans="1:36" x14ac:dyDescent="0.25">
      <c r="A48" s="3" t="str">
        <f t="shared" si="0"/>
        <v>Jisun Kang</v>
      </c>
      <c r="B48" s="4">
        <v>45732</v>
      </c>
      <c r="C48" t="s">
        <v>1213</v>
      </c>
      <c r="D48" t="s">
        <v>1214</v>
      </c>
      <c r="E48" t="s">
        <v>1215</v>
      </c>
      <c r="F48" t="s">
        <v>1216</v>
      </c>
      <c r="I48" t="s">
        <v>1290</v>
      </c>
      <c r="J48" t="s">
        <v>1291</v>
      </c>
      <c r="K48">
        <v>47</v>
      </c>
      <c r="L48">
        <v>69</v>
      </c>
      <c r="M48">
        <v>74</v>
      </c>
      <c r="N48">
        <v>74</v>
      </c>
      <c r="O48">
        <v>71</v>
      </c>
      <c r="Q48">
        <v>288</v>
      </c>
      <c r="R48">
        <v>72.5</v>
      </c>
      <c r="S48">
        <v>71.91</v>
      </c>
      <c r="T48">
        <v>69.7</v>
      </c>
      <c r="U48">
        <v>74.59</v>
      </c>
      <c r="V48">
        <v>73.48</v>
      </c>
      <c r="W48">
        <v>71.209999999999994</v>
      </c>
      <c r="Y48">
        <v>72.25</v>
      </c>
      <c r="Z48">
        <v>19</v>
      </c>
      <c r="AA48">
        <v>54</v>
      </c>
      <c r="AB48">
        <v>51</v>
      </c>
      <c r="AC48">
        <v>47</v>
      </c>
      <c r="AE48">
        <v>4</v>
      </c>
      <c r="AF48">
        <v>8</v>
      </c>
      <c r="AG48">
        <v>15</v>
      </c>
      <c r="AH48">
        <v>16</v>
      </c>
      <c r="AJ48">
        <v>47</v>
      </c>
    </row>
    <row r="49" spans="1:36" x14ac:dyDescent="0.25">
      <c r="A49" s="3" t="str">
        <f t="shared" si="0"/>
        <v>Doyeong Park</v>
      </c>
      <c r="B49" s="4">
        <v>45732</v>
      </c>
      <c r="C49" t="s">
        <v>1213</v>
      </c>
      <c r="D49" t="s">
        <v>1214</v>
      </c>
      <c r="E49" t="s">
        <v>1215</v>
      </c>
      <c r="F49" t="s">
        <v>1216</v>
      </c>
      <c r="I49" t="s">
        <v>1217</v>
      </c>
      <c r="J49" t="s">
        <v>1292</v>
      </c>
      <c r="K49">
        <v>47</v>
      </c>
      <c r="L49">
        <v>70</v>
      </c>
      <c r="M49">
        <v>73</v>
      </c>
      <c r="N49">
        <v>71</v>
      </c>
      <c r="O49">
        <v>74</v>
      </c>
      <c r="Q49">
        <v>288</v>
      </c>
      <c r="R49">
        <v>72.5</v>
      </c>
      <c r="S49">
        <v>71.91</v>
      </c>
      <c r="T49">
        <v>70.7</v>
      </c>
      <c r="U49">
        <v>73.59</v>
      </c>
      <c r="V49">
        <v>70.48</v>
      </c>
      <c r="W49">
        <v>74.209999999999994</v>
      </c>
      <c r="Y49">
        <v>72.25</v>
      </c>
      <c r="Z49">
        <v>34</v>
      </c>
      <c r="AA49">
        <v>54</v>
      </c>
      <c r="AB49">
        <v>39</v>
      </c>
      <c r="AC49">
        <v>47</v>
      </c>
      <c r="AE49">
        <v>5</v>
      </c>
      <c r="AF49">
        <v>8</v>
      </c>
      <c r="AG49">
        <v>12</v>
      </c>
      <c r="AH49">
        <v>16</v>
      </c>
      <c r="AJ49">
        <v>47</v>
      </c>
    </row>
    <row r="50" spans="1:36" x14ac:dyDescent="0.25">
      <c r="A50" s="3" t="str">
        <f t="shared" si="0"/>
        <v>Naphatsawan Pabsimma</v>
      </c>
      <c r="B50" s="4">
        <v>45732</v>
      </c>
      <c r="C50" t="s">
        <v>1213</v>
      </c>
      <c r="D50" t="s">
        <v>1214</v>
      </c>
      <c r="E50" t="s">
        <v>1215</v>
      </c>
      <c r="F50" t="s">
        <v>1216</v>
      </c>
      <c r="I50" t="s">
        <v>1293</v>
      </c>
      <c r="J50" t="s">
        <v>1294</v>
      </c>
      <c r="K50">
        <v>49</v>
      </c>
      <c r="L50">
        <v>68</v>
      </c>
      <c r="M50">
        <v>73</v>
      </c>
      <c r="N50">
        <v>76</v>
      </c>
      <c r="O50">
        <v>72</v>
      </c>
      <c r="Q50">
        <v>289</v>
      </c>
      <c r="R50">
        <v>72.5</v>
      </c>
      <c r="S50">
        <v>71.91</v>
      </c>
      <c r="T50">
        <v>68.7</v>
      </c>
      <c r="U50">
        <v>73.59</v>
      </c>
      <c r="V50">
        <v>75.48</v>
      </c>
      <c r="W50">
        <v>72.209999999999994</v>
      </c>
      <c r="Y50">
        <v>72.5</v>
      </c>
      <c r="Z50">
        <v>11</v>
      </c>
      <c r="AA50">
        <v>36</v>
      </c>
      <c r="AB50">
        <v>51</v>
      </c>
      <c r="AC50">
        <v>49</v>
      </c>
      <c r="AE50">
        <v>3</v>
      </c>
      <c r="AF50">
        <v>6</v>
      </c>
      <c r="AG50">
        <v>15</v>
      </c>
      <c r="AH50">
        <v>17</v>
      </c>
      <c r="AJ50">
        <v>49</v>
      </c>
    </row>
    <row r="51" spans="1:36" x14ac:dyDescent="0.25">
      <c r="A51" s="3" t="str">
        <f t="shared" si="0"/>
        <v>Jihye3 Park</v>
      </c>
      <c r="B51" s="4">
        <v>45732</v>
      </c>
      <c r="C51" t="s">
        <v>1213</v>
      </c>
      <c r="D51" t="s">
        <v>1214</v>
      </c>
      <c r="E51" t="s">
        <v>1215</v>
      </c>
      <c r="F51" t="s">
        <v>1216</v>
      </c>
      <c r="I51" t="s">
        <v>1217</v>
      </c>
      <c r="J51" t="s">
        <v>1295</v>
      </c>
      <c r="K51">
        <v>49</v>
      </c>
      <c r="L51">
        <v>69</v>
      </c>
      <c r="M51">
        <v>69</v>
      </c>
      <c r="N51">
        <v>76</v>
      </c>
      <c r="O51">
        <v>75</v>
      </c>
      <c r="Q51">
        <v>289</v>
      </c>
      <c r="R51">
        <v>72.5</v>
      </c>
      <c r="S51">
        <v>71.91</v>
      </c>
      <c r="T51">
        <v>69.7</v>
      </c>
      <c r="U51">
        <v>69.59</v>
      </c>
      <c r="V51">
        <v>75.48</v>
      </c>
      <c r="W51">
        <v>75.209999999999994</v>
      </c>
      <c r="Y51">
        <v>72.5</v>
      </c>
      <c r="Z51">
        <v>19</v>
      </c>
      <c r="AA51">
        <v>13</v>
      </c>
      <c r="AB51">
        <v>39</v>
      </c>
      <c r="AC51">
        <v>49</v>
      </c>
      <c r="AE51">
        <v>4</v>
      </c>
      <c r="AF51">
        <v>3</v>
      </c>
      <c r="AG51">
        <v>12</v>
      </c>
      <c r="AH51">
        <v>17</v>
      </c>
      <c r="AJ51">
        <v>49</v>
      </c>
    </row>
    <row r="52" spans="1:36" x14ac:dyDescent="0.25">
      <c r="A52" s="3" t="str">
        <f t="shared" si="0"/>
        <v>Selin Hyun</v>
      </c>
      <c r="B52" s="4">
        <v>45732</v>
      </c>
      <c r="C52" t="s">
        <v>1213</v>
      </c>
      <c r="D52" t="s">
        <v>1214</v>
      </c>
      <c r="E52" t="s">
        <v>1215</v>
      </c>
      <c r="F52" t="s">
        <v>1216</v>
      </c>
      <c r="I52" t="s">
        <v>1296</v>
      </c>
      <c r="J52" t="s">
        <v>1297</v>
      </c>
      <c r="K52">
        <v>49</v>
      </c>
      <c r="L52">
        <v>72</v>
      </c>
      <c r="M52">
        <v>71</v>
      </c>
      <c r="N52">
        <v>76</v>
      </c>
      <c r="O52">
        <v>70</v>
      </c>
      <c r="Q52">
        <v>289</v>
      </c>
      <c r="R52">
        <v>72.5</v>
      </c>
      <c r="S52">
        <v>71.91</v>
      </c>
      <c r="T52">
        <v>72.7</v>
      </c>
      <c r="U52">
        <v>71.59</v>
      </c>
      <c r="V52">
        <v>75.48</v>
      </c>
      <c r="W52">
        <v>70.209999999999994</v>
      </c>
      <c r="Y52">
        <v>72.5</v>
      </c>
      <c r="Z52">
        <v>64</v>
      </c>
      <c r="AA52">
        <v>54</v>
      </c>
      <c r="AB52">
        <v>59</v>
      </c>
      <c r="AC52">
        <v>49</v>
      </c>
      <c r="AE52">
        <v>7</v>
      </c>
      <c r="AF52">
        <v>8</v>
      </c>
      <c r="AG52">
        <v>17</v>
      </c>
      <c r="AH52">
        <v>17</v>
      </c>
      <c r="AJ52">
        <v>49</v>
      </c>
    </row>
    <row r="53" spans="1:36" x14ac:dyDescent="0.25">
      <c r="A53" s="3" t="str">
        <f t="shared" si="0"/>
        <v>I An Cho</v>
      </c>
      <c r="B53" s="4">
        <v>45732</v>
      </c>
      <c r="C53" t="s">
        <v>1213</v>
      </c>
      <c r="D53" t="s">
        <v>1214</v>
      </c>
      <c r="E53" t="s">
        <v>1215</v>
      </c>
      <c r="F53" t="s">
        <v>1216</v>
      </c>
      <c r="I53" t="s">
        <v>1298</v>
      </c>
      <c r="J53" t="s">
        <v>1299</v>
      </c>
      <c r="K53">
        <v>52</v>
      </c>
      <c r="L53">
        <v>71</v>
      </c>
      <c r="M53">
        <v>71</v>
      </c>
      <c r="N53">
        <v>77</v>
      </c>
      <c r="O53">
        <v>71</v>
      </c>
      <c r="Q53">
        <v>290</v>
      </c>
      <c r="R53">
        <v>72.5</v>
      </c>
      <c r="S53">
        <v>71.91</v>
      </c>
      <c r="T53">
        <v>71.7</v>
      </c>
      <c r="U53">
        <v>71.59</v>
      </c>
      <c r="V53">
        <v>76.48</v>
      </c>
      <c r="W53">
        <v>71.209999999999994</v>
      </c>
      <c r="Y53">
        <v>72.75</v>
      </c>
      <c r="Z53">
        <v>46</v>
      </c>
      <c r="AA53">
        <v>46</v>
      </c>
      <c r="AB53">
        <v>59</v>
      </c>
      <c r="AC53">
        <v>52</v>
      </c>
      <c r="AE53">
        <v>6</v>
      </c>
      <c r="AF53">
        <v>7</v>
      </c>
      <c r="AG53">
        <v>17</v>
      </c>
      <c r="AH53">
        <v>18</v>
      </c>
      <c r="AJ53">
        <v>52</v>
      </c>
    </row>
    <row r="54" spans="1:36" x14ac:dyDescent="0.25">
      <c r="A54" s="3" t="str">
        <f t="shared" si="0"/>
        <v>Yeunjung Seo</v>
      </c>
      <c r="B54" s="4">
        <v>45732</v>
      </c>
      <c r="C54" t="s">
        <v>1213</v>
      </c>
      <c r="D54" t="s">
        <v>1214</v>
      </c>
      <c r="E54" t="s">
        <v>1215</v>
      </c>
      <c r="F54" t="s">
        <v>1216</v>
      </c>
      <c r="I54" t="s">
        <v>1248</v>
      </c>
      <c r="J54" t="s">
        <v>1300</v>
      </c>
      <c r="K54">
        <v>52</v>
      </c>
      <c r="L54">
        <v>69</v>
      </c>
      <c r="M54">
        <v>74</v>
      </c>
      <c r="N54">
        <v>74</v>
      </c>
      <c r="O54">
        <v>73</v>
      </c>
      <c r="Q54">
        <v>290</v>
      </c>
      <c r="R54">
        <v>72.5</v>
      </c>
      <c r="S54">
        <v>71.91</v>
      </c>
      <c r="T54">
        <v>69.7</v>
      </c>
      <c r="U54">
        <v>74.59</v>
      </c>
      <c r="V54">
        <v>73.48</v>
      </c>
      <c r="W54">
        <v>73.209999999999994</v>
      </c>
      <c r="Y54">
        <v>72.75</v>
      </c>
      <c r="Z54">
        <v>19</v>
      </c>
      <c r="AA54">
        <v>54</v>
      </c>
      <c r="AB54">
        <v>51</v>
      </c>
      <c r="AC54">
        <v>52</v>
      </c>
      <c r="AE54">
        <v>4</v>
      </c>
      <c r="AF54">
        <v>8</v>
      </c>
      <c r="AG54">
        <v>15</v>
      </c>
      <c r="AH54">
        <v>18</v>
      </c>
      <c r="AJ54">
        <v>52</v>
      </c>
    </row>
    <row r="55" spans="1:36" x14ac:dyDescent="0.25">
      <c r="A55" s="3" t="str">
        <f t="shared" si="0"/>
        <v>Min Jeong Hwang</v>
      </c>
      <c r="B55" s="4">
        <v>45732</v>
      </c>
      <c r="C55" t="s">
        <v>1213</v>
      </c>
      <c r="D55" t="s">
        <v>1214</v>
      </c>
      <c r="E55" t="s">
        <v>1215</v>
      </c>
      <c r="F55" t="s">
        <v>1216</v>
      </c>
      <c r="I55" t="s">
        <v>1231</v>
      </c>
      <c r="J55" t="s">
        <v>1301</v>
      </c>
      <c r="K55">
        <v>52</v>
      </c>
      <c r="L55">
        <v>71</v>
      </c>
      <c r="M55">
        <v>71</v>
      </c>
      <c r="N55">
        <v>74</v>
      </c>
      <c r="O55">
        <v>74</v>
      </c>
      <c r="Q55">
        <v>290</v>
      </c>
      <c r="R55">
        <v>72.5</v>
      </c>
      <c r="S55">
        <v>71.91</v>
      </c>
      <c r="T55">
        <v>71.7</v>
      </c>
      <c r="U55">
        <v>71.59</v>
      </c>
      <c r="V55">
        <v>73.48</v>
      </c>
      <c r="W55">
        <v>74.209999999999994</v>
      </c>
      <c r="Y55">
        <v>72.75</v>
      </c>
      <c r="Z55">
        <v>46</v>
      </c>
      <c r="AA55">
        <v>46</v>
      </c>
      <c r="AB55">
        <v>48</v>
      </c>
      <c r="AC55">
        <v>52</v>
      </c>
      <c r="AE55">
        <v>6</v>
      </c>
      <c r="AF55">
        <v>7</v>
      </c>
      <c r="AG55">
        <v>14</v>
      </c>
      <c r="AH55">
        <v>18</v>
      </c>
      <c r="AJ55">
        <v>52</v>
      </c>
    </row>
    <row r="56" spans="1:36" x14ac:dyDescent="0.25">
      <c r="A56" s="3" t="str">
        <f t="shared" si="0"/>
        <v>Navaporn Soontreeyapas</v>
      </c>
      <c r="B56" s="4">
        <v>45732</v>
      </c>
      <c r="C56" t="s">
        <v>1213</v>
      </c>
      <c r="D56" t="s">
        <v>1214</v>
      </c>
      <c r="E56" t="s">
        <v>1215</v>
      </c>
      <c r="F56" t="s">
        <v>1216</v>
      </c>
      <c r="I56" t="s">
        <v>1302</v>
      </c>
      <c r="J56" t="s">
        <v>1303</v>
      </c>
      <c r="K56">
        <v>55</v>
      </c>
      <c r="L56">
        <v>69</v>
      </c>
      <c r="M56">
        <v>70</v>
      </c>
      <c r="N56">
        <v>76</v>
      </c>
      <c r="O56">
        <v>76</v>
      </c>
      <c r="Q56">
        <v>291</v>
      </c>
      <c r="R56">
        <v>72.5</v>
      </c>
      <c r="S56">
        <v>71.91</v>
      </c>
      <c r="T56">
        <v>69.7</v>
      </c>
      <c r="U56">
        <v>70.59</v>
      </c>
      <c r="V56">
        <v>75.48</v>
      </c>
      <c r="W56">
        <v>76.209999999999994</v>
      </c>
      <c r="Y56">
        <v>73</v>
      </c>
      <c r="Z56">
        <v>19</v>
      </c>
      <c r="AA56">
        <v>23</v>
      </c>
      <c r="AB56">
        <v>44</v>
      </c>
      <c r="AC56">
        <v>55</v>
      </c>
      <c r="AE56">
        <v>4</v>
      </c>
      <c r="AF56">
        <v>4</v>
      </c>
      <c r="AG56">
        <v>13</v>
      </c>
      <c r="AH56">
        <v>19</v>
      </c>
      <c r="AJ56">
        <v>55</v>
      </c>
    </row>
    <row r="57" spans="1:36" x14ac:dyDescent="0.25">
      <c r="A57" s="3" t="str">
        <f t="shared" si="0"/>
        <v>Wassawan Sangkapong</v>
      </c>
      <c r="B57" s="4">
        <v>45732</v>
      </c>
      <c r="C57" t="s">
        <v>1213</v>
      </c>
      <c r="D57" t="s">
        <v>1214</v>
      </c>
      <c r="E57" t="s">
        <v>1215</v>
      </c>
      <c r="F57" t="s">
        <v>1216</v>
      </c>
      <c r="I57" t="s">
        <v>1304</v>
      </c>
      <c r="J57" t="s">
        <v>1305</v>
      </c>
      <c r="K57">
        <v>55</v>
      </c>
      <c r="L57">
        <v>70</v>
      </c>
      <c r="M57">
        <v>71</v>
      </c>
      <c r="N57">
        <v>77</v>
      </c>
      <c r="O57">
        <v>73</v>
      </c>
      <c r="Q57">
        <v>291</v>
      </c>
      <c r="R57">
        <v>72.5</v>
      </c>
      <c r="S57">
        <v>71.91</v>
      </c>
      <c r="T57">
        <v>70.7</v>
      </c>
      <c r="U57">
        <v>71.59</v>
      </c>
      <c r="V57">
        <v>76.48</v>
      </c>
      <c r="W57">
        <v>73.209999999999994</v>
      </c>
      <c r="Y57">
        <v>73</v>
      </c>
      <c r="Z57">
        <v>34</v>
      </c>
      <c r="AA57">
        <v>36</v>
      </c>
      <c r="AB57">
        <v>57</v>
      </c>
      <c r="AC57">
        <v>55</v>
      </c>
      <c r="AE57">
        <v>5</v>
      </c>
      <c r="AF57">
        <v>6</v>
      </c>
      <c r="AG57">
        <v>16</v>
      </c>
      <c r="AH57">
        <v>19</v>
      </c>
      <c r="AJ57">
        <v>55</v>
      </c>
    </row>
    <row r="58" spans="1:36" x14ac:dyDescent="0.25">
      <c r="A58" s="3" t="str">
        <f t="shared" si="0"/>
        <v>Hyo Moon Kim</v>
      </c>
      <c r="B58" s="4">
        <v>45732</v>
      </c>
      <c r="C58" t="s">
        <v>1213</v>
      </c>
      <c r="D58" t="s">
        <v>1214</v>
      </c>
      <c r="E58" t="s">
        <v>1215</v>
      </c>
      <c r="F58" t="s">
        <v>1216</v>
      </c>
      <c r="I58" t="s">
        <v>1227</v>
      </c>
      <c r="J58" t="s">
        <v>1306</v>
      </c>
      <c r="K58">
        <v>57</v>
      </c>
      <c r="L58">
        <v>67</v>
      </c>
      <c r="M58">
        <v>72</v>
      </c>
      <c r="N58">
        <v>78</v>
      </c>
      <c r="O58">
        <v>75</v>
      </c>
      <c r="Q58">
        <v>292</v>
      </c>
      <c r="R58">
        <v>72.5</v>
      </c>
      <c r="S58">
        <v>71.91</v>
      </c>
      <c r="T58">
        <v>67.7</v>
      </c>
      <c r="U58">
        <v>72.59</v>
      </c>
      <c r="V58">
        <v>77.48</v>
      </c>
      <c r="W58">
        <v>75.209999999999994</v>
      </c>
      <c r="Y58">
        <v>73.25</v>
      </c>
      <c r="Z58">
        <v>5</v>
      </c>
      <c r="AA58">
        <v>23</v>
      </c>
      <c r="AB58">
        <v>51</v>
      </c>
      <c r="AC58">
        <v>57</v>
      </c>
      <c r="AE58">
        <v>2</v>
      </c>
      <c r="AF58">
        <v>4</v>
      </c>
      <c r="AG58">
        <v>15</v>
      </c>
      <c r="AH58">
        <v>20</v>
      </c>
      <c r="AJ58">
        <v>57</v>
      </c>
    </row>
    <row r="59" spans="1:36" x14ac:dyDescent="0.25">
      <c r="A59" s="3" t="str">
        <f t="shared" si="0"/>
        <v>Hansol Ji</v>
      </c>
      <c r="B59" s="4">
        <v>45732</v>
      </c>
      <c r="C59" t="s">
        <v>1213</v>
      </c>
      <c r="D59" t="s">
        <v>1214</v>
      </c>
      <c r="E59" t="s">
        <v>1215</v>
      </c>
      <c r="F59" t="s">
        <v>1216</v>
      </c>
      <c r="I59" t="s">
        <v>1307</v>
      </c>
      <c r="J59" t="s">
        <v>1308</v>
      </c>
      <c r="K59">
        <v>57</v>
      </c>
      <c r="L59">
        <v>73</v>
      </c>
      <c r="M59">
        <v>69</v>
      </c>
      <c r="N59">
        <v>73</v>
      </c>
      <c r="O59">
        <v>77</v>
      </c>
      <c r="Q59">
        <v>292</v>
      </c>
      <c r="R59">
        <v>72.5</v>
      </c>
      <c r="S59">
        <v>71.91</v>
      </c>
      <c r="T59">
        <v>73.7</v>
      </c>
      <c r="U59">
        <v>69.59</v>
      </c>
      <c r="V59">
        <v>72.48</v>
      </c>
      <c r="W59">
        <v>77.209999999999994</v>
      </c>
      <c r="Y59">
        <v>73.25</v>
      </c>
      <c r="Z59">
        <v>74</v>
      </c>
      <c r="AA59">
        <v>46</v>
      </c>
      <c r="AB59">
        <v>44</v>
      </c>
      <c r="AC59">
        <v>57</v>
      </c>
      <c r="AE59">
        <v>8</v>
      </c>
      <c r="AF59">
        <v>7</v>
      </c>
      <c r="AG59">
        <v>13</v>
      </c>
      <c r="AH59">
        <v>20</v>
      </c>
      <c r="AJ59">
        <v>57</v>
      </c>
    </row>
    <row r="60" spans="1:36" x14ac:dyDescent="0.25">
      <c r="A60" s="3" t="str">
        <f t="shared" si="0"/>
        <v>Yu Jin Sung</v>
      </c>
      <c r="B60" s="4">
        <v>45732</v>
      </c>
      <c r="C60" t="s">
        <v>1213</v>
      </c>
      <c r="D60" t="s">
        <v>1214</v>
      </c>
      <c r="E60" t="s">
        <v>1215</v>
      </c>
      <c r="F60" t="s">
        <v>1216</v>
      </c>
      <c r="I60" t="s">
        <v>1309</v>
      </c>
      <c r="J60" t="s">
        <v>1310</v>
      </c>
      <c r="K60">
        <v>57</v>
      </c>
      <c r="L60">
        <v>69</v>
      </c>
      <c r="M60">
        <v>72</v>
      </c>
      <c r="N60">
        <v>74</v>
      </c>
      <c r="O60">
        <v>77</v>
      </c>
      <c r="Q60">
        <v>292</v>
      </c>
      <c r="R60">
        <v>72.5</v>
      </c>
      <c r="S60">
        <v>71.91</v>
      </c>
      <c r="T60">
        <v>69.7</v>
      </c>
      <c r="U60">
        <v>72.59</v>
      </c>
      <c r="V60">
        <v>73.48</v>
      </c>
      <c r="W60">
        <v>77.209999999999994</v>
      </c>
      <c r="Y60">
        <v>73.25</v>
      </c>
      <c r="Z60">
        <v>19</v>
      </c>
      <c r="AA60">
        <v>36</v>
      </c>
      <c r="AB60">
        <v>44</v>
      </c>
      <c r="AC60">
        <v>57</v>
      </c>
      <c r="AE60">
        <v>4</v>
      </c>
      <c r="AF60">
        <v>6</v>
      </c>
      <c r="AG60">
        <v>13</v>
      </c>
      <c r="AH60">
        <v>20</v>
      </c>
      <c r="AJ60">
        <v>57</v>
      </c>
    </row>
    <row r="61" spans="1:36" x14ac:dyDescent="0.25">
      <c r="A61" s="3" t="str">
        <f t="shared" si="0"/>
        <v>Seo Yeon Kwon</v>
      </c>
      <c r="B61" s="4">
        <v>45732</v>
      </c>
      <c r="C61" t="s">
        <v>1213</v>
      </c>
      <c r="D61" t="s">
        <v>1214</v>
      </c>
      <c r="E61" t="s">
        <v>1215</v>
      </c>
      <c r="F61" t="s">
        <v>1216</v>
      </c>
      <c r="I61" t="s">
        <v>1311</v>
      </c>
      <c r="J61" t="s">
        <v>1312</v>
      </c>
      <c r="K61">
        <v>60</v>
      </c>
      <c r="L61">
        <v>67</v>
      </c>
      <c r="M61">
        <v>73</v>
      </c>
      <c r="N61">
        <v>78</v>
      </c>
      <c r="O61">
        <v>76</v>
      </c>
      <c r="Q61">
        <v>294</v>
      </c>
      <c r="R61">
        <v>72.5</v>
      </c>
      <c r="S61">
        <v>71.91</v>
      </c>
      <c r="T61">
        <v>67.7</v>
      </c>
      <c r="U61">
        <v>73.59</v>
      </c>
      <c r="V61">
        <v>77.48</v>
      </c>
      <c r="W61">
        <v>76.209999999999994</v>
      </c>
      <c r="Y61">
        <v>73.75</v>
      </c>
      <c r="Z61">
        <v>5</v>
      </c>
      <c r="AA61">
        <v>29</v>
      </c>
      <c r="AB61">
        <v>57</v>
      </c>
      <c r="AC61">
        <v>60</v>
      </c>
      <c r="AE61">
        <v>2</v>
      </c>
      <c r="AF61">
        <v>5</v>
      </c>
      <c r="AG61">
        <v>16</v>
      </c>
      <c r="AH61">
        <v>22</v>
      </c>
      <c r="AJ61">
        <v>60</v>
      </c>
    </row>
    <row r="62" spans="1:36" x14ac:dyDescent="0.25">
      <c r="A62" s="3" t="str">
        <f t="shared" si="0"/>
        <v>Rae Hyeon Ku</v>
      </c>
      <c r="B62" s="4">
        <v>45732</v>
      </c>
      <c r="C62" t="s">
        <v>1213</v>
      </c>
      <c r="D62" t="s">
        <v>1214</v>
      </c>
      <c r="E62" t="s">
        <v>1215</v>
      </c>
      <c r="F62" t="s">
        <v>1216</v>
      </c>
      <c r="I62" t="s">
        <v>1313</v>
      </c>
      <c r="J62" t="s">
        <v>1314</v>
      </c>
      <c r="K62">
        <v>61</v>
      </c>
      <c r="L62">
        <v>75</v>
      </c>
      <c r="M62">
        <v>68</v>
      </c>
      <c r="N62">
        <v>82</v>
      </c>
      <c r="O62">
        <v>75</v>
      </c>
      <c r="Q62">
        <v>300</v>
      </c>
      <c r="R62">
        <v>72.5</v>
      </c>
      <c r="S62">
        <v>71.91</v>
      </c>
      <c r="T62">
        <v>75.7</v>
      </c>
      <c r="U62">
        <v>68.59</v>
      </c>
      <c r="V62">
        <v>81.48</v>
      </c>
      <c r="W62">
        <v>75.209999999999994</v>
      </c>
      <c r="Y62">
        <v>75.25</v>
      </c>
      <c r="Z62">
        <v>96</v>
      </c>
      <c r="AA62">
        <v>54</v>
      </c>
      <c r="AB62">
        <v>61</v>
      </c>
      <c r="AC62">
        <v>61</v>
      </c>
      <c r="AE62">
        <v>10</v>
      </c>
      <c r="AF62">
        <v>8</v>
      </c>
      <c r="AG62">
        <v>23</v>
      </c>
      <c r="AH62">
        <v>28</v>
      </c>
      <c r="AJ62">
        <v>61</v>
      </c>
    </row>
    <row r="63" spans="1:36" x14ac:dyDescent="0.25">
      <c r="A63" s="3" t="str">
        <f t="shared" si="0"/>
        <v>Yunji Jeong</v>
      </c>
      <c r="B63" s="4">
        <v>45732</v>
      </c>
      <c r="C63" t="s">
        <v>1213</v>
      </c>
      <c r="D63" t="s">
        <v>1214</v>
      </c>
      <c r="E63" t="s">
        <v>1215</v>
      </c>
      <c r="F63" t="s">
        <v>1216</v>
      </c>
      <c r="I63" t="s">
        <v>1315</v>
      </c>
      <c r="J63" t="s">
        <v>1316</v>
      </c>
      <c r="K63" t="s">
        <v>1317</v>
      </c>
      <c r="L63">
        <v>74</v>
      </c>
      <c r="M63">
        <v>70</v>
      </c>
      <c r="Q63">
        <v>144</v>
      </c>
      <c r="R63">
        <v>72.5</v>
      </c>
      <c r="S63">
        <v>71.91</v>
      </c>
      <c r="T63">
        <v>74.7</v>
      </c>
      <c r="U63">
        <v>70.59</v>
      </c>
      <c r="Y63">
        <v>72.650000000000006</v>
      </c>
      <c r="Z63">
        <v>87</v>
      </c>
      <c r="AA63">
        <v>62</v>
      </c>
      <c r="AE63">
        <v>9</v>
      </c>
      <c r="AF63">
        <v>9</v>
      </c>
      <c r="AJ63">
        <v>62</v>
      </c>
    </row>
    <row r="64" spans="1:36" x14ac:dyDescent="0.25">
      <c r="A64" s="3" t="str">
        <f t="shared" si="0"/>
        <v>Jaehee Kim</v>
      </c>
      <c r="B64" s="4">
        <v>45732</v>
      </c>
      <c r="C64" t="s">
        <v>1213</v>
      </c>
      <c r="D64" t="s">
        <v>1214</v>
      </c>
      <c r="E64" t="s">
        <v>1215</v>
      </c>
      <c r="F64" t="s">
        <v>1216</v>
      </c>
      <c r="I64" t="s">
        <v>1227</v>
      </c>
      <c r="J64" t="s">
        <v>1318</v>
      </c>
      <c r="K64" t="s">
        <v>1317</v>
      </c>
      <c r="L64">
        <v>74</v>
      </c>
      <c r="M64">
        <v>70</v>
      </c>
      <c r="Q64">
        <v>144</v>
      </c>
      <c r="R64">
        <v>72.5</v>
      </c>
      <c r="S64">
        <v>71.91</v>
      </c>
      <c r="T64">
        <v>74.7</v>
      </c>
      <c r="U64">
        <v>70.59</v>
      </c>
      <c r="Y64">
        <v>72.650000000000006</v>
      </c>
      <c r="Z64">
        <v>87</v>
      </c>
      <c r="AA64">
        <v>62</v>
      </c>
      <c r="AE64">
        <v>9</v>
      </c>
      <c r="AF64">
        <v>9</v>
      </c>
      <c r="AJ64">
        <v>62</v>
      </c>
    </row>
    <row r="65" spans="1:36" x14ac:dyDescent="0.25">
      <c r="A65" s="3" t="str">
        <f t="shared" si="0"/>
        <v>Jeong Hyun Kang</v>
      </c>
      <c r="B65" s="4">
        <v>45732</v>
      </c>
      <c r="C65" t="s">
        <v>1213</v>
      </c>
      <c r="D65" t="s">
        <v>1214</v>
      </c>
      <c r="E65" t="s">
        <v>1215</v>
      </c>
      <c r="F65" t="s">
        <v>1216</v>
      </c>
      <c r="I65" t="s">
        <v>1290</v>
      </c>
      <c r="J65" t="s">
        <v>1319</v>
      </c>
      <c r="K65" t="s">
        <v>1317</v>
      </c>
      <c r="L65">
        <v>73</v>
      </c>
      <c r="M65">
        <v>71</v>
      </c>
      <c r="Q65">
        <v>144</v>
      </c>
      <c r="R65">
        <v>72.5</v>
      </c>
      <c r="S65">
        <v>71.91</v>
      </c>
      <c r="T65">
        <v>73.7</v>
      </c>
      <c r="U65">
        <v>71.59</v>
      </c>
      <c r="Y65">
        <v>72.650000000000006</v>
      </c>
      <c r="Z65">
        <v>74</v>
      </c>
      <c r="AA65">
        <v>62</v>
      </c>
      <c r="AE65">
        <v>8</v>
      </c>
      <c r="AF65">
        <v>9</v>
      </c>
      <c r="AJ65">
        <v>62</v>
      </c>
    </row>
    <row r="66" spans="1:36" x14ac:dyDescent="0.25">
      <c r="A66" s="3" t="str">
        <f t="shared" ref="A66:A129" si="1">IF(J66="","",CONCATENATE(J66," ",I66))</f>
        <v>Hitaashee Bakshi</v>
      </c>
      <c r="B66" s="4">
        <v>45732</v>
      </c>
      <c r="C66" t="s">
        <v>1213</v>
      </c>
      <c r="D66" t="s">
        <v>1214</v>
      </c>
      <c r="E66" t="s">
        <v>1215</v>
      </c>
      <c r="F66" t="s">
        <v>1216</v>
      </c>
      <c r="I66" t="s">
        <v>1320</v>
      </c>
      <c r="J66" t="s">
        <v>1321</v>
      </c>
      <c r="K66" t="s">
        <v>1317</v>
      </c>
      <c r="L66">
        <v>73</v>
      </c>
      <c r="M66">
        <v>71</v>
      </c>
      <c r="Q66">
        <v>144</v>
      </c>
      <c r="R66">
        <v>72.5</v>
      </c>
      <c r="S66">
        <v>71.91</v>
      </c>
      <c r="T66">
        <v>73.7</v>
      </c>
      <c r="U66">
        <v>71.59</v>
      </c>
      <c r="Y66">
        <v>72.650000000000006</v>
      </c>
      <c r="Z66">
        <v>74</v>
      </c>
      <c r="AA66">
        <v>62</v>
      </c>
      <c r="AE66">
        <v>8</v>
      </c>
      <c r="AF66">
        <v>9</v>
      </c>
      <c r="AJ66">
        <v>62</v>
      </c>
    </row>
    <row r="67" spans="1:36" x14ac:dyDescent="0.25">
      <c r="A67" s="3" t="str">
        <f t="shared" si="1"/>
        <v>Jungmin Lee</v>
      </c>
      <c r="B67" s="4">
        <v>45732</v>
      </c>
      <c r="C67" t="s">
        <v>1213</v>
      </c>
      <c r="D67" t="s">
        <v>1214</v>
      </c>
      <c r="E67" t="s">
        <v>1215</v>
      </c>
      <c r="F67" t="s">
        <v>1216</v>
      </c>
      <c r="I67" t="s">
        <v>1221</v>
      </c>
      <c r="J67" t="s">
        <v>1322</v>
      </c>
      <c r="K67" t="s">
        <v>1317</v>
      </c>
      <c r="L67">
        <v>74</v>
      </c>
      <c r="M67">
        <v>70</v>
      </c>
      <c r="Q67">
        <v>144</v>
      </c>
      <c r="R67">
        <v>72.5</v>
      </c>
      <c r="S67">
        <v>71.91</v>
      </c>
      <c r="T67">
        <v>74.7</v>
      </c>
      <c r="U67">
        <v>70.59</v>
      </c>
      <c r="Y67">
        <v>72.650000000000006</v>
      </c>
      <c r="Z67">
        <v>87</v>
      </c>
      <c r="AA67">
        <v>62</v>
      </c>
      <c r="AE67">
        <v>9</v>
      </c>
      <c r="AF67">
        <v>9</v>
      </c>
      <c r="AJ67">
        <v>62</v>
      </c>
    </row>
    <row r="68" spans="1:36" x14ac:dyDescent="0.25">
      <c r="A68" s="3" t="str">
        <f t="shared" si="1"/>
        <v>Heejeong Lim</v>
      </c>
      <c r="B68" s="4">
        <v>45732</v>
      </c>
      <c r="C68" t="s">
        <v>1213</v>
      </c>
      <c r="D68" t="s">
        <v>1214</v>
      </c>
      <c r="E68" t="s">
        <v>1215</v>
      </c>
      <c r="F68" t="s">
        <v>1216</v>
      </c>
      <c r="I68" t="s">
        <v>1281</v>
      </c>
      <c r="J68" t="s">
        <v>1323</v>
      </c>
      <c r="K68" t="s">
        <v>1317</v>
      </c>
      <c r="L68">
        <v>71</v>
      </c>
      <c r="M68">
        <v>73</v>
      </c>
      <c r="Q68">
        <v>144</v>
      </c>
      <c r="R68">
        <v>72.5</v>
      </c>
      <c r="S68">
        <v>71.91</v>
      </c>
      <c r="T68">
        <v>71.7</v>
      </c>
      <c r="U68">
        <v>73.59</v>
      </c>
      <c r="Y68">
        <v>72.650000000000006</v>
      </c>
      <c r="Z68">
        <v>46</v>
      </c>
      <c r="AA68">
        <v>62</v>
      </c>
      <c r="AE68">
        <v>6</v>
      </c>
      <c r="AF68">
        <v>9</v>
      </c>
      <c r="AJ68">
        <v>62</v>
      </c>
    </row>
    <row r="69" spans="1:36" x14ac:dyDescent="0.25">
      <c r="A69" s="3" t="str">
        <f t="shared" si="1"/>
        <v>Yuai Ji</v>
      </c>
      <c r="B69" s="4">
        <v>45732</v>
      </c>
      <c r="C69" t="s">
        <v>1213</v>
      </c>
      <c r="D69" t="s">
        <v>1214</v>
      </c>
      <c r="E69" t="s">
        <v>1215</v>
      </c>
      <c r="F69" t="s">
        <v>1216</v>
      </c>
      <c r="I69" t="s">
        <v>1307</v>
      </c>
      <c r="J69" t="s">
        <v>1324</v>
      </c>
      <c r="K69" t="s">
        <v>1317</v>
      </c>
      <c r="L69">
        <v>72</v>
      </c>
      <c r="M69">
        <v>72</v>
      </c>
      <c r="Q69">
        <v>144</v>
      </c>
      <c r="R69">
        <v>72.5</v>
      </c>
      <c r="S69">
        <v>71.91</v>
      </c>
      <c r="T69">
        <v>72.7</v>
      </c>
      <c r="U69">
        <v>72.59</v>
      </c>
      <c r="Y69">
        <v>72.650000000000006</v>
      </c>
      <c r="Z69">
        <v>64</v>
      </c>
      <c r="AA69">
        <v>62</v>
      </c>
      <c r="AE69">
        <v>7</v>
      </c>
      <c r="AF69">
        <v>9</v>
      </c>
      <c r="AJ69">
        <v>62</v>
      </c>
    </row>
    <row r="70" spans="1:36" x14ac:dyDescent="0.25">
      <c r="A70" s="3" t="str">
        <f t="shared" si="1"/>
        <v>Soyi Kim</v>
      </c>
      <c r="B70" s="4">
        <v>45732</v>
      </c>
      <c r="C70" t="s">
        <v>1213</v>
      </c>
      <c r="D70" t="s">
        <v>1214</v>
      </c>
      <c r="E70" t="s">
        <v>1215</v>
      </c>
      <c r="F70" t="s">
        <v>1216</v>
      </c>
      <c r="I70" t="s">
        <v>1227</v>
      </c>
      <c r="J70" t="s">
        <v>1325</v>
      </c>
      <c r="K70" t="s">
        <v>1317</v>
      </c>
      <c r="L70">
        <v>72</v>
      </c>
      <c r="M70">
        <v>72</v>
      </c>
      <c r="Q70">
        <v>144</v>
      </c>
      <c r="R70">
        <v>72.5</v>
      </c>
      <c r="S70">
        <v>71.91</v>
      </c>
      <c r="T70">
        <v>72.7</v>
      </c>
      <c r="U70">
        <v>72.59</v>
      </c>
      <c r="Y70">
        <v>72.650000000000006</v>
      </c>
      <c r="Z70">
        <v>64</v>
      </c>
      <c r="AA70">
        <v>62</v>
      </c>
      <c r="AE70">
        <v>7</v>
      </c>
      <c r="AF70">
        <v>9</v>
      </c>
      <c r="AJ70">
        <v>62</v>
      </c>
    </row>
    <row r="71" spans="1:36" x14ac:dyDescent="0.25">
      <c r="A71" s="3" t="str">
        <f t="shared" si="1"/>
        <v>Pattharat Rattanawan</v>
      </c>
      <c r="B71" s="4">
        <v>45732</v>
      </c>
      <c r="C71" t="s">
        <v>1213</v>
      </c>
      <c r="D71" t="s">
        <v>1214</v>
      </c>
      <c r="E71" t="s">
        <v>1215</v>
      </c>
      <c r="F71" t="s">
        <v>1216</v>
      </c>
      <c r="I71" t="s">
        <v>1326</v>
      </c>
      <c r="J71" t="s">
        <v>1327</v>
      </c>
      <c r="K71" t="s">
        <v>1317</v>
      </c>
      <c r="L71">
        <v>73</v>
      </c>
      <c r="M71">
        <v>71</v>
      </c>
      <c r="Q71">
        <v>144</v>
      </c>
      <c r="R71">
        <v>72.5</v>
      </c>
      <c r="S71">
        <v>71.91</v>
      </c>
      <c r="T71">
        <v>73.7</v>
      </c>
      <c r="U71">
        <v>71.59</v>
      </c>
      <c r="Y71">
        <v>72.650000000000006</v>
      </c>
      <c r="Z71">
        <v>74</v>
      </c>
      <c r="AA71">
        <v>62</v>
      </c>
      <c r="AE71">
        <v>8</v>
      </c>
      <c r="AF71">
        <v>9</v>
      </c>
      <c r="AJ71">
        <v>62</v>
      </c>
    </row>
    <row r="72" spans="1:36" x14ac:dyDescent="0.25">
      <c r="A72" s="3" t="str">
        <f t="shared" si="1"/>
        <v>Angel Thongaram</v>
      </c>
      <c r="B72" s="4">
        <v>45732</v>
      </c>
      <c r="C72" t="s">
        <v>1213</v>
      </c>
      <c r="D72" t="s">
        <v>1214</v>
      </c>
      <c r="E72" t="s">
        <v>1215</v>
      </c>
      <c r="F72" t="s">
        <v>1216</v>
      </c>
      <c r="I72" t="s">
        <v>1328</v>
      </c>
      <c r="J72" t="s">
        <v>1329</v>
      </c>
      <c r="K72" t="s">
        <v>1317</v>
      </c>
      <c r="L72">
        <v>71</v>
      </c>
      <c r="M72">
        <v>73</v>
      </c>
      <c r="Q72">
        <v>144</v>
      </c>
      <c r="R72">
        <v>72.5</v>
      </c>
      <c r="S72">
        <v>71.91</v>
      </c>
      <c r="T72">
        <v>71.7</v>
      </c>
      <c r="U72">
        <v>73.59</v>
      </c>
      <c r="Y72">
        <v>72.650000000000006</v>
      </c>
      <c r="Z72">
        <v>46</v>
      </c>
      <c r="AA72">
        <v>62</v>
      </c>
      <c r="AE72">
        <v>6</v>
      </c>
      <c r="AF72">
        <v>9</v>
      </c>
      <c r="AJ72">
        <v>62</v>
      </c>
    </row>
    <row r="73" spans="1:36" x14ac:dyDescent="0.25">
      <c r="A73" s="3" t="str">
        <f t="shared" si="1"/>
        <v>Dongeun Lee</v>
      </c>
      <c r="B73" s="4">
        <v>45732</v>
      </c>
      <c r="C73" t="s">
        <v>1213</v>
      </c>
      <c r="D73" t="s">
        <v>1214</v>
      </c>
      <c r="E73" t="s">
        <v>1215</v>
      </c>
      <c r="F73" t="s">
        <v>1216</v>
      </c>
      <c r="I73" t="s">
        <v>1221</v>
      </c>
      <c r="J73" t="s">
        <v>1330</v>
      </c>
      <c r="K73" t="s">
        <v>1317</v>
      </c>
      <c r="L73">
        <v>71</v>
      </c>
      <c r="M73">
        <v>73</v>
      </c>
      <c r="Q73">
        <v>144</v>
      </c>
      <c r="R73">
        <v>72.5</v>
      </c>
      <c r="S73">
        <v>71.91</v>
      </c>
      <c r="T73">
        <v>71.7</v>
      </c>
      <c r="U73">
        <v>73.59</v>
      </c>
      <c r="Y73">
        <v>72.650000000000006</v>
      </c>
      <c r="Z73">
        <v>46</v>
      </c>
      <c r="AA73">
        <v>62</v>
      </c>
      <c r="AE73">
        <v>6</v>
      </c>
      <c r="AF73">
        <v>9</v>
      </c>
      <c r="AJ73">
        <v>62</v>
      </c>
    </row>
    <row r="74" spans="1:36" x14ac:dyDescent="0.25">
      <c r="A74" s="3" t="str">
        <f t="shared" si="1"/>
        <v>Yeonseo Hwang</v>
      </c>
      <c r="B74" s="4">
        <v>45732</v>
      </c>
      <c r="C74" t="s">
        <v>1213</v>
      </c>
      <c r="D74" t="s">
        <v>1214</v>
      </c>
      <c r="E74" t="s">
        <v>1215</v>
      </c>
      <c r="F74" t="s">
        <v>1216</v>
      </c>
      <c r="I74" t="s">
        <v>1231</v>
      </c>
      <c r="J74" t="s">
        <v>1331</v>
      </c>
      <c r="K74" t="s">
        <v>1317</v>
      </c>
      <c r="L74">
        <v>71</v>
      </c>
      <c r="M74">
        <v>73</v>
      </c>
      <c r="Q74">
        <v>144</v>
      </c>
      <c r="R74">
        <v>72.5</v>
      </c>
      <c r="S74">
        <v>71.91</v>
      </c>
      <c r="T74">
        <v>71.7</v>
      </c>
      <c r="U74">
        <v>73.59</v>
      </c>
      <c r="Y74">
        <v>72.650000000000006</v>
      </c>
      <c r="Z74">
        <v>46</v>
      </c>
      <c r="AA74">
        <v>62</v>
      </c>
      <c r="AE74">
        <v>6</v>
      </c>
      <c r="AF74">
        <v>9</v>
      </c>
      <c r="AJ74">
        <v>62</v>
      </c>
    </row>
    <row r="75" spans="1:36" x14ac:dyDescent="0.25">
      <c r="A75" s="3" t="str">
        <f t="shared" si="1"/>
        <v>Jeongmin Moon</v>
      </c>
      <c r="B75" s="4">
        <v>45732</v>
      </c>
      <c r="C75" t="s">
        <v>1213</v>
      </c>
      <c r="D75" t="s">
        <v>1214</v>
      </c>
      <c r="E75" t="s">
        <v>1215</v>
      </c>
      <c r="F75" t="s">
        <v>1216</v>
      </c>
      <c r="I75" t="s">
        <v>1332</v>
      </c>
      <c r="J75" t="s">
        <v>1333</v>
      </c>
      <c r="K75" t="s">
        <v>1317</v>
      </c>
      <c r="L75">
        <v>68</v>
      </c>
      <c r="M75">
        <v>76</v>
      </c>
      <c r="Q75">
        <v>144</v>
      </c>
      <c r="R75">
        <v>72.5</v>
      </c>
      <c r="S75">
        <v>71.91</v>
      </c>
      <c r="T75">
        <v>68.7</v>
      </c>
      <c r="U75">
        <v>76.59</v>
      </c>
      <c r="Y75">
        <v>72.650000000000006</v>
      </c>
      <c r="Z75">
        <v>11</v>
      </c>
      <c r="AA75">
        <v>62</v>
      </c>
      <c r="AE75">
        <v>3</v>
      </c>
      <c r="AF75">
        <v>9</v>
      </c>
      <c r="AJ75">
        <v>62</v>
      </c>
    </row>
    <row r="76" spans="1:36" x14ac:dyDescent="0.25">
      <c r="A76" s="3" t="str">
        <f t="shared" si="1"/>
        <v>Budsabakorn Sukapan</v>
      </c>
      <c r="B76" s="4">
        <v>45732</v>
      </c>
      <c r="C76" t="s">
        <v>1213</v>
      </c>
      <c r="D76" t="s">
        <v>1214</v>
      </c>
      <c r="E76" t="s">
        <v>1215</v>
      </c>
      <c r="F76" t="s">
        <v>1216</v>
      </c>
      <c r="I76" t="s">
        <v>1334</v>
      </c>
      <c r="J76" t="s">
        <v>1335</v>
      </c>
      <c r="K76" t="s">
        <v>1317</v>
      </c>
      <c r="L76">
        <v>74</v>
      </c>
      <c r="M76">
        <v>71</v>
      </c>
      <c r="Q76">
        <v>145</v>
      </c>
      <c r="R76">
        <v>72.5</v>
      </c>
      <c r="S76">
        <v>71.91</v>
      </c>
      <c r="T76">
        <v>74.7</v>
      </c>
      <c r="U76">
        <v>71.59</v>
      </c>
      <c r="Y76">
        <v>73.150000000000006</v>
      </c>
      <c r="Z76">
        <v>87</v>
      </c>
      <c r="AA76">
        <v>75</v>
      </c>
      <c r="AE76">
        <v>9</v>
      </c>
      <c r="AF76">
        <v>10</v>
      </c>
      <c r="AJ76">
        <v>75</v>
      </c>
    </row>
    <row r="77" spans="1:36" x14ac:dyDescent="0.25">
      <c r="A77" s="3" t="str">
        <f t="shared" si="1"/>
        <v>Keera Foocharoen</v>
      </c>
      <c r="B77" s="4">
        <v>45732</v>
      </c>
      <c r="C77" t="s">
        <v>1213</v>
      </c>
      <c r="D77" t="s">
        <v>1214</v>
      </c>
      <c r="E77" t="s">
        <v>1215</v>
      </c>
      <c r="F77" t="s">
        <v>1216</v>
      </c>
      <c r="I77" t="s">
        <v>1336</v>
      </c>
      <c r="J77" t="s">
        <v>1337</v>
      </c>
      <c r="K77" t="s">
        <v>1317</v>
      </c>
      <c r="L77">
        <v>72</v>
      </c>
      <c r="M77">
        <v>73</v>
      </c>
      <c r="Q77">
        <v>145</v>
      </c>
      <c r="R77">
        <v>72.5</v>
      </c>
      <c r="S77">
        <v>71.91</v>
      </c>
      <c r="T77">
        <v>72.7</v>
      </c>
      <c r="U77">
        <v>73.59</v>
      </c>
      <c r="Y77">
        <v>73.150000000000006</v>
      </c>
      <c r="Z77">
        <v>64</v>
      </c>
      <c r="AA77">
        <v>75</v>
      </c>
      <c r="AE77">
        <v>7</v>
      </c>
      <c r="AF77">
        <v>10</v>
      </c>
      <c r="AJ77">
        <v>75</v>
      </c>
    </row>
    <row r="78" spans="1:36" x14ac:dyDescent="0.25">
      <c r="A78" s="3" t="str">
        <f t="shared" si="1"/>
        <v>Juyoung Pak</v>
      </c>
      <c r="B78" s="4">
        <v>45732</v>
      </c>
      <c r="C78" t="s">
        <v>1213</v>
      </c>
      <c r="D78" t="s">
        <v>1214</v>
      </c>
      <c r="E78" t="s">
        <v>1215</v>
      </c>
      <c r="F78" t="s">
        <v>1216</v>
      </c>
      <c r="I78" t="s">
        <v>1338</v>
      </c>
      <c r="J78" t="s">
        <v>1339</v>
      </c>
      <c r="K78" t="s">
        <v>1317</v>
      </c>
      <c r="L78">
        <v>73</v>
      </c>
      <c r="M78">
        <v>72</v>
      </c>
      <c r="Q78">
        <v>145</v>
      </c>
      <c r="R78">
        <v>72.5</v>
      </c>
      <c r="S78">
        <v>71.91</v>
      </c>
      <c r="T78">
        <v>73.7</v>
      </c>
      <c r="U78">
        <v>72.59</v>
      </c>
      <c r="Y78">
        <v>73.150000000000006</v>
      </c>
      <c r="Z78">
        <v>74</v>
      </c>
      <c r="AA78">
        <v>75</v>
      </c>
      <c r="AE78">
        <v>8</v>
      </c>
      <c r="AF78">
        <v>10</v>
      </c>
      <c r="AJ78">
        <v>75</v>
      </c>
    </row>
    <row r="79" spans="1:36" x14ac:dyDescent="0.25">
      <c r="A79" s="3" t="str">
        <f t="shared" si="1"/>
        <v>Pornanong Phatlum</v>
      </c>
      <c r="B79" s="4">
        <v>45732</v>
      </c>
      <c r="C79" t="s">
        <v>1213</v>
      </c>
      <c r="D79" t="s">
        <v>1214</v>
      </c>
      <c r="E79" t="s">
        <v>1215</v>
      </c>
      <c r="F79" t="s">
        <v>1216</v>
      </c>
      <c r="I79" t="s">
        <v>1340</v>
      </c>
      <c r="J79" t="s">
        <v>1341</v>
      </c>
      <c r="K79" t="s">
        <v>1317</v>
      </c>
      <c r="L79">
        <v>72</v>
      </c>
      <c r="M79">
        <v>73</v>
      </c>
      <c r="Q79">
        <v>145</v>
      </c>
      <c r="R79">
        <v>72.5</v>
      </c>
      <c r="S79">
        <v>71.91</v>
      </c>
      <c r="T79">
        <v>72.7</v>
      </c>
      <c r="U79">
        <v>73.59</v>
      </c>
      <c r="Y79">
        <v>73.150000000000006</v>
      </c>
      <c r="Z79">
        <v>64</v>
      </c>
      <c r="AA79">
        <v>75</v>
      </c>
      <c r="AE79">
        <v>7</v>
      </c>
      <c r="AF79">
        <v>10</v>
      </c>
      <c r="AJ79">
        <v>75</v>
      </c>
    </row>
    <row r="80" spans="1:36" x14ac:dyDescent="0.25">
      <c r="A80" s="3" t="str">
        <f t="shared" si="1"/>
        <v>Saranporn Katesuwan</v>
      </c>
      <c r="B80" s="4">
        <v>45732</v>
      </c>
      <c r="C80" t="s">
        <v>1213</v>
      </c>
      <c r="D80" t="s">
        <v>1214</v>
      </c>
      <c r="E80" t="s">
        <v>1215</v>
      </c>
      <c r="F80" t="s">
        <v>1216</v>
      </c>
      <c r="I80" t="s">
        <v>1342</v>
      </c>
      <c r="J80" t="s">
        <v>1343</v>
      </c>
      <c r="K80" t="s">
        <v>1317</v>
      </c>
      <c r="L80">
        <v>71</v>
      </c>
      <c r="M80">
        <v>74</v>
      </c>
      <c r="Q80">
        <v>145</v>
      </c>
      <c r="R80">
        <v>72.5</v>
      </c>
      <c r="S80">
        <v>71.91</v>
      </c>
      <c r="T80">
        <v>71.7</v>
      </c>
      <c r="U80">
        <v>74.59</v>
      </c>
      <c r="Y80">
        <v>73.150000000000006</v>
      </c>
      <c r="Z80">
        <v>46</v>
      </c>
      <c r="AA80">
        <v>75</v>
      </c>
      <c r="AE80">
        <v>6</v>
      </c>
      <c r="AF80">
        <v>10</v>
      </c>
      <c r="AJ80">
        <v>75</v>
      </c>
    </row>
    <row r="81" spans="1:36" x14ac:dyDescent="0.25">
      <c r="A81" s="3" t="str">
        <f t="shared" si="1"/>
        <v>Sung Hyun Park</v>
      </c>
      <c r="B81" s="4">
        <v>45732</v>
      </c>
      <c r="C81" t="s">
        <v>1213</v>
      </c>
      <c r="D81" t="s">
        <v>1214</v>
      </c>
      <c r="E81" t="s">
        <v>1215</v>
      </c>
      <c r="F81" t="s">
        <v>1216</v>
      </c>
      <c r="I81" t="s">
        <v>1217</v>
      </c>
      <c r="J81" t="s">
        <v>1344</v>
      </c>
      <c r="K81" t="s">
        <v>1317</v>
      </c>
      <c r="L81">
        <v>69</v>
      </c>
      <c r="M81">
        <v>76</v>
      </c>
      <c r="Q81">
        <v>145</v>
      </c>
      <c r="R81">
        <v>72.5</v>
      </c>
      <c r="S81">
        <v>71.91</v>
      </c>
      <c r="T81">
        <v>69.7</v>
      </c>
      <c r="U81">
        <v>76.59</v>
      </c>
      <c r="Y81">
        <v>73.150000000000006</v>
      </c>
      <c r="Z81">
        <v>19</v>
      </c>
      <c r="AA81">
        <v>75</v>
      </c>
      <c r="AE81">
        <v>4</v>
      </c>
      <c r="AF81">
        <v>10</v>
      </c>
      <c r="AJ81">
        <v>75</v>
      </c>
    </row>
    <row r="82" spans="1:36" x14ac:dyDescent="0.25">
      <c r="A82" s="3" t="str">
        <f t="shared" si="1"/>
        <v>Jae Yoon Lee</v>
      </c>
      <c r="B82" s="4">
        <v>45732</v>
      </c>
      <c r="C82" t="s">
        <v>1213</v>
      </c>
      <c r="D82" t="s">
        <v>1214</v>
      </c>
      <c r="E82" t="s">
        <v>1215</v>
      </c>
      <c r="F82" t="s">
        <v>1216</v>
      </c>
      <c r="I82" t="s">
        <v>1221</v>
      </c>
      <c r="J82" t="s">
        <v>1345</v>
      </c>
      <c r="K82" t="s">
        <v>1317</v>
      </c>
      <c r="L82">
        <v>71</v>
      </c>
      <c r="M82">
        <v>74</v>
      </c>
      <c r="Q82">
        <v>145</v>
      </c>
      <c r="R82">
        <v>72.5</v>
      </c>
      <c r="S82">
        <v>71.91</v>
      </c>
      <c r="T82">
        <v>71.7</v>
      </c>
      <c r="U82">
        <v>74.59</v>
      </c>
      <c r="Y82">
        <v>73.150000000000006</v>
      </c>
      <c r="Z82">
        <v>46</v>
      </c>
      <c r="AA82">
        <v>75</v>
      </c>
      <c r="AE82">
        <v>6</v>
      </c>
      <c r="AF82">
        <v>10</v>
      </c>
      <c r="AJ82">
        <v>75</v>
      </c>
    </row>
    <row r="83" spans="1:36" x14ac:dyDescent="0.25">
      <c r="A83" s="3" t="str">
        <f t="shared" si="1"/>
        <v>Sherman Santiwiwattanaphong</v>
      </c>
      <c r="B83" s="4">
        <v>45732</v>
      </c>
      <c r="C83" t="s">
        <v>1213</v>
      </c>
      <c r="D83" t="s">
        <v>1214</v>
      </c>
      <c r="E83" t="s">
        <v>1215</v>
      </c>
      <c r="F83" t="s">
        <v>1216</v>
      </c>
      <c r="I83" t="s">
        <v>1346</v>
      </c>
      <c r="J83" t="s">
        <v>1347</v>
      </c>
      <c r="K83" t="s">
        <v>1317</v>
      </c>
      <c r="L83">
        <v>75</v>
      </c>
      <c r="M83">
        <v>71</v>
      </c>
      <c r="Q83">
        <v>146</v>
      </c>
      <c r="R83">
        <v>72.5</v>
      </c>
      <c r="S83">
        <v>71.91</v>
      </c>
      <c r="T83">
        <v>75.7</v>
      </c>
      <c r="U83">
        <v>71.59</v>
      </c>
      <c r="Y83">
        <v>73.650000000000006</v>
      </c>
      <c r="Z83">
        <v>96</v>
      </c>
      <c r="AA83">
        <v>82</v>
      </c>
      <c r="AE83">
        <v>10</v>
      </c>
      <c r="AF83">
        <v>11</v>
      </c>
      <c r="AJ83">
        <v>82</v>
      </c>
    </row>
    <row r="84" spans="1:36" x14ac:dyDescent="0.25">
      <c r="A84" s="3" t="str">
        <f t="shared" si="1"/>
        <v>Ayean Cho</v>
      </c>
      <c r="B84" s="4">
        <v>45732</v>
      </c>
      <c r="C84" t="s">
        <v>1213</v>
      </c>
      <c r="D84" t="s">
        <v>1214</v>
      </c>
      <c r="E84" t="s">
        <v>1215</v>
      </c>
      <c r="F84" t="s">
        <v>1216</v>
      </c>
      <c r="I84" t="s">
        <v>1298</v>
      </c>
      <c r="J84" t="s">
        <v>1348</v>
      </c>
      <c r="K84" t="s">
        <v>1317</v>
      </c>
      <c r="L84">
        <v>73</v>
      </c>
      <c r="M84">
        <v>73</v>
      </c>
      <c r="Q84">
        <v>146</v>
      </c>
      <c r="R84">
        <v>72.5</v>
      </c>
      <c r="S84">
        <v>71.91</v>
      </c>
      <c r="T84">
        <v>73.7</v>
      </c>
      <c r="U84">
        <v>73.59</v>
      </c>
      <c r="Y84">
        <v>73.650000000000006</v>
      </c>
      <c r="Z84">
        <v>74</v>
      </c>
      <c r="AA84">
        <v>82</v>
      </c>
      <c r="AE84">
        <v>8</v>
      </c>
      <c r="AF84">
        <v>11</v>
      </c>
      <c r="AJ84">
        <v>82</v>
      </c>
    </row>
    <row r="85" spans="1:36" x14ac:dyDescent="0.25">
      <c r="A85" s="3" t="str">
        <f t="shared" si="1"/>
        <v>Chayanit Wangmahaporn</v>
      </c>
      <c r="B85" s="4">
        <v>45732</v>
      </c>
      <c r="C85" t="s">
        <v>1213</v>
      </c>
      <c r="D85" t="s">
        <v>1214</v>
      </c>
      <c r="E85" t="s">
        <v>1215</v>
      </c>
      <c r="F85" t="s">
        <v>1216</v>
      </c>
      <c r="I85" t="s">
        <v>1349</v>
      </c>
      <c r="J85" t="s">
        <v>1350</v>
      </c>
      <c r="K85" t="s">
        <v>1317</v>
      </c>
      <c r="L85">
        <v>73</v>
      </c>
      <c r="M85">
        <v>73</v>
      </c>
      <c r="Q85">
        <v>146</v>
      </c>
      <c r="R85">
        <v>72.5</v>
      </c>
      <c r="S85">
        <v>71.91</v>
      </c>
      <c r="T85">
        <v>73.7</v>
      </c>
      <c r="U85">
        <v>73.59</v>
      </c>
      <c r="Y85">
        <v>73.650000000000006</v>
      </c>
      <c r="Z85">
        <v>74</v>
      </c>
      <c r="AA85">
        <v>82</v>
      </c>
      <c r="AE85">
        <v>8</v>
      </c>
      <c r="AF85">
        <v>11</v>
      </c>
      <c r="AJ85">
        <v>82</v>
      </c>
    </row>
    <row r="86" spans="1:36" x14ac:dyDescent="0.25">
      <c r="A86" s="3" t="str">
        <f t="shared" si="1"/>
        <v>Kyo Rim Seo</v>
      </c>
      <c r="B86" s="4">
        <v>45732</v>
      </c>
      <c r="C86" t="s">
        <v>1213</v>
      </c>
      <c r="D86" t="s">
        <v>1214</v>
      </c>
      <c r="E86" t="s">
        <v>1215</v>
      </c>
      <c r="F86" t="s">
        <v>1216</v>
      </c>
      <c r="I86" t="s">
        <v>1248</v>
      </c>
      <c r="J86" t="s">
        <v>1351</v>
      </c>
      <c r="K86" t="s">
        <v>1317</v>
      </c>
      <c r="L86">
        <v>72</v>
      </c>
      <c r="M86">
        <v>74</v>
      </c>
      <c r="Q86">
        <v>146</v>
      </c>
      <c r="R86">
        <v>72.5</v>
      </c>
      <c r="S86">
        <v>71.91</v>
      </c>
      <c r="T86">
        <v>72.7</v>
      </c>
      <c r="U86">
        <v>74.59</v>
      </c>
      <c r="Y86">
        <v>73.650000000000006</v>
      </c>
      <c r="Z86">
        <v>64</v>
      </c>
      <c r="AA86">
        <v>82</v>
      </c>
      <c r="AE86">
        <v>7</v>
      </c>
      <c r="AF86">
        <v>11</v>
      </c>
      <c r="AJ86">
        <v>82</v>
      </c>
    </row>
    <row r="87" spans="1:36" x14ac:dyDescent="0.25">
      <c r="A87" s="3" t="str">
        <f t="shared" si="1"/>
        <v>Kornkanok Sungpankhao</v>
      </c>
      <c r="B87" s="4">
        <v>45732</v>
      </c>
      <c r="C87" t="s">
        <v>1213</v>
      </c>
      <c r="D87" t="s">
        <v>1214</v>
      </c>
      <c r="E87" t="s">
        <v>1215</v>
      </c>
      <c r="F87" t="s">
        <v>1216</v>
      </c>
      <c r="I87" t="s">
        <v>1352</v>
      </c>
      <c r="J87" t="s">
        <v>1353</v>
      </c>
      <c r="K87" t="s">
        <v>1317</v>
      </c>
      <c r="L87">
        <v>75</v>
      </c>
      <c r="M87">
        <v>72</v>
      </c>
      <c r="Q87">
        <v>147</v>
      </c>
      <c r="R87">
        <v>72.5</v>
      </c>
      <c r="S87">
        <v>71.91</v>
      </c>
      <c r="T87">
        <v>75.7</v>
      </c>
      <c r="U87">
        <v>72.59</v>
      </c>
      <c r="Y87">
        <v>74.150000000000006</v>
      </c>
      <c r="Z87">
        <v>96</v>
      </c>
      <c r="AA87">
        <v>86</v>
      </c>
      <c r="AE87">
        <v>10</v>
      </c>
      <c r="AF87">
        <v>12</v>
      </c>
      <c r="AJ87">
        <v>86</v>
      </c>
    </row>
    <row r="88" spans="1:36" x14ac:dyDescent="0.25">
      <c r="A88" s="3" t="str">
        <f t="shared" si="1"/>
        <v>Sun Jeung Youn</v>
      </c>
      <c r="B88" s="4">
        <v>45732</v>
      </c>
      <c r="C88" t="s">
        <v>1213</v>
      </c>
      <c r="D88" t="s">
        <v>1214</v>
      </c>
      <c r="E88" t="s">
        <v>1215</v>
      </c>
      <c r="F88" t="s">
        <v>1216</v>
      </c>
      <c r="I88" t="s">
        <v>1354</v>
      </c>
      <c r="J88" t="s">
        <v>1355</v>
      </c>
      <c r="K88" t="s">
        <v>1317</v>
      </c>
      <c r="L88">
        <v>76</v>
      </c>
      <c r="M88">
        <v>71</v>
      </c>
      <c r="Q88">
        <v>147</v>
      </c>
      <c r="R88">
        <v>72.5</v>
      </c>
      <c r="S88">
        <v>71.91</v>
      </c>
      <c r="T88">
        <v>76.7</v>
      </c>
      <c r="U88">
        <v>71.59</v>
      </c>
      <c r="Y88">
        <v>74.150000000000006</v>
      </c>
      <c r="Z88">
        <v>105</v>
      </c>
      <c r="AA88">
        <v>86</v>
      </c>
      <c r="AE88">
        <v>11</v>
      </c>
      <c r="AF88">
        <v>12</v>
      </c>
      <c r="AJ88">
        <v>86</v>
      </c>
    </row>
    <row r="89" spans="1:36" x14ac:dyDescent="0.25">
      <c r="A89" s="3" t="str">
        <f t="shared" si="1"/>
        <v>Hye Rim Yun</v>
      </c>
      <c r="B89" s="4">
        <v>45732</v>
      </c>
      <c r="C89" t="s">
        <v>1213</v>
      </c>
      <c r="D89" t="s">
        <v>1214</v>
      </c>
      <c r="E89" t="s">
        <v>1215</v>
      </c>
      <c r="F89" t="s">
        <v>1216</v>
      </c>
      <c r="I89" t="s">
        <v>1356</v>
      </c>
      <c r="J89" t="s">
        <v>1357</v>
      </c>
      <c r="K89" t="s">
        <v>1317</v>
      </c>
      <c r="L89">
        <v>74</v>
      </c>
      <c r="M89">
        <v>73</v>
      </c>
      <c r="Q89">
        <v>147</v>
      </c>
      <c r="R89">
        <v>72.5</v>
      </c>
      <c r="S89">
        <v>71.91</v>
      </c>
      <c r="T89">
        <v>74.7</v>
      </c>
      <c r="U89">
        <v>73.59</v>
      </c>
      <c r="Y89">
        <v>74.150000000000006</v>
      </c>
      <c r="Z89">
        <v>87</v>
      </c>
      <c r="AA89">
        <v>86</v>
      </c>
      <c r="AE89">
        <v>9</v>
      </c>
      <c r="AF89">
        <v>12</v>
      </c>
      <c r="AJ89">
        <v>86</v>
      </c>
    </row>
    <row r="90" spans="1:36" x14ac:dyDescent="0.25">
      <c r="A90" s="3" t="str">
        <f t="shared" si="1"/>
        <v>Ju Hyun Lee</v>
      </c>
      <c r="B90" s="4">
        <v>45732</v>
      </c>
      <c r="C90" t="s">
        <v>1213</v>
      </c>
      <c r="D90" t="s">
        <v>1214</v>
      </c>
      <c r="E90" t="s">
        <v>1215</v>
      </c>
      <c r="F90" t="s">
        <v>1216</v>
      </c>
      <c r="I90" t="s">
        <v>1221</v>
      </c>
      <c r="J90" t="s">
        <v>1358</v>
      </c>
      <c r="K90" t="s">
        <v>1317</v>
      </c>
      <c r="L90">
        <v>72</v>
      </c>
      <c r="M90">
        <v>75</v>
      </c>
      <c r="Q90">
        <v>147</v>
      </c>
      <c r="R90">
        <v>72.5</v>
      </c>
      <c r="S90">
        <v>71.91</v>
      </c>
      <c r="T90">
        <v>72.7</v>
      </c>
      <c r="U90">
        <v>75.59</v>
      </c>
      <c r="Y90">
        <v>74.150000000000006</v>
      </c>
      <c r="Z90">
        <v>64</v>
      </c>
      <c r="AA90">
        <v>86</v>
      </c>
      <c r="AE90">
        <v>7</v>
      </c>
      <c r="AF90">
        <v>12</v>
      </c>
      <c r="AJ90">
        <v>86</v>
      </c>
    </row>
    <row r="91" spans="1:36" x14ac:dyDescent="0.25">
      <c r="A91" s="3" t="str">
        <f t="shared" si="1"/>
        <v>Jungmin Hong</v>
      </c>
      <c r="B91" s="4">
        <v>45732</v>
      </c>
      <c r="C91" t="s">
        <v>1213</v>
      </c>
      <c r="D91" t="s">
        <v>1214</v>
      </c>
      <c r="E91" t="s">
        <v>1215</v>
      </c>
      <c r="F91" t="s">
        <v>1216</v>
      </c>
      <c r="I91" t="s">
        <v>1240</v>
      </c>
      <c r="J91" t="s">
        <v>1322</v>
      </c>
      <c r="K91" t="s">
        <v>1317</v>
      </c>
      <c r="L91">
        <v>71</v>
      </c>
      <c r="M91">
        <v>76</v>
      </c>
      <c r="Q91">
        <v>147</v>
      </c>
      <c r="R91">
        <v>72.5</v>
      </c>
      <c r="S91">
        <v>71.91</v>
      </c>
      <c r="T91">
        <v>71.7</v>
      </c>
      <c r="U91">
        <v>76.59</v>
      </c>
      <c r="Y91">
        <v>74.150000000000006</v>
      </c>
      <c r="Z91">
        <v>46</v>
      </c>
      <c r="AA91">
        <v>86</v>
      </c>
      <c r="AE91">
        <v>6</v>
      </c>
      <c r="AF91">
        <v>12</v>
      </c>
      <c r="AJ91">
        <v>86</v>
      </c>
    </row>
    <row r="92" spans="1:36" x14ac:dyDescent="0.25">
      <c r="A92" s="3" t="str">
        <f t="shared" si="1"/>
        <v>Namo Luangnitikul</v>
      </c>
      <c r="B92" s="4">
        <v>45732</v>
      </c>
      <c r="C92" t="s">
        <v>1213</v>
      </c>
      <c r="D92" t="s">
        <v>1214</v>
      </c>
      <c r="E92" t="s">
        <v>1215</v>
      </c>
      <c r="F92" t="s">
        <v>1216</v>
      </c>
      <c r="I92" t="s">
        <v>1359</v>
      </c>
      <c r="J92" t="s">
        <v>1360</v>
      </c>
      <c r="K92" t="s">
        <v>1317</v>
      </c>
      <c r="L92">
        <v>80</v>
      </c>
      <c r="M92">
        <v>68</v>
      </c>
      <c r="Q92">
        <v>148</v>
      </c>
      <c r="R92">
        <v>72.5</v>
      </c>
      <c r="S92">
        <v>71.91</v>
      </c>
      <c r="T92">
        <v>80.7</v>
      </c>
      <c r="U92">
        <v>68.59</v>
      </c>
      <c r="Y92">
        <v>74.650000000000006</v>
      </c>
      <c r="Z92">
        <v>118</v>
      </c>
      <c r="AA92">
        <v>91</v>
      </c>
      <c r="AE92">
        <v>15</v>
      </c>
      <c r="AF92">
        <v>13</v>
      </c>
      <c r="AJ92">
        <v>91</v>
      </c>
    </row>
    <row r="93" spans="1:36" x14ac:dyDescent="0.25">
      <c r="A93" s="3" t="str">
        <f t="shared" si="1"/>
        <v>Jaravee Boonchant</v>
      </c>
      <c r="B93" s="4">
        <v>45732</v>
      </c>
      <c r="C93" t="s">
        <v>1213</v>
      </c>
      <c r="D93" t="s">
        <v>1214</v>
      </c>
      <c r="E93" t="s">
        <v>1215</v>
      </c>
      <c r="F93" t="s">
        <v>1216</v>
      </c>
      <c r="I93" t="s">
        <v>1361</v>
      </c>
      <c r="J93" t="s">
        <v>1362</v>
      </c>
      <c r="K93" t="s">
        <v>1317</v>
      </c>
      <c r="L93">
        <v>75</v>
      </c>
      <c r="M93">
        <v>73</v>
      </c>
      <c r="Q93">
        <v>148</v>
      </c>
      <c r="R93">
        <v>72.5</v>
      </c>
      <c r="S93">
        <v>71.91</v>
      </c>
      <c r="T93">
        <v>75.7</v>
      </c>
      <c r="U93">
        <v>73.59</v>
      </c>
      <c r="Y93">
        <v>74.650000000000006</v>
      </c>
      <c r="Z93">
        <v>96</v>
      </c>
      <c r="AA93">
        <v>91</v>
      </c>
      <c r="AE93">
        <v>10</v>
      </c>
      <c r="AF93">
        <v>13</v>
      </c>
      <c r="AJ93">
        <v>91</v>
      </c>
    </row>
    <row r="94" spans="1:36" x14ac:dyDescent="0.25">
      <c r="A94" s="3" t="str">
        <f t="shared" si="1"/>
        <v>Dagyeom Yoo</v>
      </c>
      <c r="B94" s="4">
        <v>45732</v>
      </c>
      <c r="C94" t="s">
        <v>1213</v>
      </c>
      <c r="D94" t="s">
        <v>1214</v>
      </c>
      <c r="E94" t="s">
        <v>1215</v>
      </c>
      <c r="F94" t="s">
        <v>1216</v>
      </c>
      <c r="I94" t="s">
        <v>1233</v>
      </c>
      <c r="J94" t="s">
        <v>1363</v>
      </c>
      <c r="K94" t="s">
        <v>1317</v>
      </c>
      <c r="L94">
        <v>75</v>
      </c>
      <c r="M94">
        <v>73</v>
      </c>
      <c r="Q94">
        <v>148</v>
      </c>
      <c r="R94">
        <v>72.5</v>
      </c>
      <c r="S94">
        <v>71.91</v>
      </c>
      <c r="T94">
        <v>75.7</v>
      </c>
      <c r="U94">
        <v>73.59</v>
      </c>
      <c r="Y94">
        <v>74.650000000000006</v>
      </c>
      <c r="Z94">
        <v>96</v>
      </c>
      <c r="AA94">
        <v>91</v>
      </c>
      <c r="AE94">
        <v>10</v>
      </c>
      <c r="AF94">
        <v>13</v>
      </c>
      <c r="AJ94">
        <v>91</v>
      </c>
    </row>
    <row r="95" spans="1:36" x14ac:dyDescent="0.25">
      <c r="A95" s="3" t="str">
        <f t="shared" si="1"/>
        <v>Eunwoo Choi</v>
      </c>
      <c r="B95" s="4">
        <v>45732</v>
      </c>
      <c r="C95" t="s">
        <v>1213</v>
      </c>
      <c r="D95" t="s">
        <v>1214</v>
      </c>
      <c r="E95" t="s">
        <v>1215</v>
      </c>
      <c r="F95" t="s">
        <v>1216</v>
      </c>
      <c r="I95" t="s">
        <v>1261</v>
      </c>
      <c r="J95" t="s">
        <v>1364</v>
      </c>
      <c r="K95" t="s">
        <v>1317</v>
      </c>
      <c r="L95">
        <v>75</v>
      </c>
      <c r="M95">
        <v>73</v>
      </c>
      <c r="Q95">
        <v>148</v>
      </c>
      <c r="R95">
        <v>72.5</v>
      </c>
      <c r="S95">
        <v>71.91</v>
      </c>
      <c r="T95">
        <v>75.7</v>
      </c>
      <c r="U95">
        <v>73.59</v>
      </c>
      <c r="Y95">
        <v>74.650000000000006</v>
      </c>
      <c r="Z95">
        <v>96</v>
      </c>
      <c r="AA95">
        <v>91</v>
      </c>
      <c r="AE95">
        <v>10</v>
      </c>
      <c r="AF95">
        <v>13</v>
      </c>
      <c r="AJ95">
        <v>91</v>
      </c>
    </row>
    <row r="96" spans="1:36" x14ac:dyDescent="0.25">
      <c r="A96" s="3" t="str">
        <f t="shared" si="1"/>
        <v>Joomi Lee</v>
      </c>
      <c r="B96" s="4">
        <v>45732</v>
      </c>
      <c r="C96" t="s">
        <v>1213</v>
      </c>
      <c r="D96" t="s">
        <v>1214</v>
      </c>
      <c r="E96" t="s">
        <v>1215</v>
      </c>
      <c r="F96" t="s">
        <v>1216</v>
      </c>
      <c r="I96" t="s">
        <v>1221</v>
      </c>
      <c r="J96" t="s">
        <v>1365</v>
      </c>
      <c r="K96" t="s">
        <v>1317</v>
      </c>
      <c r="L96">
        <v>73</v>
      </c>
      <c r="M96">
        <v>75</v>
      </c>
      <c r="Q96">
        <v>148</v>
      </c>
      <c r="R96">
        <v>72.5</v>
      </c>
      <c r="S96">
        <v>71.91</v>
      </c>
      <c r="T96">
        <v>73.7</v>
      </c>
      <c r="U96">
        <v>75.59</v>
      </c>
      <c r="Y96">
        <v>74.650000000000006</v>
      </c>
      <c r="Z96">
        <v>74</v>
      </c>
      <c r="AA96">
        <v>91</v>
      </c>
      <c r="AE96">
        <v>8</v>
      </c>
      <c r="AF96">
        <v>13</v>
      </c>
      <c r="AJ96">
        <v>91</v>
      </c>
    </row>
    <row r="97" spans="1:36" x14ac:dyDescent="0.25">
      <c r="A97" s="3" t="str">
        <f t="shared" si="1"/>
        <v>Minbyeol Kim</v>
      </c>
      <c r="B97" s="4">
        <v>45732</v>
      </c>
      <c r="C97" t="s">
        <v>1213</v>
      </c>
      <c r="D97" t="s">
        <v>1214</v>
      </c>
      <c r="E97" t="s">
        <v>1215</v>
      </c>
      <c r="F97" t="s">
        <v>1216</v>
      </c>
      <c r="I97" t="s">
        <v>1227</v>
      </c>
      <c r="J97" t="s">
        <v>1366</v>
      </c>
      <c r="K97" t="s">
        <v>1317</v>
      </c>
      <c r="L97">
        <v>71</v>
      </c>
      <c r="M97">
        <v>77</v>
      </c>
      <c r="Q97">
        <v>148</v>
      </c>
      <c r="R97">
        <v>72.5</v>
      </c>
      <c r="S97">
        <v>71.91</v>
      </c>
      <c r="T97">
        <v>71.7</v>
      </c>
      <c r="U97">
        <v>77.59</v>
      </c>
      <c r="Y97">
        <v>74.650000000000006</v>
      </c>
      <c r="Z97">
        <v>46</v>
      </c>
      <c r="AA97">
        <v>91</v>
      </c>
      <c r="AE97">
        <v>6</v>
      </c>
      <c r="AF97">
        <v>13</v>
      </c>
      <c r="AJ97">
        <v>91</v>
      </c>
    </row>
    <row r="98" spans="1:36" x14ac:dyDescent="0.25">
      <c r="A98" s="3" t="str">
        <f t="shared" si="1"/>
        <v>Su A Yoon</v>
      </c>
      <c r="B98" s="4">
        <v>45732</v>
      </c>
      <c r="C98" t="s">
        <v>1213</v>
      </c>
      <c r="D98" t="s">
        <v>1214</v>
      </c>
      <c r="E98" t="s">
        <v>1215</v>
      </c>
      <c r="F98" t="s">
        <v>1216</v>
      </c>
      <c r="I98" t="s">
        <v>1367</v>
      </c>
      <c r="J98" t="s">
        <v>1368</v>
      </c>
      <c r="K98" t="s">
        <v>1317</v>
      </c>
      <c r="L98">
        <v>79</v>
      </c>
      <c r="M98">
        <v>70</v>
      </c>
      <c r="Q98">
        <v>149</v>
      </c>
      <c r="R98">
        <v>72.5</v>
      </c>
      <c r="S98">
        <v>71.91</v>
      </c>
      <c r="T98">
        <v>79.7</v>
      </c>
      <c r="U98">
        <v>70.59</v>
      </c>
      <c r="Y98">
        <v>75.150000000000006</v>
      </c>
      <c r="Z98">
        <v>116</v>
      </c>
      <c r="AA98">
        <v>97</v>
      </c>
      <c r="AE98">
        <v>14</v>
      </c>
      <c r="AF98">
        <v>14</v>
      </c>
      <c r="AJ98">
        <v>97</v>
      </c>
    </row>
    <row r="99" spans="1:36" x14ac:dyDescent="0.25">
      <c r="A99" s="3" t="str">
        <f t="shared" si="1"/>
        <v>Aretha Pan</v>
      </c>
      <c r="B99" s="4">
        <v>45732</v>
      </c>
      <c r="C99" t="s">
        <v>1213</v>
      </c>
      <c r="D99" t="s">
        <v>1214</v>
      </c>
      <c r="E99" t="s">
        <v>1215</v>
      </c>
      <c r="F99" t="s">
        <v>1216</v>
      </c>
      <c r="I99" t="s">
        <v>1369</v>
      </c>
      <c r="J99" t="s">
        <v>1370</v>
      </c>
      <c r="K99" t="s">
        <v>1317</v>
      </c>
      <c r="L99">
        <v>76</v>
      </c>
      <c r="M99">
        <v>73</v>
      </c>
      <c r="Q99">
        <v>149</v>
      </c>
      <c r="R99">
        <v>72.5</v>
      </c>
      <c r="S99">
        <v>71.91</v>
      </c>
      <c r="T99">
        <v>76.7</v>
      </c>
      <c r="U99">
        <v>73.59</v>
      </c>
      <c r="Y99">
        <v>75.150000000000006</v>
      </c>
      <c r="Z99">
        <v>105</v>
      </c>
      <c r="AA99">
        <v>97</v>
      </c>
      <c r="AE99">
        <v>11</v>
      </c>
      <c r="AF99">
        <v>14</v>
      </c>
      <c r="AJ99">
        <v>97</v>
      </c>
    </row>
    <row r="100" spans="1:36" x14ac:dyDescent="0.25">
      <c r="A100" s="3" t="str">
        <f t="shared" si="1"/>
        <v>Chanettee Wannasaen</v>
      </c>
      <c r="B100" s="4">
        <v>45732</v>
      </c>
      <c r="C100" t="s">
        <v>1213</v>
      </c>
      <c r="D100" t="s">
        <v>1214</v>
      </c>
      <c r="E100" t="s">
        <v>1215</v>
      </c>
      <c r="F100" t="s">
        <v>1216</v>
      </c>
      <c r="I100" t="s">
        <v>1371</v>
      </c>
      <c r="J100" t="s">
        <v>1372</v>
      </c>
      <c r="K100" t="s">
        <v>1317</v>
      </c>
      <c r="L100">
        <v>78</v>
      </c>
      <c r="M100">
        <v>71</v>
      </c>
      <c r="Q100">
        <v>149</v>
      </c>
      <c r="R100">
        <v>72.5</v>
      </c>
      <c r="S100">
        <v>71.91</v>
      </c>
      <c r="T100">
        <v>78.7</v>
      </c>
      <c r="U100">
        <v>71.59</v>
      </c>
      <c r="Y100">
        <v>75.150000000000006</v>
      </c>
      <c r="Z100">
        <v>112</v>
      </c>
      <c r="AA100">
        <v>97</v>
      </c>
      <c r="AE100">
        <v>13</v>
      </c>
      <c r="AF100">
        <v>14</v>
      </c>
      <c r="AJ100">
        <v>97</v>
      </c>
    </row>
    <row r="101" spans="1:36" x14ac:dyDescent="0.25">
      <c r="A101" s="3" t="str">
        <f t="shared" si="1"/>
        <v>Samantha Bruce</v>
      </c>
      <c r="B101" s="4">
        <v>45732</v>
      </c>
      <c r="C101" t="s">
        <v>1213</v>
      </c>
      <c r="D101" t="s">
        <v>1214</v>
      </c>
      <c r="E101" t="s">
        <v>1215</v>
      </c>
      <c r="F101" t="s">
        <v>1216</v>
      </c>
      <c r="I101" t="s">
        <v>1373</v>
      </c>
      <c r="J101" t="s">
        <v>1374</v>
      </c>
      <c r="K101" t="s">
        <v>1317</v>
      </c>
      <c r="L101">
        <v>74</v>
      </c>
      <c r="M101">
        <v>75</v>
      </c>
      <c r="Q101">
        <v>149</v>
      </c>
      <c r="R101">
        <v>72.5</v>
      </c>
      <c r="S101">
        <v>71.91</v>
      </c>
      <c r="T101">
        <v>74.7</v>
      </c>
      <c r="U101">
        <v>75.59</v>
      </c>
      <c r="Y101">
        <v>75.150000000000006</v>
      </c>
      <c r="Z101">
        <v>87</v>
      </c>
      <c r="AA101">
        <v>97</v>
      </c>
      <c r="AE101">
        <v>9</v>
      </c>
      <c r="AF101">
        <v>14</v>
      </c>
      <c r="AJ101">
        <v>97</v>
      </c>
    </row>
    <row r="102" spans="1:36" x14ac:dyDescent="0.25">
      <c r="A102" s="3" t="str">
        <f t="shared" si="1"/>
        <v>Tunrada Piddon</v>
      </c>
      <c r="B102" s="4">
        <v>45732</v>
      </c>
      <c r="C102" t="s">
        <v>1213</v>
      </c>
      <c r="D102" t="s">
        <v>1214</v>
      </c>
      <c r="E102" t="s">
        <v>1215</v>
      </c>
      <c r="F102" t="s">
        <v>1216</v>
      </c>
      <c r="I102" t="s">
        <v>1375</v>
      </c>
      <c r="J102" t="s">
        <v>1376</v>
      </c>
      <c r="K102" t="s">
        <v>1317</v>
      </c>
      <c r="L102">
        <v>75</v>
      </c>
      <c r="M102">
        <v>74</v>
      </c>
      <c r="Q102">
        <v>149</v>
      </c>
      <c r="R102">
        <v>72.5</v>
      </c>
      <c r="S102">
        <v>71.91</v>
      </c>
      <c r="T102">
        <v>75.7</v>
      </c>
      <c r="U102">
        <v>74.59</v>
      </c>
      <c r="Y102">
        <v>75.150000000000006</v>
      </c>
      <c r="Z102">
        <v>96</v>
      </c>
      <c r="AA102">
        <v>97</v>
      </c>
      <c r="AE102">
        <v>10</v>
      </c>
      <c r="AF102">
        <v>14</v>
      </c>
      <c r="AJ102">
        <v>97</v>
      </c>
    </row>
    <row r="103" spans="1:36" x14ac:dyDescent="0.25">
      <c r="A103" s="3" t="str">
        <f t="shared" si="1"/>
        <v>Dabeen Heo</v>
      </c>
      <c r="B103" s="4">
        <v>45732</v>
      </c>
      <c r="C103" t="s">
        <v>1213</v>
      </c>
      <c r="D103" t="s">
        <v>1214</v>
      </c>
      <c r="E103" t="s">
        <v>1215</v>
      </c>
      <c r="F103" t="s">
        <v>1216</v>
      </c>
      <c r="I103" t="s">
        <v>1377</v>
      </c>
      <c r="J103" t="s">
        <v>1378</v>
      </c>
      <c r="K103" t="s">
        <v>1317</v>
      </c>
      <c r="L103">
        <v>70</v>
      </c>
      <c r="M103">
        <v>79</v>
      </c>
      <c r="Q103">
        <v>149</v>
      </c>
      <c r="R103">
        <v>72.5</v>
      </c>
      <c r="S103">
        <v>71.91</v>
      </c>
      <c r="T103">
        <v>70.7</v>
      </c>
      <c r="U103">
        <v>79.59</v>
      </c>
      <c r="Y103">
        <v>75.150000000000006</v>
      </c>
      <c r="Z103">
        <v>34</v>
      </c>
      <c r="AA103">
        <v>97</v>
      </c>
      <c r="AE103">
        <v>5</v>
      </c>
      <c r="AF103">
        <v>14</v>
      </c>
      <c r="AJ103">
        <v>97</v>
      </c>
    </row>
    <row r="104" spans="1:36" x14ac:dyDescent="0.25">
      <c r="A104" s="3" t="str">
        <f t="shared" si="1"/>
        <v>Joori Jeong</v>
      </c>
      <c r="B104" s="4">
        <v>45732</v>
      </c>
      <c r="C104" t="s">
        <v>1213</v>
      </c>
      <c r="D104" t="s">
        <v>1214</v>
      </c>
      <c r="E104" t="s">
        <v>1215</v>
      </c>
      <c r="F104" t="s">
        <v>1216</v>
      </c>
      <c r="I104" t="s">
        <v>1315</v>
      </c>
      <c r="J104" t="s">
        <v>1379</v>
      </c>
      <c r="K104" t="s">
        <v>1317</v>
      </c>
      <c r="L104">
        <v>77</v>
      </c>
      <c r="M104">
        <v>73</v>
      </c>
      <c r="Q104">
        <v>150</v>
      </c>
      <c r="R104">
        <v>72.5</v>
      </c>
      <c r="S104">
        <v>71.91</v>
      </c>
      <c r="T104">
        <v>77.7</v>
      </c>
      <c r="U104">
        <v>73.59</v>
      </c>
      <c r="Y104">
        <v>75.650000000000006</v>
      </c>
      <c r="Z104">
        <v>110</v>
      </c>
      <c r="AA104">
        <v>103</v>
      </c>
      <c r="AE104">
        <v>12</v>
      </c>
      <c r="AF104">
        <v>15</v>
      </c>
      <c r="AJ104">
        <v>103</v>
      </c>
    </row>
    <row r="105" spans="1:36" x14ac:dyDescent="0.25">
      <c r="A105" s="3" t="str">
        <f t="shared" si="1"/>
        <v>Tvesa Malik</v>
      </c>
      <c r="B105" s="4">
        <v>45732</v>
      </c>
      <c r="C105" t="s">
        <v>1213</v>
      </c>
      <c r="D105" t="s">
        <v>1214</v>
      </c>
      <c r="E105" t="s">
        <v>1215</v>
      </c>
      <c r="F105" t="s">
        <v>1216</v>
      </c>
      <c r="I105" t="s">
        <v>1380</v>
      </c>
      <c r="J105" t="s">
        <v>1381</v>
      </c>
      <c r="K105" t="s">
        <v>1317</v>
      </c>
      <c r="L105">
        <v>76</v>
      </c>
      <c r="M105">
        <v>74</v>
      </c>
      <c r="Q105">
        <v>150</v>
      </c>
      <c r="R105">
        <v>72.5</v>
      </c>
      <c r="S105">
        <v>71.91</v>
      </c>
      <c r="T105">
        <v>76.7</v>
      </c>
      <c r="U105">
        <v>74.59</v>
      </c>
      <c r="Y105">
        <v>75.650000000000006</v>
      </c>
      <c r="Z105">
        <v>105</v>
      </c>
      <c r="AA105">
        <v>103</v>
      </c>
      <c r="AE105">
        <v>11</v>
      </c>
      <c r="AF105">
        <v>15</v>
      </c>
      <c r="AJ105">
        <v>103</v>
      </c>
    </row>
    <row r="106" spans="1:36" x14ac:dyDescent="0.25">
      <c r="A106" s="3" t="str">
        <f t="shared" si="1"/>
        <v>Jidapa Samattiyadeekul</v>
      </c>
      <c r="B106" s="4">
        <v>45732</v>
      </c>
      <c r="C106" t="s">
        <v>1213</v>
      </c>
      <c r="D106" t="s">
        <v>1214</v>
      </c>
      <c r="E106" t="s">
        <v>1215</v>
      </c>
      <c r="F106" t="s">
        <v>1216</v>
      </c>
      <c r="I106" t="s">
        <v>1382</v>
      </c>
      <c r="J106" t="s">
        <v>1383</v>
      </c>
      <c r="K106" t="s">
        <v>1317</v>
      </c>
      <c r="L106">
        <v>80</v>
      </c>
      <c r="M106">
        <v>70</v>
      </c>
      <c r="Q106">
        <v>150</v>
      </c>
      <c r="R106">
        <v>72.5</v>
      </c>
      <c r="S106">
        <v>71.91</v>
      </c>
      <c r="T106">
        <v>80.7</v>
      </c>
      <c r="U106">
        <v>70.59</v>
      </c>
      <c r="Y106">
        <v>75.650000000000006</v>
      </c>
      <c r="Z106">
        <v>118</v>
      </c>
      <c r="AA106">
        <v>103</v>
      </c>
      <c r="AE106">
        <v>15</v>
      </c>
      <c r="AF106">
        <v>15</v>
      </c>
      <c r="AJ106">
        <v>103</v>
      </c>
    </row>
    <row r="107" spans="1:36" x14ac:dyDescent="0.25">
      <c r="A107" s="3" t="str">
        <f t="shared" si="1"/>
        <v>Seo Young Ma</v>
      </c>
      <c r="B107" s="4">
        <v>45732</v>
      </c>
      <c r="C107" t="s">
        <v>1213</v>
      </c>
      <c r="D107" t="s">
        <v>1214</v>
      </c>
      <c r="E107" t="s">
        <v>1215</v>
      </c>
      <c r="F107" t="s">
        <v>1216</v>
      </c>
      <c r="I107" t="s">
        <v>1223</v>
      </c>
      <c r="J107" t="s">
        <v>1384</v>
      </c>
      <c r="K107" t="s">
        <v>1317</v>
      </c>
      <c r="L107">
        <v>76</v>
      </c>
      <c r="M107">
        <v>74</v>
      </c>
      <c r="Q107">
        <v>150</v>
      </c>
      <c r="R107">
        <v>72.5</v>
      </c>
      <c r="S107">
        <v>71.91</v>
      </c>
      <c r="T107">
        <v>76.7</v>
      </c>
      <c r="U107">
        <v>74.59</v>
      </c>
      <c r="Y107">
        <v>75.650000000000006</v>
      </c>
      <c r="Z107">
        <v>105</v>
      </c>
      <c r="AA107">
        <v>103</v>
      </c>
      <c r="AE107">
        <v>11</v>
      </c>
      <c r="AF107">
        <v>15</v>
      </c>
      <c r="AJ107">
        <v>103</v>
      </c>
    </row>
    <row r="108" spans="1:36" x14ac:dyDescent="0.25">
      <c r="A108" s="3" t="str">
        <f t="shared" si="1"/>
        <v>Juni Lee</v>
      </c>
      <c r="B108" s="4">
        <v>45732</v>
      </c>
      <c r="C108" t="s">
        <v>1213</v>
      </c>
      <c r="D108" t="s">
        <v>1214</v>
      </c>
      <c r="E108" t="s">
        <v>1215</v>
      </c>
      <c r="F108" t="s">
        <v>1216</v>
      </c>
      <c r="I108" t="s">
        <v>1221</v>
      </c>
      <c r="J108" t="s">
        <v>1385</v>
      </c>
      <c r="K108" t="s">
        <v>1317</v>
      </c>
      <c r="L108">
        <v>74</v>
      </c>
      <c r="M108">
        <v>76</v>
      </c>
      <c r="Q108">
        <v>150</v>
      </c>
      <c r="R108">
        <v>72.5</v>
      </c>
      <c r="S108">
        <v>71.91</v>
      </c>
      <c r="T108">
        <v>74.7</v>
      </c>
      <c r="U108">
        <v>76.59</v>
      </c>
      <c r="Y108">
        <v>75.650000000000006</v>
      </c>
      <c r="Z108">
        <v>87</v>
      </c>
      <c r="AA108">
        <v>103</v>
      </c>
      <c r="AE108">
        <v>9</v>
      </c>
      <c r="AF108">
        <v>15</v>
      </c>
      <c r="AJ108">
        <v>103</v>
      </c>
    </row>
    <row r="109" spans="1:36" x14ac:dyDescent="0.25">
      <c r="A109" s="3" t="str">
        <f t="shared" si="1"/>
        <v>Holly Victoria Halim</v>
      </c>
      <c r="B109" s="4">
        <v>45732</v>
      </c>
      <c r="C109" t="s">
        <v>1213</v>
      </c>
      <c r="D109" t="s">
        <v>1214</v>
      </c>
      <c r="E109" t="s">
        <v>1215</v>
      </c>
      <c r="F109" t="s">
        <v>1216</v>
      </c>
      <c r="I109" t="s">
        <v>1386</v>
      </c>
      <c r="J109" t="s">
        <v>1387</v>
      </c>
      <c r="K109" t="s">
        <v>1317</v>
      </c>
      <c r="L109">
        <v>75</v>
      </c>
      <c r="M109">
        <v>75</v>
      </c>
      <c r="Q109">
        <v>150</v>
      </c>
      <c r="R109">
        <v>72.5</v>
      </c>
      <c r="S109">
        <v>71.91</v>
      </c>
      <c r="T109">
        <v>75.7</v>
      </c>
      <c r="U109">
        <v>75.59</v>
      </c>
      <c r="Y109">
        <v>75.650000000000006</v>
      </c>
      <c r="Z109">
        <v>96</v>
      </c>
      <c r="AA109">
        <v>103</v>
      </c>
      <c r="AE109">
        <v>10</v>
      </c>
      <c r="AF109">
        <v>15</v>
      </c>
      <c r="AJ109">
        <v>103</v>
      </c>
    </row>
    <row r="110" spans="1:36" x14ac:dyDescent="0.25">
      <c r="A110" s="3" t="str">
        <f t="shared" si="1"/>
        <v>Gyeol Park</v>
      </c>
      <c r="B110" s="4">
        <v>45732</v>
      </c>
      <c r="C110" t="s">
        <v>1213</v>
      </c>
      <c r="D110" t="s">
        <v>1214</v>
      </c>
      <c r="E110" t="s">
        <v>1215</v>
      </c>
      <c r="F110" t="s">
        <v>1216</v>
      </c>
      <c r="I110" t="s">
        <v>1217</v>
      </c>
      <c r="J110" t="s">
        <v>1388</v>
      </c>
      <c r="K110" t="s">
        <v>1317</v>
      </c>
      <c r="L110">
        <v>76</v>
      </c>
      <c r="M110">
        <v>75</v>
      </c>
      <c r="Q110">
        <v>151</v>
      </c>
      <c r="R110">
        <v>72.5</v>
      </c>
      <c r="S110">
        <v>71.91</v>
      </c>
      <c r="T110">
        <v>76.7</v>
      </c>
      <c r="U110">
        <v>75.59</v>
      </c>
      <c r="Y110">
        <v>76.150000000000006</v>
      </c>
      <c r="Z110">
        <v>105</v>
      </c>
      <c r="AA110">
        <v>109</v>
      </c>
      <c r="AE110">
        <v>11</v>
      </c>
      <c r="AF110">
        <v>16</v>
      </c>
      <c r="AJ110">
        <v>109</v>
      </c>
    </row>
    <row r="111" spans="1:36" x14ac:dyDescent="0.25">
      <c r="A111" s="3" t="str">
        <f t="shared" si="1"/>
        <v>Dayeon Lee</v>
      </c>
      <c r="B111" s="4">
        <v>45732</v>
      </c>
      <c r="C111" t="s">
        <v>1213</v>
      </c>
      <c r="D111" t="s">
        <v>1214</v>
      </c>
      <c r="E111" t="s">
        <v>1215</v>
      </c>
      <c r="F111" t="s">
        <v>1216</v>
      </c>
      <c r="I111" t="s">
        <v>1221</v>
      </c>
      <c r="J111" t="s">
        <v>1389</v>
      </c>
      <c r="K111" t="s">
        <v>1317</v>
      </c>
      <c r="L111">
        <v>74</v>
      </c>
      <c r="M111">
        <v>77</v>
      </c>
      <c r="Q111">
        <v>151</v>
      </c>
      <c r="R111">
        <v>72.5</v>
      </c>
      <c r="S111">
        <v>71.91</v>
      </c>
      <c r="T111">
        <v>74.7</v>
      </c>
      <c r="U111">
        <v>77.59</v>
      </c>
      <c r="Y111">
        <v>76.150000000000006</v>
      </c>
      <c r="Z111">
        <v>87</v>
      </c>
      <c r="AA111">
        <v>109</v>
      </c>
      <c r="AE111">
        <v>9</v>
      </c>
      <c r="AF111">
        <v>16</v>
      </c>
      <c r="AJ111">
        <v>109</v>
      </c>
    </row>
    <row r="112" spans="1:36" x14ac:dyDescent="0.25">
      <c r="A112" s="3" t="str">
        <f t="shared" si="1"/>
        <v>Yingtong Jiao</v>
      </c>
      <c r="B112" s="4">
        <v>45732</v>
      </c>
      <c r="C112" t="s">
        <v>1213</v>
      </c>
      <c r="D112" t="s">
        <v>1214</v>
      </c>
      <c r="E112" t="s">
        <v>1215</v>
      </c>
      <c r="F112" t="s">
        <v>1216</v>
      </c>
      <c r="I112" t="s">
        <v>1390</v>
      </c>
      <c r="J112" t="s">
        <v>1391</v>
      </c>
      <c r="K112" t="s">
        <v>1317</v>
      </c>
      <c r="L112">
        <v>73</v>
      </c>
      <c r="M112">
        <v>78</v>
      </c>
      <c r="Q112">
        <v>151</v>
      </c>
      <c r="R112">
        <v>72.5</v>
      </c>
      <c r="S112">
        <v>71.91</v>
      </c>
      <c r="T112">
        <v>73.7</v>
      </c>
      <c r="U112">
        <v>78.59</v>
      </c>
      <c r="Y112">
        <v>76.150000000000006</v>
      </c>
      <c r="Z112">
        <v>74</v>
      </c>
      <c r="AA112">
        <v>109</v>
      </c>
      <c r="AE112">
        <v>8</v>
      </c>
      <c r="AF112">
        <v>16</v>
      </c>
      <c r="AJ112">
        <v>109</v>
      </c>
    </row>
    <row r="113" spans="1:36" x14ac:dyDescent="0.25">
      <c r="A113" s="3" t="str">
        <f t="shared" si="1"/>
        <v>Jeongmee Hwang</v>
      </c>
      <c r="B113" s="4">
        <v>45732</v>
      </c>
      <c r="C113" t="s">
        <v>1213</v>
      </c>
      <c r="D113" t="s">
        <v>1214</v>
      </c>
      <c r="E113" t="s">
        <v>1215</v>
      </c>
      <c r="F113" t="s">
        <v>1216</v>
      </c>
      <c r="I113" t="s">
        <v>1231</v>
      </c>
      <c r="J113" t="s">
        <v>1392</v>
      </c>
      <c r="K113" t="s">
        <v>1317</v>
      </c>
      <c r="L113">
        <v>79</v>
      </c>
      <c r="M113">
        <v>73</v>
      </c>
      <c r="Q113">
        <v>152</v>
      </c>
      <c r="R113">
        <v>72.5</v>
      </c>
      <c r="S113">
        <v>71.91</v>
      </c>
      <c r="T113">
        <v>79.7</v>
      </c>
      <c r="U113">
        <v>73.59</v>
      </c>
      <c r="Y113">
        <v>76.650000000000006</v>
      </c>
      <c r="Z113">
        <v>116</v>
      </c>
      <c r="AA113">
        <v>112</v>
      </c>
      <c r="AE113">
        <v>14</v>
      </c>
      <c r="AF113">
        <v>17</v>
      </c>
      <c r="AJ113">
        <v>112</v>
      </c>
    </row>
    <row r="114" spans="1:36" x14ac:dyDescent="0.25">
      <c r="A114" s="3" t="str">
        <f t="shared" si="1"/>
        <v>Dussavi Soopimjit</v>
      </c>
      <c r="B114" s="4">
        <v>45732</v>
      </c>
      <c r="C114" t="s">
        <v>1213</v>
      </c>
      <c r="D114" t="s">
        <v>1214</v>
      </c>
      <c r="E114" t="s">
        <v>1215</v>
      </c>
      <c r="F114" t="s">
        <v>1216</v>
      </c>
      <c r="I114" t="s">
        <v>1393</v>
      </c>
      <c r="J114" t="s">
        <v>1394</v>
      </c>
      <c r="K114" t="s">
        <v>1317</v>
      </c>
      <c r="L114">
        <v>73</v>
      </c>
      <c r="M114">
        <v>79</v>
      </c>
      <c r="Q114">
        <v>152</v>
      </c>
      <c r="R114">
        <v>72.5</v>
      </c>
      <c r="S114">
        <v>71.91</v>
      </c>
      <c r="T114">
        <v>73.7</v>
      </c>
      <c r="U114">
        <v>79.59</v>
      </c>
      <c r="Y114">
        <v>76.650000000000006</v>
      </c>
      <c r="Z114">
        <v>74</v>
      </c>
      <c r="AA114">
        <v>112</v>
      </c>
      <c r="AE114">
        <v>8</v>
      </c>
      <c r="AF114">
        <v>17</v>
      </c>
      <c r="AJ114">
        <v>112</v>
      </c>
    </row>
    <row r="115" spans="1:36" x14ac:dyDescent="0.25">
      <c r="A115" s="3" t="str">
        <f t="shared" si="1"/>
        <v>Bit Na Han</v>
      </c>
      <c r="B115" s="4">
        <v>45732</v>
      </c>
      <c r="C115" t="s">
        <v>1213</v>
      </c>
      <c r="D115" t="s">
        <v>1214</v>
      </c>
      <c r="E115" t="s">
        <v>1215</v>
      </c>
      <c r="F115" t="s">
        <v>1216</v>
      </c>
      <c r="I115" t="s">
        <v>1252</v>
      </c>
      <c r="J115" t="s">
        <v>1395</v>
      </c>
      <c r="K115" t="s">
        <v>1317</v>
      </c>
      <c r="L115">
        <v>75</v>
      </c>
      <c r="M115">
        <v>77</v>
      </c>
      <c r="Q115">
        <v>152</v>
      </c>
      <c r="R115">
        <v>72.5</v>
      </c>
      <c r="S115">
        <v>71.91</v>
      </c>
      <c r="T115">
        <v>75.7</v>
      </c>
      <c r="U115">
        <v>77.59</v>
      </c>
      <c r="Y115">
        <v>76.650000000000006</v>
      </c>
      <c r="Z115">
        <v>96</v>
      </c>
      <c r="AA115">
        <v>112</v>
      </c>
      <c r="AE115">
        <v>10</v>
      </c>
      <c r="AF115">
        <v>17</v>
      </c>
      <c r="AJ115">
        <v>112</v>
      </c>
    </row>
    <row r="116" spans="1:36" x14ac:dyDescent="0.25">
      <c r="A116" s="3" t="str">
        <f t="shared" si="1"/>
        <v>Onkanok Soisuwan</v>
      </c>
      <c r="B116" s="4">
        <v>45732</v>
      </c>
      <c r="C116" t="s">
        <v>1213</v>
      </c>
      <c r="D116" t="s">
        <v>1214</v>
      </c>
      <c r="E116" t="s">
        <v>1215</v>
      </c>
      <c r="F116" t="s">
        <v>1216</v>
      </c>
      <c r="I116" t="s">
        <v>1396</v>
      </c>
      <c r="J116" t="s">
        <v>1397</v>
      </c>
      <c r="K116" t="s">
        <v>1317</v>
      </c>
      <c r="L116">
        <v>73</v>
      </c>
      <c r="M116">
        <v>79</v>
      </c>
      <c r="Q116">
        <v>152</v>
      </c>
      <c r="R116">
        <v>72.5</v>
      </c>
      <c r="S116">
        <v>71.91</v>
      </c>
      <c r="T116">
        <v>73.7</v>
      </c>
      <c r="U116">
        <v>79.59</v>
      </c>
      <c r="Y116">
        <v>76.650000000000006</v>
      </c>
      <c r="Z116">
        <v>74</v>
      </c>
      <c r="AA116">
        <v>112</v>
      </c>
      <c r="AE116">
        <v>8</v>
      </c>
      <c r="AF116">
        <v>17</v>
      </c>
      <c r="AJ116">
        <v>112</v>
      </c>
    </row>
    <row r="117" spans="1:36" x14ac:dyDescent="0.25">
      <c r="A117" s="3" t="str">
        <f t="shared" si="1"/>
        <v>Geraldine Wong</v>
      </c>
      <c r="B117" s="4">
        <v>45732</v>
      </c>
      <c r="C117" t="s">
        <v>1213</v>
      </c>
      <c r="D117" t="s">
        <v>1214</v>
      </c>
      <c r="E117" t="s">
        <v>1215</v>
      </c>
      <c r="F117" t="s">
        <v>1216</v>
      </c>
      <c r="I117" t="s">
        <v>1398</v>
      </c>
      <c r="J117" t="s">
        <v>1399</v>
      </c>
      <c r="K117" t="s">
        <v>1317</v>
      </c>
      <c r="L117">
        <v>78</v>
      </c>
      <c r="M117">
        <v>75</v>
      </c>
      <c r="Q117">
        <v>153</v>
      </c>
      <c r="R117">
        <v>72.5</v>
      </c>
      <c r="S117">
        <v>71.91</v>
      </c>
      <c r="T117">
        <v>78.7</v>
      </c>
      <c r="U117">
        <v>75.59</v>
      </c>
      <c r="Y117">
        <v>77.150000000000006</v>
      </c>
      <c r="Z117">
        <v>112</v>
      </c>
      <c r="AA117">
        <v>116</v>
      </c>
      <c r="AE117">
        <v>13</v>
      </c>
      <c r="AF117">
        <v>18</v>
      </c>
      <c r="AJ117">
        <v>116</v>
      </c>
    </row>
    <row r="118" spans="1:36" x14ac:dyDescent="0.25">
      <c r="A118" s="3" t="str">
        <f t="shared" si="1"/>
        <v>Sock Hwee Koh</v>
      </c>
      <c r="B118" s="4">
        <v>45732</v>
      </c>
      <c r="C118" t="s">
        <v>1213</v>
      </c>
      <c r="D118" t="s">
        <v>1214</v>
      </c>
      <c r="E118" t="s">
        <v>1215</v>
      </c>
      <c r="F118" t="s">
        <v>1216</v>
      </c>
      <c r="I118" t="s">
        <v>1400</v>
      </c>
      <c r="J118" t="s">
        <v>1401</v>
      </c>
      <c r="K118" t="s">
        <v>1317</v>
      </c>
      <c r="L118">
        <v>77</v>
      </c>
      <c r="M118">
        <v>77</v>
      </c>
      <c r="Q118">
        <v>154</v>
      </c>
      <c r="R118">
        <v>72.5</v>
      </c>
      <c r="S118">
        <v>71.91</v>
      </c>
      <c r="T118">
        <v>77.7</v>
      </c>
      <c r="U118">
        <v>77.59</v>
      </c>
      <c r="Y118">
        <v>77.650000000000006</v>
      </c>
      <c r="Z118">
        <v>110</v>
      </c>
      <c r="AA118">
        <v>117</v>
      </c>
      <c r="AE118">
        <v>12</v>
      </c>
      <c r="AF118">
        <v>19</v>
      </c>
      <c r="AJ118">
        <v>117</v>
      </c>
    </row>
    <row r="119" spans="1:36" x14ac:dyDescent="0.25">
      <c r="A119" s="3" t="str">
        <f t="shared" si="1"/>
        <v>Amanda Tan</v>
      </c>
      <c r="B119" s="4">
        <v>45732</v>
      </c>
      <c r="C119" t="s">
        <v>1213</v>
      </c>
      <c r="D119" t="s">
        <v>1214</v>
      </c>
      <c r="E119" t="s">
        <v>1215</v>
      </c>
      <c r="F119" t="s">
        <v>1216</v>
      </c>
      <c r="I119" t="s">
        <v>1402</v>
      </c>
      <c r="J119" t="s">
        <v>1403</v>
      </c>
      <c r="K119" t="s">
        <v>1317</v>
      </c>
      <c r="L119">
        <v>78</v>
      </c>
      <c r="M119">
        <v>76</v>
      </c>
      <c r="Q119">
        <v>154</v>
      </c>
      <c r="R119">
        <v>72.5</v>
      </c>
      <c r="S119">
        <v>71.91</v>
      </c>
      <c r="T119">
        <v>78.7</v>
      </c>
      <c r="U119">
        <v>76.59</v>
      </c>
      <c r="Y119">
        <v>77.650000000000006</v>
      </c>
      <c r="Z119">
        <v>112</v>
      </c>
      <c r="AA119">
        <v>117</v>
      </c>
      <c r="AE119">
        <v>13</v>
      </c>
      <c r="AF119">
        <v>19</v>
      </c>
      <c r="AJ119">
        <v>117</v>
      </c>
    </row>
    <row r="120" spans="1:36" x14ac:dyDescent="0.25">
      <c r="A120" s="3" t="str">
        <f t="shared" si="1"/>
        <v>Patricia Sinolungan</v>
      </c>
      <c r="B120" s="4">
        <v>45732</v>
      </c>
      <c r="C120" t="s">
        <v>1213</v>
      </c>
      <c r="D120" t="s">
        <v>1214</v>
      </c>
      <c r="E120" t="s">
        <v>1215</v>
      </c>
      <c r="F120" t="s">
        <v>1216</v>
      </c>
      <c r="I120" t="s">
        <v>1404</v>
      </c>
      <c r="J120" t="s">
        <v>1405</v>
      </c>
      <c r="K120" t="s">
        <v>1317</v>
      </c>
      <c r="L120">
        <v>78</v>
      </c>
      <c r="M120">
        <v>79</v>
      </c>
      <c r="Q120">
        <v>157</v>
      </c>
      <c r="R120">
        <v>72.5</v>
      </c>
      <c r="S120">
        <v>71.91</v>
      </c>
      <c r="T120">
        <v>78.7</v>
      </c>
      <c r="U120">
        <v>79.59</v>
      </c>
      <c r="Y120">
        <v>79.150000000000006</v>
      </c>
      <c r="Z120">
        <v>112</v>
      </c>
      <c r="AA120">
        <v>119</v>
      </c>
      <c r="AE120">
        <v>13</v>
      </c>
      <c r="AF120">
        <v>22</v>
      </c>
      <c r="AJ120">
        <v>119</v>
      </c>
    </row>
    <row r="121" spans="1:36" x14ac:dyDescent="0.25">
      <c r="A121" s="3" t="str">
        <f t="shared" si="1"/>
        <v>Princess Superal</v>
      </c>
      <c r="B121" s="4">
        <v>45732</v>
      </c>
      <c r="C121" t="s">
        <v>1213</v>
      </c>
      <c r="D121" t="s">
        <v>1214</v>
      </c>
      <c r="E121" t="s">
        <v>1215</v>
      </c>
      <c r="F121" t="s">
        <v>1216</v>
      </c>
      <c r="I121" t="s">
        <v>1406</v>
      </c>
      <c r="J121" t="s">
        <v>1407</v>
      </c>
      <c r="K121" t="s">
        <v>1317</v>
      </c>
      <c r="L121">
        <v>81</v>
      </c>
      <c r="M121">
        <v>79</v>
      </c>
      <c r="Q121">
        <v>160</v>
      </c>
      <c r="R121">
        <v>72.5</v>
      </c>
      <c r="S121">
        <v>71.91</v>
      </c>
      <c r="T121">
        <v>81.7</v>
      </c>
      <c r="U121">
        <v>79.59</v>
      </c>
      <c r="Y121">
        <v>80.650000000000006</v>
      </c>
      <c r="Z121">
        <v>120</v>
      </c>
      <c r="AA121">
        <v>120</v>
      </c>
      <c r="AE121">
        <v>16</v>
      </c>
      <c r="AF121">
        <v>25</v>
      </c>
      <c r="AJ121">
        <v>120</v>
      </c>
    </row>
    <row r="122" spans="1:36" x14ac:dyDescent="0.25">
      <c r="A122" s="3" t="str">
        <f t="shared" si="1"/>
        <v>April Angurasaranee</v>
      </c>
      <c r="B122" s="4">
        <v>45732</v>
      </c>
      <c r="C122" t="s">
        <v>1408</v>
      </c>
      <c r="D122" t="s">
        <v>1409</v>
      </c>
      <c r="E122" t="s">
        <v>1410</v>
      </c>
      <c r="F122" t="s">
        <v>1411</v>
      </c>
      <c r="I122" t="s">
        <v>1412</v>
      </c>
      <c r="J122" t="s">
        <v>1413</v>
      </c>
      <c r="K122">
        <v>44</v>
      </c>
      <c r="L122">
        <v>73</v>
      </c>
      <c r="M122">
        <v>67</v>
      </c>
      <c r="N122">
        <v>73</v>
      </c>
      <c r="Q122">
        <v>213</v>
      </c>
      <c r="R122">
        <v>74.540000000000006</v>
      </c>
      <c r="S122">
        <v>74.430000000000007</v>
      </c>
      <c r="T122">
        <v>75.41</v>
      </c>
      <c r="U122">
        <v>69.69</v>
      </c>
      <c r="V122">
        <v>76.599999999999994</v>
      </c>
      <c r="Y122">
        <v>73.900000000000006</v>
      </c>
      <c r="Z122">
        <v>79</v>
      </c>
      <c r="AA122">
        <v>24</v>
      </c>
      <c r="AB122">
        <v>44</v>
      </c>
      <c r="AE122">
        <v>9</v>
      </c>
      <c r="AF122">
        <v>10</v>
      </c>
      <c r="AG122">
        <v>12</v>
      </c>
      <c r="AJ122">
        <v>44</v>
      </c>
    </row>
    <row r="123" spans="1:36" x14ac:dyDescent="0.25">
      <c r="A123" s="3" t="str">
        <f t="shared" si="1"/>
        <v>Kajsa Arwefjall</v>
      </c>
      <c r="B123" s="4">
        <v>45732</v>
      </c>
      <c r="C123" t="s">
        <v>1408</v>
      </c>
      <c r="D123" t="s">
        <v>1409</v>
      </c>
      <c r="E123" t="s">
        <v>1410</v>
      </c>
      <c r="F123" t="s">
        <v>1411</v>
      </c>
      <c r="I123" t="s">
        <v>1414</v>
      </c>
      <c r="J123" t="s">
        <v>1415</v>
      </c>
      <c r="K123">
        <v>4</v>
      </c>
      <c r="L123">
        <v>68</v>
      </c>
      <c r="M123">
        <v>70</v>
      </c>
      <c r="N123">
        <v>66</v>
      </c>
      <c r="Q123">
        <v>204</v>
      </c>
      <c r="R123">
        <v>74.540000000000006</v>
      </c>
      <c r="S123">
        <v>74.430000000000007</v>
      </c>
      <c r="T123">
        <v>70.41</v>
      </c>
      <c r="U123">
        <v>72.69</v>
      </c>
      <c r="V123">
        <v>69.599999999999994</v>
      </c>
      <c r="Y123">
        <v>70.900000000000006</v>
      </c>
      <c r="Z123">
        <v>10</v>
      </c>
      <c r="AA123">
        <v>15</v>
      </c>
      <c r="AB123">
        <v>4</v>
      </c>
      <c r="AE123">
        <v>4</v>
      </c>
      <c r="AF123">
        <v>8</v>
      </c>
      <c r="AG123">
        <v>3</v>
      </c>
      <c r="AJ123">
        <v>4</v>
      </c>
    </row>
    <row r="124" spans="1:36" x14ac:dyDescent="0.25">
      <c r="A124" s="3" t="str">
        <f t="shared" si="1"/>
        <v>Emma Ash</v>
      </c>
      <c r="B124" s="4">
        <v>45732</v>
      </c>
      <c r="C124" t="s">
        <v>1408</v>
      </c>
      <c r="D124" t="s">
        <v>1409</v>
      </c>
      <c r="E124" t="s">
        <v>1410</v>
      </c>
      <c r="F124" t="s">
        <v>1411</v>
      </c>
      <c r="I124" t="s">
        <v>1416</v>
      </c>
      <c r="J124" t="s">
        <v>1417</v>
      </c>
      <c r="K124" t="s">
        <v>1317</v>
      </c>
      <c r="L124">
        <v>75</v>
      </c>
      <c r="M124">
        <v>86</v>
      </c>
      <c r="Q124">
        <v>161</v>
      </c>
      <c r="R124">
        <v>74.540000000000006</v>
      </c>
      <c r="S124">
        <v>74.430000000000007</v>
      </c>
      <c r="T124">
        <v>77.41</v>
      </c>
      <c r="U124">
        <v>88.69</v>
      </c>
      <c r="Y124">
        <v>83.05</v>
      </c>
      <c r="Z124">
        <v>105</v>
      </c>
      <c r="AA124">
        <v>132</v>
      </c>
      <c r="AE124">
        <v>11</v>
      </c>
      <c r="AF124">
        <v>31</v>
      </c>
      <c r="AJ124">
        <v>132</v>
      </c>
    </row>
    <row r="125" spans="1:36" x14ac:dyDescent="0.25">
      <c r="A125" s="3" t="str">
        <f t="shared" si="1"/>
        <v>Liyana Azizan Durisic</v>
      </c>
      <c r="B125" s="4">
        <v>45732</v>
      </c>
      <c r="C125" t="s">
        <v>1408</v>
      </c>
      <c r="D125" t="s">
        <v>1409</v>
      </c>
      <c r="E125" t="s">
        <v>1410</v>
      </c>
      <c r="F125" t="s">
        <v>1411</v>
      </c>
      <c r="I125" t="s">
        <v>1418</v>
      </c>
      <c r="J125" t="s">
        <v>1419</v>
      </c>
      <c r="K125">
        <v>44</v>
      </c>
      <c r="L125">
        <v>72</v>
      </c>
      <c r="M125">
        <v>70</v>
      </c>
      <c r="N125">
        <v>71</v>
      </c>
      <c r="Q125">
        <v>213</v>
      </c>
      <c r="R125">
        <v>74.540000000000006</v>
      </c>
      <c r="S125">
        <v>74.430000000000007</v>
      </c>
      <c r="T125">
        <v>74.41</v>
      </c>
      <c r="U125">
        <v>72.69</v>
      </c>
      <c r="V125">
        <v>74.599999999999994</v>
      </c>
      <c r="Y125">
        <v>73.900000000000006</v>
      </c>
      <c r="Z125">
        <v>55</v>
      </c>
      <c r="AA125">
        <v>40</v>
      </c>
      <c r="AB125">
        <v>44</v>
      </c>
      <c r="AE125">
        <v>8</v>
      </c>
      <c r="AF125">
        <v>12</v>
      </c>
      <c r="AG125">
        <v>12</v>
      </c>
      <c r="AJ125">
        <v>44</v>
      </c>
    </row>
    <row r="126" spans="1:36" x14ac:dyDescent="0.25">
      <c r="A126" s="3" t="str">
        <f t="shared" si="1"/>
        <v>Pia Babnik</v>
      </c>
      <c r="B126" s="4">
        <v>45732</v>
      </c>
      <c r="C126" t="s">
        <v>1408</v>
      </c>
      <c r="D126" t="s">
        <v>1409</v>
      </c>
      <c r="E126" t="s">
        <v>1410</v>
      </c>
      <c r="F126" t="s">
        <v>1411</v>
      </c>
      <c r="I126" t="s">
        <v>1420</v>
      </c>
      <c r="J126" t="s">
        <v>1421</v>
      </c>
      <c r="K126">
        <v>16</v>
      </c>
      <c r="L126">
        <v>71</v>
      </c>
      <c r="M126">
        <v>66</v>
      </c>
      <c r="N126">
        <v>71</v>
      </c>
      <c r="Q126">
        <v>208</v>
      </c>
      <c r="R126">
        <v>74.540000000000006</v>
      </c>
      <c r="S126">
        <v>74.430000000000007</v>
      </c>
      <c r="T126">
        <v>73.41</v>
      </c>
      <c r="U126">
        <v>68.69</v>
      </c>
      <c r="V126">
        <v>74.599999999999994</v>
      </c>
      <c r="Y126">
        <v>72.23</v>
      </c>
      <c r="Z126">
        <v>42</v>
      </c>
      <c r="AA126">
        <v>11</v>
      </c>
      <c r="AB126">
        <v>16</v>
      </c>
      <c r="AE126">
        <v>7</v>
      </c>
      <c r="AF126">
        <v>7</v>
      </c>
      <c r="AG126">
        <v>7</v>
      </c>
      <c r="AJ126">
        <v>16</v>
      </c>
    </row>
    <row r="127" spans="1:36" x14ac:dyDescent="0.25">
      <c r="A127" s="3" t="str">
        <f t="shared" si="1"/>
        <v>Michelle Bang</v>
      </c>
      <c r="B127" s="4">
        <v>45732</v>
      </c>
      <c r="C127" t="s">
        <v>1408</v>
      </c>
      <c r="D127" t="s">
        <v>1409</v>
      </c>
      <c r="E127" t="s">
        <v>1410</v>
      </c>
      <c r="F127" t="s">
        <v>1411</v>
      </c>
      <c r="I127" t="s">
        <v>1263</v>
      </c>
      <c r="J127" t="s">
        <v>1422</v>
      </c>
      <c r="K127" t="s">
        <v>1317</v>
      </c>
      <c r="L127">
        <v>72</v>
      </c>
      <c r="M127">
        <v>74</v>
      </c>
      <c r="Q127">
        <v>146</v>
      </c>
      <c r="R127">
        <v>74.540000000000006</v>
      </c>
      <c r="S127">
        <v>74.430000000000007</v>
      </c>
      <c r="T127">
        <v>74.41</v>
      </c>
      <c r="U127">
        <v>76.69</v>
      </c>
      <c r="Y127">
        <v>75.55</v>
      </c>
      <c r="Z127">
        <v>55</v>
      </c>
      <c r="AA127">
        <v>86</v>
      </c>
      <c r="AE127">
        <v>8</v>
      </c>
      <c r="AF127">
        <v>16</v>
      </c>
      <c r="AJ127">
        <v>86</v>
      </c>
    </row>
    <row r="128" spans="1:36" x14ac:dyDescent="0.25">
      <c r="A128" s="3" t="str">
        <f t="shared" si="1"/>
        <v>Kelsey Bennett</v>
      </c>
      <c r="B128" s="4">
        <v>45732</v>
      </c>
      <c r="C128" t="s">
        <v>1408</v>
      </c>
      <c r="D128" t="s">
        <v>1409</v>
      </c>
      <c r="E128" t="s">
        <v>1410</v>
      </c>
      <c r="F128" t="s">
        <v>1411</v>
      </c>
      <c r="I128" t="s">
        <v>1423</v>
      </c>
      <c r="J128" t="s">
        <v>1424</v>
      </c>
      <c r="K128">
        <v>41</v>
      </c>
      <c r="L128">
        <v>66</v>
      </c>
      <c r="M128">
        <v>78</v>
      </c>
      <c r="N128">
        <v>68</v>
      </c>
      <c r="Q128">
        <v>212</v>
      </c>
      <c r="R128">
        <v>74.540000000000006</v>
      </c>
      <c r="S128">
        <v>74.430000000000007</v>
      </c>
      <c r="T128">
        <v>68.41</v>
      </c>
      <c r="U128">
        <v>80.69</v>
      </c>
      <c r="V128">
        <v>71.599999999999994</v>
      </c>
      <c r="Y128">
        <v>73.569999999999993</v>
      </c>
      <c r="Z128">
        <v>4</v>
      </c>
      <c r="AA128">
        <v>60</v>
      </c>
      <c r="AB128">
        <v>41</v>
      </c>
      <c r="AE128">
        <v>2</v>
      </c>
      <c r="AF128">
        <v>14</v>
      </c>
      <c r="AG128">
        <v>11</v>
      </c>
      <c r="AJ128">
        <v>41</v>
      </c>
    </row>
    <row r="129" spans="1:36" x14ac:dyDescent="0.25">
      <c r="A129" s="3" t="str">
        <f t="shared" si="1"/>
        <v>Justice Bosio</v>
      </c>
      <c r="B129" s="4">
        <v>45732</v>
      </c>
      <c r="C129" t="s">
        <v>1408</v>
      </c>
      <c r="D129" t="s">
        <v>1409</v>
      </c>
      <c r="E129" t="s">
        <v>1410</v>
      </c>
      <c r="F129" t="s">
        <v>1411</v>
      </c>
      <c r="I129" t="s">
        <v>1425</v>
      </c>
      <c r="J129" t="s">
        <v>1426</v>
      </c>
      <c r="K129" t="s">
        <v>1317</v>
      </c>
      <c r="L129">
        <v>77</v>
      </c>
      <c r="M129">
        <v>70</v>
      </c>
      <c r="Q129">
        <v>147</v>
      </c>
      <c r="R129">
        <v>74.540000000000006</v>
      </c>
      <c r="S129">
        <v>74.430000000000007</v>
      </c>
      <c r="T129">
        <v>79.41</v>
      </c>
      <c r="U129">
        <v>72.69</v>
      </c>
      <c r="Y129">
        <v>76.05</v>
      </c>
      <c r="Z129">
        <v>119</v>
      </c>
      <c r="AA129">
        <v>93</v>
      </c>
      <c r="AE129">
        <v>13</v>
      </c>
      <c r="AF129">
        <v>17</v>
      </c>
      <c r="AJ129">
        <v>93</v>
      </c>
    </row>
    <row r="130" spans="1:36" x14ac:dyDescent="0.25">
      <c r="A130" s="3" t="str">
        <f t="shared" ref="A130:A193" si="2">IF(J130="","",CONCATENATE(J130," ",I130))</f>
        <v>Vanessa Bouvet</v>
      </c>
      <c r="B130" s="4">
        <v>45732</v>
      </c>
      <c r="C130" t="s">
        <v>1408</v>
      </c>
      <c r="D130" t="s">
        <v>1409</v>
      </c>
      <c r="E130" t="s">
        <v>1410</v>
      </c>
      <c r="F130" t="s">
        <v>1411</v>
      </c>
      <c r="I130" t="s">
        <v>1427</v>
      </c>
      <c r="J130" t="s">
        <v>1428</v>
      </c>
      <c r="K130" t="s">
        <v>1317</v>
      </c>
      <c r="L130">
        <v>78</v>
      </c>
      <c r="M130">
        <v>81</v>
      </c>
      <c r="Q130">
        <v>159</v>
      </c>
      <c r="R130">
        <v>74.540000000000006</v>
      </c>
      <c r="S130">
        <v>74.430000000000007</v>
      </c>
      <c r="T130">
        <v>80.41</v>
      </c>
      <c r="U130">
        <v>83.69</v>
      </c>
      <c r="Y130">
        <v>82.05</v>
      </c>
      <c r="Z130">
        <v>126</v>
      </c>
      <c r="AA130">
        <v>131</v>
      </c>
      <c r="AE130">
        <v>14</v>
      </c>
      <c r="AF130">
        <v>29</v>
      </c>
      <c r="AJ130">
        <v>131</v>
      </c>
    </row>
    <row r="131" spans="1:36" x14ac:dyDescent="0.25">
      <c r="A131" s="3" t="str">
        <f t="shared" si="2"/>
        <v>Stephanie Bunque</v>
      </c>
      <c r="B131" s="4">
        <v>45732</v>
      </c>
      <c r="C131" t="s">
        <v>1408</v>
      </c>
      <c r="D131" t="s">
        <v>1409</v>
      </c>
      <c r="E131" t="s">
        <v>1410</v>
      </c>
      <c r="F131" t="s">
        <v>1411</v>
      </c>
      <c r="I131" t="s">
        <v>1429</v>
      </c>
      <c r="J131" t="s">
        <v>1430</v>
      </c>
      <c r="K131">
        <v>31</v>
      </c>
      <c r="L131">
        <v>68</v>
      </c>
      <c r="M131">
        <v>73</v>
      </c>
      <c r="N131">
        <v>70</v>
      </c>
      <c r="Q131">
        <v>211</v>
      </c>
      <c r="R131">
        <v>74.540000000000006</v>
      </c>
      <c r="S131">
        <v>74.430000000000007</v>
      </c>
      <c r="T131">
        <v>70.41</v>
      </c>
      <c r="U131">
        <v>75.69</v>
      </c>
      <c r="V131">
        <v>73.599999999999994</v>
      </c>
      <c r="Y131">
        <v>73.23</v>
      </c>
      <c r="Z131">
        <v>10</v>
      </c>
      <c r="AA131">
        <v>33</v>
      </c>
      <c r="AB131">
        <v>31</v>
      </c>
      <c r="AE131">
        <v>4</v>
      </c>
      <c r="AF131">
        <v>11</v>
      </c>
      <c r="AG131">
        <v>10</v>
      </c>
      <c r="AJ131">
        <v>31</v>
      </c>
    </row>
    <row r="132" spans="1:36" x14ac:dyDescent="0.25">
      <c r="A132" s="3" t="str">
        <f t="shared" si="2"/>
        <v>Hannah Burke</v>
      </c>
      <c r="B132" s="4">
        <v>45732</v>
      </c>
      <c r="C132" t="s">
        <v>1408</v>
      </c>
      <c r="D132" t="s">
        <v>1409</v>
      </c>
      <c r="E132" t="s">
        <v>1410</v>
      </c>
      <c r="F132" t="s">
        <v>1411</v>
      </c>
      <c r="I132" t="s">
        <v>1431</v>
      </c>
      <c r="J132" t="s">
        <v>1432</v>
      </c>
      <c r="K132">
        <v>31</v>
      </c>
      <c r="L132">
        <v>70</v>
      </c>
      <c r="M132">
        <v>71</v>
      </c>
      <c r="N132">
        <v>70</v>
      </c>
      <c r="Q132">
        <v>211</v>
      </c>
      <c r="R132">
        <v>74.540000000000006</v>
      </c>
      <c r="S132">
        <v>74.430000000000007</v>
      </c>
      <c r="T132">
        <v>72.41</v>
      </c>
      <c r="U132">
        <v>73.69</v>
      </c>
      <c r="V132">
        <v>73.599999999999994</v>
      </c>
      <c r="Y132">
        <v>73.23</v>
      </c>
      <c r="Z132">
        <v>31</v>
      </c>
      <c r="AA132">
        <v>33</v>
      </c>
      <c r="AB132">
        <v>31</v>
      </c>
      <c r="AE132">
        <v>6</v>
      </c>
      <c r="AF132">
        <v>11</v>
      </c>
      <c r="AG132">
        <v>10</v>
      </c>
      <c r="AJ132">
        <v>31</v>
      </c>
    </row>
    <row r="133" spans="1:36" x14ac:dyDescent="0.25">
      <c r="A133" s="3" t="str">
        <f t="shared" si="2"/>
        <v>Saraporn Chamchoi</v>
      </c>
      <c r="B133" s="4">
        <v>45732</v>
      </c>
      <c r="C133" t="s">
        <v>1408</v>
      </c>
      <c r="D133" t="s">
        <v>1409</v>
      </c>
      <c r="E133" t="s">
        <v>1410</v>
      </c>
      <c r="F133" t="s">
        <v>1411</v>
      </c>
      <c r="I133" t="s">
        <v>1433</v>
      </c>
      <c r="J133" t="s">
        <v>1434</v>
      </c>
      <c r="K133" t="s">
        <v>1317</v>
      </c>
      <c r="L133">
        <v>75</v>
      </c>
      <c r="M133">
        <v>75</v>
      </c>
      <c r="Q133">
        <v>150</v>
      </c>
      <c r="R133">
        <v>74.540000000000006</v>
      </c>
      <c r="S133">
        <v>74.430000000000007</v>
      </c>
      <c r="T133">
        <v>77.41</v>
      </c>
      <c r="U133">
        <v>77.69</v>
      </c>
      <c r="Y133">
        <v>77.55</v>
      </c>
      <c r="Z133">
        <v>105</v>
      </c>
      <c r="AA133">
        <v>115</v>
      </c>
      <c r="AE133">
        <v>11</v>
      </c>
      <c r="AF133">
        <v>20</v>
      </c>
      <c r="AJ133">
        <v>115</v>
      </c>
    </row>
    <row r="134" spans="1:36" x14ac:dyDescent="0.25">
      <c r="A134" s="3" t="str">
        <f t="shared" si="2"/>
        <v>Trichat Cheenglab</v>
      </c>
      <c r="B134" s="4">
        <v>45732</v>
      </c>
      <c r="C134" t="s">
        <v>1408</v>
      </c>
      <c r="D134" t="s">
        <v>1409</v>
      </c>
      <c r="E134" t="s">
        <v>1410</v>
      </c>
      <c r="F134" t="s">
        <v>1411</v>
      </c>
      <c r="I134" t="s">
        <v>1435</v>
      </c>
      <c r="J134" t="s">
        <v>1436</v>
      </c>
      <c r="K134">
        <v>21</v>
      </c>
      <c r="L134">
        <v>69</v>
      </c>
      <c r="M134">
        <v>70</v>
      </c>
      <c r="N134">
        <v>70</v>
      </c>
      <c r="Q134">
        <v>209</v>
      </c>
      <c r="R134">
        <v>74.540000000000006</v>
      </c>
      <c r="S134">
        <v>74.430000000000007</v>
      </c>
      <c r="T134">
        <v>71.41</v>
      </c>
      <c r="U134">
        <v>72.69</v>
      </c>
      <c r="V134">
        <v>73.599999999999994</v>
      </c>
      <c r="Y134">
        <v>72.569999999999993</v>
      </c>
      <c r="Z134">
        <v>18</v>
      </c>
      <c r="AA134">
        <v>20</v>
      </c>
      <c r="AB134">
        <v>21</v>
      </c>
      <c r="AE134">
        <v>5</v>
      </c>
      <c r="AF134">
        <v>9</v>
      </c>
      <c r="AG134">
        <v>8</v>
      </c>
      <c r="AJ134">
        <v>21</v>
      </c>
    </row>
    <row r="135" spans="1:36" x14ac:dyDescent="0.25">
      <c r="A135" s="3" t="str">
        <f t="shared" si="2"/>
        <v>Camille Chevalier</v>
      </c>
      <c r="B135" s="4">
        <v>45732</v>
      </c>
      <c r="C135" t="s">
        <v>1408</v>
      </c>
      <c r="D135" t="s">
        <v>1409</v>
      </c>
      <c r="E135" t="s">
        <v>1410</v>
      </c>
      <c r="F135" t="s">
        <v>1411</v>
      </c>
      <c r="I135" t="s">
        <v>1437</v>
      </c>
      <c r="J135" t="s">
        <v>1438</v>
      </c>
      <c r="K135">
        <v>53</v>
      </c>
      <c r="L135">
        <v>72</v>
      </c>
      <c r="M135">
        <v>71</v>
      </c>
      <c r="N135">
        <v>71</v>
      </c>
      <c r="Q135">
        <v>214</v>
      </c>
      <c r="R135">
        <v>74.540000000000006</v>
      </c>
      <c r="S135">
        <v>74.430000000000007</v>
      </c>
      <c r="T135">
        <v>74.41</v>
      </c>
      <c r="U135">
        <v>73.69</v>
      </c>
      <c r="V135">
        <v>74.599999999999994</v>
      </c>
      <c r="Y135">
        <v>74.23</v>
      </c>
      <c r="Z135">
        <v>55</v>
      </c>
      <c r="AA135">
        <v>52</v>
      </c>
      <c r="AB135">
        <v>53</v>
      </c>
      <c r="AE135">
        <v>8</v>
      </c>
      <c r="AF135">
        <v>13</v>
      </c>
      <c r="AG135">
        <v>13</v>
      </c>
      <c r="AJ135">
        <v>53</v>
      </c>
    </row>
    <row r="136" spans="1:36" x14ac:dyDescent="0.25">
      <c r="A136" s="3" t="str">
        <f t="shared" si="2"/>
        <v>Jeongmin Cho</v>
      </c>
      <c r="B136" s="4">
        <v>45732</v>
      </c>
      <c r="C136" t="s">
        <v>1408</v>
      </c>
      <c r="D136" t="s">
        <v>1409</v>
      </c>
      <c r="E136" t="s">
        <v>1410</v>
      </c>
      <c r="F136" t="s">
        <v>1411</v>
      </c>
      <c r="I136" t="s">
        <v>1298</v>
      </c>
      <c r="J136" t="s">
        <v>1333</v>
      </c>
      <c r="K136">
        <v>27</v>
      </c>
      <c r="L136">
        <v>70</v>
      </c>
      <c r="M136">
        <v>70</v>
      </c>
      <c r="N136">
        <v>70</v>
      </c>
      <c r="Q136">
        <v>210</v>
      </c>
      <c r="R136">
        <v>74.540000000000006</v>
      </c>
      <c r="S136">
        <v>74.430000000000007</v>
      </c>
      <c r="T136">
        <v>72.41</v>
      </c>
      <c r="U136">
        <v>72.69</v>
      </c>
      <c r="V136">
        <v>73.599999999999994</v>
      </c>
      <c r="Y136">
        <v>72.900000000000006</v>
      </c>
      <c r="Z136">
        <v>31</v>
      </c>
      <c r="AA136">
        <v>24</v>
      </c>
      <c r="AB136">
        <v>27</v>
      </c>
      <c r="AE136">
        <v>6</v>
      </c>
      <c r="AF136">
        <v>10</v>
      </c>
      <c r="AG136">
        <v>9</v>
      </c>
      <c r="AJ136">
        <v>27</v>
      </c>
    </row>
    <row r="137" spans="1:36" x14ac:dyDescent="0.25">
      <c r="A137" s="3" t="str">
        <f t="shared" si="2"/>
        <v>Amy Chu</v>
      </c>
      <c r="B137" s="4">
        <v>45732</v>
      </c>
      <c r="C137" t="s">
        <v>1408</v>
      </c>
      <c r="D137" t="s">
        <v>1409</v>
      </c>
      <c r="E137" t="s">
        <v>1410</v>
      </c>
      <c r="F137" t="s">
        <v>1411</v>
      </c>
      <c r="I137" t="s">
        <v>1439</v>
      </c>
      <c r="J137" t="s">
        <v>1440</v>
      </c>
      <c r="K137" t="s">
        <v>1317</v>
      </c>
      <c r="L137">
        <v>80</v>
      </c>
      <c r="M137">
        <v>72</v>
      </c>
      <c r="Q137">
        <v>152</v>
      </c>
      <c r="R137">
        <v>74.540000000000006</v>
      </c>
      <c r="S137">
        <v>74.430000000000007</v>
      </c>
      <c r="T137">
        <v>82.41</v>
      </c>
      <c r="U137">
        <v>74.69</v>
      </c>
      <c r="Y137">
        <v>78.55</v>
      </c>
      <c r="Z137">
        <v>129</v>
      </c>
      <c r="AA137">
        <v>123</v>
      </c>
      <c r="AE137">
        <v>16</v>
      </c>
      <c r="AF137">
        <v>22</v>
      </c>
      <c r="AJ137">
        <v>123</v>
      </c>
    </row>
    <row r="138" spans="1:36" x14ac:dyDescent="0.25">
      <c r="A138" s="3" t="str">
        <f t="shared" si="2"/>
        <v>Gabriella Cowley</v>
      </c>
      <c r="B138" s="4">
        <v>45732</v>
      </c>
      <c r="C138" t="s">
        <v>1408</v>
      </c>
      <c r="D138" t="s">
        <v>1409</v>
      </c>
      <c r="E138" t="s">
        <v>1410</v>
      </c>
      <c r="F138" t="s">
        <v>1411</v>
      </c>
      <c r="I138" t="s">
        <v>1441</v>
      </c>
      <c r="J138" t="s">
        <v>1442</v>
      </c>
      <c r="K138" t="s">
        <v>1317</v>
      </c>
      <c r="L138">
        <v>74</v>
      </c>
      <c r="M138">
        <v>72</v>
      </c>
      <c r="Q138">
        <v>146</v>
      </c>
      <c r="R138">
        <v>74.540000000000006</v>
      </c>
      <c r="S138">
        <v>74.430000000000007</v>
      </c>
      <c r="T138">
        <v>76.41</v>
      </c>
      <c r="U138">
        <v>74.69</v>
      </c>
      <c r="Y138">
        <v>75.55</v>
      </c>
      <c r="Z138">
        <v>88</v>
      </c>
      <c r="AA138">
        <v>86</v>
      </c>
      <c r="AE138">
        <v>10</v>
      </c>
      <c r="AF138">
        <v>16</v>
      </c>
      <c r="AJ138">
        <v>86</v>
      </c>
    </row>
    <row r="139" spans="1:36" x14ac:dyDescent="0.25">
      <c r="A139" s="3" t="str">
        <f t="shared" si="2"/>
        <v>Diksha Dagar</v>
      </c>
      <c r="B139" s="4">
        <v>45732</v>
      </c>
      <c r="C139" t="s">
        <v>1408</v>
      </c>
      <c r="D139" t="s">
        <v>1409</v>
      </c>
      <c r="E139" t="s">
        <v>1410</v>
      </c>
      <c r="F139" t="s">
        <v>1411</v>
      </c>
      <c r="I139" t="s">
        <v>1443</v>
      </c>
      <c r="J139" t="s">
        <v>1444</v>
      </c>
      <c r="K139" t="s">
        <v>1317</v>
      </c>
      <c r="L139">
        <v>74</v>
      </c>
      <c r="M139">
        <v>73</v>
      </c>
      <c r="Q139">
        <v>147</v>
      </c>
      <c r="R139">
        <v>74.540000000000006</v>
      </c>
      <c r="S139">
        <v>74.430000000000007</v>
      </c>
      <c r="T139">
        <v>76.41</v>
      </c>
      <c r="U139">
        <v>75.69</v>
      </c>
      <c r="Y139">
        <v>76.05</v>
      </c>
      <c r="Z139">
        <v>88</v>
      </c>
      <c r="AA139">
        <v>93</v>
      </c>
      <c r="AE139">
        <v>10</v>
      </c>
      <c r="AF139">
        <v>17</v>
      </c>
      <c r="AJ139">
        <v>93</v>
      </c>
    </row>
    <row r="140" spans="1:36" x14ac:dyDescent="0.25">
      <c r="A140" s="3" t="str">
        <f t="shared" si="2"/>
        <v>Daniela Darquea</v>
      </c>
      <c r="B140" s="4">
        <v>45732</v>
      </c>
      <c r="C140" t="s">
        <v>1408</v>
      </c>
      <c r="D140" t="s">
        <v>1409</v>
      </c>
      <c r="E140" t="s">
        <v>1410</v>
      </c>
      <c r="F140" t="s">
        <v>1411</v>
      </c>
      <c r="I140" t="s">
        <v>1445</v>
      </c>
      <c r="J140" t="s">
        <v>1446</v>
      </c>
      <c r="K140">
        <v>21</v>
      </c>
      <c r="L140">
        <v>68</v>
      </c>
      <c r="M140">
        <v>69</v>
      </c>
      <c r="N140">
        <v>72</v>
      </c>
      <c r="Q140">
        <v>209</v>
      </c>
      <c r="R140">
        <v>74.540000000000006</v>
      </c>
      <c r="S140">
        <v>74.430000000000007</v>
      </c>
      <c r="T140">
        <v>70.41</v>
      </c>
      <c r="U140">
        <v>71.69</v>
      </c>
      <c r="V140">
        <v>75.599999999999994</v>
      </c>
      <c r="Y140">
        <v>72.569999999999993</v>
      </c>
      <c r="Z140">
        <v>10</v>
      </c>
      <c r="AA140">
        <v>11</v>
      </c>
      <c r="AB140">
        <v>21</v>
      </c>
      <c r="AE140">
        <v>4</v>
      </c>
      <c r="AF140">
        <v>7</v>
      </c>
      <c r="AG140">
        <v>8</v>
      </c>
      <c r="AJ140">
        <v>21</v>
      </c>
    </row>
    <row r="141" spans="1:36" x14ac:dyDescent="0.25">
      <c r="A141" s="3" t="str">
        <f t="shared" si="2"/>
        <v>Klara Davidson Spilkova</v>
      </c>
      <c r="B141" s="4">
        <v>45732</v>
      </c>
      <c r="C141" t="s">
        <v>1408</v>
      </c>
      <c r="D141" t="s">
        <v>1409</v>
      </c>
      <c r="E141" t="s">
        <v>1410</v>
      </c>
      <c r="F141" t="s">
        <v>1411</v>
      </c>
      <c r="I141" t="s">
        <v>1447</v>
      </c>
      <c r="J141" t="s">
        <v>1448</v>
      </c>
      <c r="K141" t="s">
        <v>1317</v>
      </c>
      <c r="L141">
        <v>69</v>
      </c>
      <c r="M141">
        <v>76</v>
      </c>
      <c r="Q141">
        <v>145</v>
      </c>
      <c r="R141">
        <v>74.540000000000006</v>
      </c>
      <c r="S141">
        <v>74.430000000000007</v>
      </c>
      <c r="T141">
        <v>71.41</v>
      </c>
      <c r="U141">
        <v>78.69</v>
      </c>
      <c r="Y141">
        <v>75.05</v>
      </c>
      <c r="Z141">
        <v>18</v>
      </c>
      <c r="AA141">
        <v>77</v>
      </c>
      <c r="AE141">
        <v>5</v>
      </c>
      <c r="AF141">
        <v>15</v>
      </c>
      <c r="AJ141">
        <v>77</v>
      </c>
    </row>
    <row r="142" spans="1:36" x14ac:dyDescent="0.25">
      <c r="A142" s="3" t="str">
        <f t="shared" si="2"/>
        <v>Rosie Davies</v>
      </c>
      <c r="B142" s="4">
        <v>45732</v>
      </c>
      <c r="C142" t="s">
        <v>1408</v>
      </c>
      <c r="D142" t="s">
        <v>1409</v>
      </c>
      <c r="E142" t="s">
        <v>1410</v>
      </c>
      <c r="F142" t="s">
        <v>1411</v>
      </c>
      <c r="I142" t="s">
        <v>1449</v>
      </c>
      <c r="J142" t="s">
        <v>1450</v>
      </c>
      <c r="K142" t="s">
        <v>1317</v>
      </c>
      <c r="L142">
        <v>72</v>
      </c>
      <c r="M142">
        <v>76</v>
      </c>
      <c r="Q142">
        <v>148</v>
      </c>
      <c r="R142">
        <v>74.540000000000006</v>
      </c>
      <c r="S142">
        <v>74.430000000000007</v>
      </c>
      <c r="T142">
        <v>74.41</v>
      </c>
      <c r="U142">
        <v>78.69</v>
      </c>
      <c r="Y142">
        <v>76.55</v>
      </c>
      <c r="Z142">
        <v>55</v>
      </c>
      <c r="AA142">
        <v>100</v>
      </c>
      <c r="AE142">
        <v>8</v>
      </c>
      <c r="AF142">
        <v>18</v>
      </c>
      <c r="AJ142">
        <v>100</v>
      </c>
    </row>
    <row r="143" spans="1:36" x14ac:dyDescent="0.25">
      <c r="A143" s="3" t="str">
        <f t="shared" si="2"/>
        <v>Manon De Roey</v>
      </c>
      <c r="B143" s="4">
        <v>45732</v>
      </c>
      <c r="C143" t="s">
        <v>1408</v>
      </c>
      <c r="D143" t="s">
        <v>1409</v>
      </c>
      <c r="E143" t="s">
        <v>1410</v>
      </c>
      <c r="F143" t="s">
        <v>1411</v>
      </c>
      <c r="I143" t="s">
        <v>1451</v>
      </c>
      <c r="J143" t="s">
        <v>1452</v>
      </c>
      <c r="K143">
        <v>1</v>
      </c>
      <c r="L143">
        <v>69</v>
      </c>
      <c r="M143">
        <v>63</v>
      </c>
      <c r="N143">
        <v>69</v>
      </c>
      <c r="Q143">
        <v>201</v>
      </c>
      <c r="R143">
        <v>74.540000000000006</v>
      </c>
      <c r="S143">
        <v>74.430000000000007</v>
      </c>
      <c r="T143">
        <v>71.41</v>
      </c>
      <c r="U143">
        <v>65.69</v>
      </c>
      <c r="V143">
        <v>72.599999999999994</v>
      </c>
      <c r="Y143">
        <v>69.900000000000006</v>
      </c>
      <c r="Z143">
        <v>18</v>
      </c>
      <c r="AA143">
        <v>2</v>
      </c>
      <c r="AB143">
        <v>1</v>
      </c>
      <c r="AE143">
        <v>5</v>
      </c>
      <c r="AF143">
        <v>2</v>
      </c>
      <c r="AG143">
        <v>-1</v>
      </c>
      <c r="AJ143">
        <v>1</v>
      </c>
    </row>
    <row r="144" spans="1:36" x14ac:dyDescent="0.25">
      <c r="A144" s="3" t="str">
        <f t="shared" si="2"/>
        <v>Perrine Delacour</v>
      </c>
      <c r="B144" s="4">
        <v>45732</v>
      </c>
      <c r="C144" t="s">
        <v>1408</v>
      </c>
      <c r="D144" t="s">
        <v>1409</v>
      </c>
      <c r="E144" t="s">
        <v>1410</v>
      </c>
      <c r="F144" t="s">
        <v>1411</v>
      </c>
      <c r="I144" t="s">
        <v>1453</v>
      </c>
      <c r="J144" t="s">
        <v>1454</v>
      </c>
      <c r="K144">
        <v>31</v>
      </c>
      <c r="L144">
        <v>74</v>
      </c>
      <c r="M144">
        <v>66</v>
      </c>
      <c r="N144">
        <v>71</v>
      </c>
      <c r="Q144">
        <v>211</v>
      </c>
      <c r="R144">
        <v>74.540000000000006</v>
      </c>
      <c r="S144">
        <v>74.430000000000007</v>
      </c>
      <c r="T144">
        <v>76.41</v>
      </c>
      <c r="U144">
        <v>68.69</v>
      </c>
      <c r="V144">
        <v>74.599999999999994</v>
      </c>
      <c r="Y144">
        <v>73.23</v>
      </c>
      <c r="Z144">
        <v>88</v>
      </c>
      <c r="AA144">
        <v>24</v>
      </c>
      <c r="AB144">
        <v>31</v>
      </c>
      <c r="AE144">
        <v>10</v>
      </c>
      <c r="AF144">
        <v>10</v>
      </c>
      <c r="AG144">
        <v>10</v>
      </c>
      <c r="AJ144">
        <v>31</v>
      </c>
    </row>
    <row r="145" spans="1:36" x14ac:dyDescent="0.25">
      <c r="A145" s="3" t="str">
        <f t="shared" si="2"/>
        <v>Megan Dennis</v>
      </c>
      <c r="B145" s="4">
        <v>45732</v>
      </c>
      <c r="C145" t="s">
        <v>1408</v>
      </c>
      <c r="D145" t="s">
        <v>1409</v>
      </c>
      <c r="E145" t="s">
        <v>1410</v>
      </c>
      <c r="F145" t="s">
        <v>1411</v>
      </c>
      <c r="I145" t="s">
        <v>1455</v>
      </c>
      <c r="J145" t="s">
        <v>1456</v>
      </c>
      <c r="K145" t="s">
        <v>1317</v>
      </c>
      <c r="L145">
        <v>80</v>
      </c>
      <c r="M145">
        <v>72</v>
      </c>
      <c r="Q145">
        <v>152</v>
      </c>
      <c r="R145">
        <v>74.540000000000006</v>
      </c>
      <c r="S145">
        <v>74.430000000000007</v>
      </c>
      <c r="T145">
        <v>82.41</v>
      </c>
      <c r="U145">
        <v>74.69</v>
      </c>
      <c r="Y145">
        <v>78.55</v>
      </c>
      <c r="Z145">
        <v>129</v>
      </c>
      <c r="AA145">
        <v>123</v>
      </c>
      <c r="AE145">
        <v>16</v>
      </c>
      <c r="AF145">
        <v>22</v>
      </c>
      <c r="AJ145">
        <v>123</v>
      </c>
    </row>
    <row r="146" spans="1:36" x14ac:dyDescent="0.25">
      <c r="A146" s="3" t="str">
        <f t="shared" si="2"/>
        <v>Ginnie Ding</v>
      </c>
      <c r="B146" s="4">
        <v>45732</v>
      </c>
      <c r="C146" t="s">
        <v>1408</v>
      </c>
      <c r="D146" t="s">
        <v>1409</v>
      </c>
      <c r="E146" t="s">
        <v>1410</v>
      </c>
      <c r="F146" t="s">
        <v>1411</v>
      </c>
      <c r="I146" t="s">
        <v>1457</v>
      </c>
      <c r="J146" t="s">
        <v>1458</v>
      </c>
      <c r="K146" t="s">
        <v>1317</v>
      </c>
      <c r="L146">
        <v>74</v>
      </c>
      <c r="M146">
        <v>76</v>
      </c>
      <c r="Q146">
        <v>150</v>
      </c>
      <c r="R146">
        <v>74.540000000000006</v>
      </c>
      <c r="S146">
        <v>74.430000000000007</v>
      </c>
      <c r="T146">
        <v>76.41</v>
      </c>
      <c r="U146">
        <v>78.69</v>
      </c>
      <c r="Y146">
        <v>77.55</v>
      </c>
      <c r="Z146">
        <v>88</v>
      </c>
      <c r="AA146">
        <v>115</v>
      </c>
      <c r="AE146">
        <v>10</v>
      </c>
      <c r="AF146">
        <v>20</v>
      </c>
      <c r="AJ146">
        <v>115</v>
      </c>
    </row>
    <row r="147" spans="1:36" x14ac:dyDescent="0.25">
      <c r="A147" s="3" t="str">
        <f t="shared" si="2"/>
        <v>Sophie Eppelstun</v>
      </c>
      <c r="B147" s="4">
        <v>45732</v>
      </c>
      <c r="C147" t="s">
        <v>1408</v>
      </c>
      <c r="D147" t="s">
        <v>1409</v>
      </c>
      <c r="E147" t="s">
        <v>1410</v>
      </c>
      <c r="F147" t="s">
        <v>1411</v>
      </c>
      <c r="I147" t="s">
        <v>1459</v>
      </c>
      <c r="J147" t="s">
        <v>1460</v>
      </c>
      <c r="K147" t="s">
        <v>1317</v>
      </c>
      <c r="L147">
        <v>71</v>
      </c>
      <c r="M147">
        <v>74</v>
      </c>
      <c r="Q147">
        <v>145</v>
      </c>
      <c r="R147">
        <v>74.540000000000006</v>
      </c>
      <c r="S147">
        <v>74.430000000000007</v>
      </c>
      <c r="T147">
        <v>73.41</v>
      </c>
      <c r="U147">
        <v>76.69</v>
      </c>
      <c r="Y147">
        <v>75.05</v>
      </c>
      <c r="Z147">
        <v>42</v>
      </c>
      <c r="AA147">
        <v>77</v>
      </c>
      <c r="AE147">
        <v>7</v>
      </c>
      <c r="AF147">
        <v>15</v>
      </c>
      <c r="AJ147">
        <v>77</v>
      </c>
    </row>
    <row r="148" spans="1:36" x14ac:dyDescent="0.25">
      <c r="A148" s="3" t="str">
        <f t="shared" si="2"/>
        <v>Nayeon Eum</v>
      </c>
      <c r="B148" s="4">
        <v>45732</v>
      </c>
      <c r="C148" t="s">
        <v>1408</v>
      </c>
      <c r="D148" t="s">
        <v>1409</v>
      </c>
      <c r="E148" t="s">
        <v>1410</v>
      </c>
      <c r="F148" t="s">
        <v>1411</v>
      </c>
      <c r="I148" t="s">
        <v>1461</v>
      </c>
      <c r="J148" t="s">
        <v>1462</v>
      </c>
      <c r="K148" t="s">
        <v>1317</v>
      </c>
      <c r="L148">
        <v>74</v>
      </c>
      <c r="M148">
        <v>74</v>
      </c>
      <c r="Q148">
        <v>148</v>
      </c>
      <c r="R148">
        <v>74.540000000000006</v>
      </c>
      <c r="S148">
        <v>74.430000000000007</v>
      </c>
      <c r="T148">
        <v>76.41</v>
      </c>
      <c r="U148">
        <v>76.69</v>
      </c>
      <c r="Y148">
        <v>76.55</v>
      </c>
      <c r="Z148">
        <v>88</v>
      </c>
      <c r="AA148">
        <v>100</v>
      </c>
      <c r="AE148">
        <v>10</v>
      </c>
      <c r="AF148">
        <v>18</v>
      </c>
      <c r="AJ148">
        <v>100</v>
      </c>
    </row>
    <row r="149" spans="1:36" x14ac:dyDescent="0.25">
      <c r="A149" s="3" t="str">
        <f t="shared" si="2"/>
        <v>Alessandra Fanali</v>
      </c>
      <c r="B149" s="4">
        <v>45732</v>
      </c>
      <c r="C149" t="s">
        <v>1408</v>
      </c>
      <c r="D149" t="s">
        <v>1409</v>
      </c>
      <c r="E149" t="s">
        <v>1410</v>
      </c>
      <c r="F149" t="s">
        <v>1411</v>
      </c>
      <c r="I149" t="s">
        <v>1463</v>
      </c>
      <c r="J149" t="s">
        <v>1464</v>
      </c>
      <c r="K149">
        <v>44</v>
      </c>
      <c r="L149">
        <v>70</v>
      </c>
      <c r="M149">
        <v>72</v>
      </c>
      <c r="N149">
        <v>71</v>
      </c>
      <c r="Q149">
        <v>213</v>
      </c>
      <c r="R149">
        <v>74.540000000000006</v>
      </c>
      <c r="S149">
        <v>74.430000000000007</v>
      </c>
      <c r="T149">
        <v>72.41</v>
      </c>
      <c r="U149">
        <v>74.69</v>
      </c>
      <c r="V149">
        <v>74.599999999999994</v>
      </c>
      <c r="Y149">
        <v>73.900000000000006</v>
      </c>
      <c r="Z149">
        <v>31</v>
      </c>
      <c r="AA149">
        <v>40</v>
      </c>
      <c r="AB149">
        <v>44</v>
      </c>
      <c r="AE149">
        <v>6</v>
      </c>
      <c r="AF149">
        <v>12</v>
      </c>
      <c r="AG149">
        <v>12</v>
      </c>
      <c r="AJ149">
        <v>44</v>
      </c>
    </row>
    <row r="150" spans="1:36" x14ac:dyDescent="0.25">
      <c r="A150" s="3" t="str">
        <f t="shared" si="2"/>
        <v>Blanca Fernandez</v>
      </c>
      <c r="B150" s="4">
        <v>45732</v>
      </c>
      <c r="C150" t="s">
        <v>1408</v>
      </c>
      <c r="D150" t="s">
        <v>1409</v>
      </c>
      <c r="E150" t="s">
        <v>1410</v>
      </c>
      <c r="F150" t="s">
        <v>1411</v>
      </c>
      <c r="I150" t="s">
        <v>1465</v>
      </c>
      <c r="J150" t="s">
        <v>1466</v>
      </c>
      <c r="K150">
        <v>60</v>
      </c>
      <c r="L150">
        <v>69</v>
      </c>
      <c r="M150">
        <v>75</v>
      </c>
      <c r="N150">
        <v>71</v>
      </c>
      <c r="Q150">
        <v>215</v>
      </c>
      <c r="R150">
        <v>74.540000000000006</v>
      </c>
      <c r="S150">
        <v>74.430000000000007</v>
      </c>
      <c r="T150">
        <v>71.41</v>
      </c>
      <c r="U150">
        <v>77.69</v>
      </c>
      <c r="V150">
        <v>74.599999999999994</v>
      </c>
      <c r="Y150">
        <v>74.569999999999993</v>
      </c>
      <c r="Z150">
        <v>18</v>
      </c>
      <c r="AA150">
        <v>60</v>
      </c>
      <c r="AB150">
        <v>60</v>
      </c>
      <c r="AE150">
        <v>5</v>
      </c>
      <c r="AF150">
        <v>14</v>
      </c>
      <c r="AG150">
        <v>14</v>
      </c>
      <c r="AJ150">
        <v>60</v>
      </c>
    </row>
    <row r="151" spans="1:36" x14ac:dyDescent="0.25">
      <c r="A151" s="3" t="str">
        <f t="shared" si="2"/>
        <v>Michaela Finn</v>
      </c>
      <c r="B151" s="4">
        <v>45732</v>
      </c>
      <c r="C151" t="s">
        <v>1408</v>
      </c>
      <c r="D151" t="s">
        <v>1409</v>
      </c>
      <c r="E151" t="s">
        <v>1410</v>
      </c>
      <c r="F151" t="s">
        <v>1411</v>
      </c>
      <c r="I151" t="s">
        <v>1467</v>
      </c>
      <c r="J151" t="s">
        <v>1468</v>
      </c>
      <c r="K151" t="s">
        <v>1317</v>
      </c>
      <c r="L151">
        <v>72</v>
      </c>
      <c r="M151">
        <v>75</v>
      </c>
      <c r="Q151">
        <v>147</v>
      </c>
      <c r="R151">
        <v>74.540000000000006</v>
      </c>
      <c r="S151">
        <v>74.430000000000007</v>
      </c>
      <c r="T151">
        <v>74.41</v>
      </c>
      <c r="U151">
        <v>77.69</v>
      </c>
      <c r="Y151">
        <v>76.05</v>
      </c>
      <c r="Z151">
        <v>55</v>
      </c>
      <c r="AA151">
        <v>93</v>
      </c>
      <c r="AE151">
        <v>8</v>
      </c>
      <c r="AF151">
        <v>17</v>
      </c>
      <c r="AJ151">
        <v>93</v>
      </c>
    </row>
    <row r="152" spans="1:36" x14ac:dyDescent="0.25">
      <c r="A152" s="3" t="str">
        <f t="shared" si="2"/>
        <v>Cecilie Finne-Ipsen</v>
      </c>
      <c r="B152" s="4">
        <v>45732</v>
      </c>
      <c r="C152" t="s">
        <v>1408</v>
      </c>
      <c r="D152" t="s">
        <v>1409</v>
      </c>
      <c r="E152" t="s">
        <v>1410</v>
      </c>
      <c r="F152" t="s">
        <v>1411</v>
      </c>
      <c r="I152" t="s">
        <v>1469</v>
      </c>
      <c r="J152" t="s">
        <v>1470</v>
      </c>
      <c r="K152">
        <v>65</v>
      </c>
      <c r="L152">
        <v>73</v>
      </c>
      <c r="M152">
        <v>71</v>
      </c>
      <c r="N152">
        <v>72</v>
      </c>
      <c r="Q152">
        <v>216</v>
      </c>
      <c r="R152">
        <v>74.540000000000006</v>
      </c>
      <c r="S152">
        <v>74.430000000000007</v>
      </c>
      <c r="T152">
        <v>75.41</v>
      </c>
      <c r="U152">
        <v>73.69</v>
      </c>
      <c r="V152">
        <v>75.599999999999994</v>
      </c>
      <c r="Y152">
        <v>74.900000000000006</v>
      </c>
      <c r="Z152">
        <v>79</v>
      </c>
      <c r="AA152">
        <v>60</v>
      </c>
      <c r="AB152">
        <v>65</v>
      </c>
      <c r="AE152">
        <v>9</v>
      </c>
      <c r="AF152">
        <v>14</v>
      </c>
      <c r="AG152">
        <v>15</v>
      </c>
      <c r="AJ152">
        <v>65</v>
      </c>
    </row>
    <row r="153" spans="1:36" x14ac:dyDescent="0.25">
      <c r="A153" s="3" t="str">
        <f t="shared" si="2"/>
        <v>Moa Folke</v>
      </c>
      <c r="B153" s="4">
        <v>45732</v>
      </c>
      <c r="C153" t="s">
        <v>1408</v>
      </c>
      <c r="D153" t="s">
        <v>1409</v>
      </c>
      <c r="E153" t="s">
        <v>1410</v>
      </c>
      <c r="F153" t="s">
        <v>1411</v>
      </c>
      <c r="I153" t="s">
        <v>1471</v>
      </c>
      <c r="J153" t="s">
        <v>1472</v>
      </c>
      <c r="K153">
        <v>27</v>
      </c>
      <c r="L153">
        <v>64</v>
      </c>
      <c r="M153">
        <v>69</v>
      </c>
      <c r="N153">
        <v>77</v>
      </c>
      <c r="Q153">
        <v>210</v>
      </c>
      <c r="R153">
        <v>74.540000000000006</v>
      </c>
      <c r="S153">
        <v>74.430000000000007</v>
      </c>
      <c r="T153">
        <v>66.41</v>
      </c>
      <c r="U153">
        <v>71.69</v>
      </c>
      <c r="V153">
        <v>80.599999999999994</v>
      </c>
      <c r="Y153">
        <v>72.900000000000006</v>
      </c>
      <c r="Z153">
        <v>1</v>
      </c>
      <c r="AA153">
        <v>4</v>
      </c>
      <c r="AB153">
        <v>27</v>
      </c>
      <c r="AE153">
        <v>0</v>
      </c>
      <c r="AF153">
        <v>3</v>
      </c>
      <c r="AG153">
        <v>9</v>
      </c>
      <c r="AJ153">
        <v>27</v>
      </c>
    </row>
    <row r="154" spans="1:36" x14ac:dyDescent="0.25">
      <c r="A154" s="3" t="str">
        <f t="shared" si="2"/>
        <v>Dorthea Forbrigd</v>
      </c>
      <c r="B154" s="4">
        <v>45732</v>
      </c>
      <c r="C154" t="s">
        <v>1408</v>
      </c>
      <c r="D154" t="s">
        <v>1409</v>
      </c>
      <c r="E154" t="s">
        <v>1410</v>
      </c>
      <c r="F154" t="s">
        <v>1411</v>
      </c>
      <c r="I154" t="s">
        <v>1473</v>
      </c>
      <c r="J154" t="s">
        <v>1474</v>
      </c>
      <c r="K154">
        <v>41</v>
      </c>
      <c r="L154">
        <v>74</v>
      </c>
      <c r="M154">
        <v>69</v>
      </c>
      <c r="N154">
        <v>69</v>
      </c>
      <c r="Q154">
        <v>212</v>
      </c>
      <c r="R154">
        <v>74.540000000000006</v>
      </c>
      <c r="S154">
        <v>74.430000000000007</v>
      </c>
      <c r="T154">
        <v>76.41</v>
      </c>
      <c r="U154">
        <v>71.69</v>
      </c>
      <c r="V154">
        <v>72.599999999999994</v>
      </c>
      <c r="Y154">
        <v>73.569999999999993</v>
      </c>
      <c r="Z154">
        <v>88</v>
      </c>
      <c r="AA154">
        <v>52</v>
      </c>
      <c r="AB154">
        <v>41</v>
      </c>
      <c r="AE154">
        <v>10</v>
      </c>
      <c r="AF154">
        <v>13</v>
      </c>
      <c r="AG154">
        <v>11</v>
      </c>
      <c r="AJ154">
        <v>41</v>
      </c>
    </row>
    <row r="155" spans="1:36" x14ac:dyDescent="0.25">
      <c r="A155" s="3" t="str">
        <f t="shared" si="2"/>
        <v>Anna Foster</v>
      </c>
      <c r="B155" s="4">
        <v>45732</v>
      </c>
      <c r="C155" t="s">
        <v>1408</v>
      </c>
      <c r="D155" t="s">
        <v>1409</v>
      </c>
      <c r="E155" t="s">
        <v>1410</v>
      </c>
      <c r="F155" t="s">
        <v>1411</v>
      </c>
      <c r="I155" t="s">
        <v>1475</v>
      </c>
      <c r="J155" t="s">
        <v>1476</v>
      </c>
      <c r="K155">
        <v>53</v>
      </c>
      <c r="L155">
        <v>71</v>
      </c>
      <c r="M155">
        <v>69</v>
      </c>
      <c r="N155">
        <v>74</v>
      </c>
      <c r="Q155">
        <v>214</v>
      </c>
      <c r="R155">
        <v>74.540000000000006</v>
      </c>
      <c r="S155">
        <v>74.430000000000007</v>
      </c>
      <c r="T155">
        <v>73.41</v>
      </c>
      <c r="U155">
        <v>71.69</v>
      </c>
      <c r="V155">
        <v>77.599999999999994</v>
      </c>
      <c r="Y155">
        <v>74.23</v>
      </c>
      <c r="Z155">
        <v>42</v>
      </c>
      <c r="AA155">
        <v>24</v>
      </c>
      <c r="AB155">
        <v>53</v>
      </c>
      <c r="AE155">
        <v>7</v>
      </c>
      <c r="AF155">
        <v>10</v>
      </c>
      <c r="AG155">
        <v>13</v>
      </c>
      <c r="AJ155">
        <v>53</v>
      </c>
    </row>
    <row r="156" spans="1:36" x14ac:dyDescent="0.25">
      <c r="A156" s="3" t="str">
        <f t="shared" si="2"/>
        <v>Laura Fuenfstueck</v>
      </c>
      <c r="B156" s="4">
        <v>45732</v>
      </c>
      <c r="C156" t="s">
        <v>1408</v>
      </c>
      <c r="D156" t="s">
        <v>1409</v>
      </c>
      <c r="E156" t="s">
        <v>1410</v>
      </c>
      <c r="F156" t="s">
        <v>1411</v>
      </c>
      <c r="I156" t="s">
        <v>1477</v>
      </c>
      <c r="J156" t="s">
        <v>1478</v>
      </c>
      <c r="K156" t="s">
        <v>1317</v>
      </c>
      <c r="L156">
        <v>70</v>
      </c>
      <c r="M156">
        <v>75</v>
      </c>
      <c r="Q156">
        <v>145</v>
      </c>
      <c r="R156">
        <v>74.540000000000006</v>
      </c>
      <c r="S156">
        <v>74.430000000000007</v>
      </c>
      <c r="T156">
        <v>72.41</v>
      </c>
      <c r="U156">
        <v>77.69</v>
      </c>
      <c r="Y156">
        <v>75.05</v>
      </c>
      <c r="Z156">
        <v>31</v>
      </c>
      <c r="AA156">
        <v>77</v>
      </c>
      <c r="AE156">
        <v>6</v>
      </c>
      <c r="AF156">
        <v>15</v>
      </c>
      <c r="AJ156">
        <v>77</v>
      </c>
    </row>
    <row r="157" spans="1:36" x14ac:dyDescent="0.25">
      <c r="A157" s="3" t="str">
        <f t="shared" si="2"/>
        <v>Annabell Fuller</v>
      </c>
      <c r="B157" s="4">
        <v>45732</v>
      </c>
      <c r="C157" t="s">
        <v>1408</v>
      </c>
      <c r="D157" t="s">
        <v>1409</v>
      </c>
      <c r="E157" t="s">
        <v>1410</v>
      </c>
      <c r="F157" t="s">
        <v>1411</v>
      </c>
      <c r="I157" t="s">
        <v>1479</v>
      </c>
      <c r="J157" t="s">
        <v>1480</v>
      </c>
      <c r="K157">
        <v>44</v>
      </c>
      <c r="L157">
        <v>70</v>
      </c>
      <c r="M157">
        <v>74</v>
      </c>
      <c r="N157">
        <v>69</v>
      </c>
      <c r="Q157">
        <v>213</v>
      </c>
      <c r="R157">
        <v>74.540000000000006</v>
      </c>
      <c r="S157">
        <v>74.430000000000007</v>
      </c>
      <c r="T157">
        <v>72.41</v>
      </c>
      <c r="U157">
        <v>76.69</v>
      </c>
      <c r="V157">
        <v>72.599999999999994</v>
      </c>
      <c r="Y157">
        <v>73.900000000000006</v>
      </c>
      <c r="Z157">
        <v>31</v>
      </c>
      <c r="AA157">
        <v>60</v>
      </c>
      <c r="AB157">
        <v>44</v>
      </c>
      <c r="AE157">
        <v>6</v>
      </c>
      <c r="AF157">
        <v>14</v>
      </c>
      <c r="AG157">
        <v>12</v>
      </c>
      <c r="AJ157">
        <v>44</v>
      </c>
    </row>
    <row r="158" spans="1:36" x14ac:dyDescent="0.25">
      <c r="A158" s="3" t="str">
        <f t="shared" si="2"/>
        <v>Cara Gainer</v>
      </c>
      <c r="B158" s="4">
        <v>45732</v>
      </c>
      <c r="C158" t="s">
        <v>1408</v>
      </c>
      <c r="D158" t="s">
        <v>1409</v>
      </c>
      <c r="E158" t="s">
        <v>1410</v>
      </c>
      <c r="F158" t="s">
        <v>1411</v>
      </c>
      <c r="I158" t="s">
        <v>1481</v>
      </c>
      <c r="J158" t="s">
        <v>1482</v>
      </c>
      <c r="K158">
        <v>2</v>
      </c>
      <c r="L158">
        <v>67</v>
      </c>
      <c r="M158">
        <v>67</v>
      </c>
      <c r="N158">
        <v>68</v>
      </c>
      <c r="Q158">
        <v>202</v>
      </c>
      <c r="R158">
        <v>74.540000000000006</v>
      </c>
      <c r="S158">
        <v>74.430000000000007</v>
      </c>
      <c r="T158">
        <v>69.41</v>
      </c>
      <c r="U158">
        <v>69.69</v>
      </c>
      <c r="V158">
        <v>71.599999999999994</v>
      </c>
      <c r="Y158">
        <v>70.23</v>
      </c>
      <c r="Z158">
        <v>6</v>
      </c>
      <c r="AA158">
        <v>6</v>
      </c>
      <c r="AB158">
        <v>2</v>
      </c>
      <c r="AE158">
        <v>3</v>
      </c>
      <c r="AF158">
        <v>4</v>
      </c>
      <c r="AG158">
        <v>1</v>
      </c>
      <c r="AJ158">
        <v>2</v>
      </c>
    </row>
    <row r="159" spans="1:36" x14ac:dyDescent="0.25">
      <c r="A159" s="3" t="str">
        <f t="shared" si="2"/>
        <v>Amelia Garvey</v>
      </c>
      <c r="B159" s="4">
        <v>45732</v>
      </c>
      <c r="C159" t="s">
        <v>1408</v>
      </c>
      <c r="D159" t="s">
        <v>1409</v>
      </c>
      <c r="E159" t="s">
        <v>1410</v>
      </c>
      <c r="F159" t="s">
        <v>1411</v>
      </c>
      <c r="I159" t="s">
        <v>1483</v>
      </c>
      <c r="J159" t="s">
        <v>1484</v>
      </c>
      <c r="K159">
        <v>60</v>
      </c>
      <c r="L159">
        <v>75</v>
      </c>
      <c r="M159">
        <v>69</v>
      </c>
      <c r="N159">
        <v>71</v>
      </c>
      <c r="Q159">
        <v>215</v>
      </c>
      <c r="R159">
        <v>74.540000000000006</v>
      </c>
      <c r="S159">
        <v>74.430000000000007</v>
      </c>
      <c r="T159">
        <v>77.41</v>
      </c>
      <c r="U159">
        <v>71.69</v>
      </c>
      <c r="V159">
        <v>74.599999999999994</v>
      </c>
      <c r="Y159">
        <v>74.569999999999993</v>
      </c>
      <c r="Z159">
        <v>105</v>
      </c>
      <c r="AA159">
        <v>60</v>
      </c>
      <c r="AB159">
        <v>60</v>
      </c>
      <c r="AE159">
        <v>11</v>
      </c>
      <c r="AF159">
        <v>14</v>
      </c>
      <c r="AG159">
        <v>14</v>
      </c>
      <c r="AJ159">
        <v>60</v>
      </c>
    </row>
    <row r="160" spans="1:36" x14ac:dyDescent="0.25">
      <c r="A160" s="3" t="str">
        <f t="shared" si="2"/>
        <v>Verena Gimmy</v>
      </c>
      <c r="B160" s="4">
        <v>45732</v>
      </c>
      <c r="C160" t="s">
        <v>1408</v>
      </c>
      <c r="D160" t="s">
        <v>1409</v>
      </c>
      <c r="E160" t="s">
        <v>1410</v>
      </c>
      <c r="F160" t="s">
        <v>1411</v>
      </c>
      <c r="I160" t="s">
        <v>1485</v>
      </c>
      <c r="J160" t="s">
        <v>1486</v>
      </c>
      <c r="K160" t="s">
        <v>1317</v>
      </c>
      <c r="L160">
        <v>74</v>
      </c>
      <c r="M160">
        <v>73</v>
      </c>
      <c r="Q160">
        <v>147</v>
      </c>
      <c r="R160">
        <v>74.540000000000006</v>
      </c>
      <c r="S160">
        <v>74.430000000000007</v>
      </c>
      <c r="T160">
        <v>76.41</v>
      </c>
      <c r="U160">
        <v>75.69</v>
      </c>
      <c r="Y160">
        <v>76.05</v>
      </c>
      <c r="Z160">
        <v>88</v>
      </c>
      <c r="AA160">
        <v>93</v>
      </c>
      <c r="AE160">
        <v>10</v>
      </c>
      <c r="AF160">
        <v>17</v>
      </c>
      <c r="AJ160">
        <v>93</v>
      </c>
    </row>
    <row r="161" spans="1:36" x14ac:dyDescent="0.25">
      <c r="A161" s="3" t="str">
        <f t="shared" si="2"/>
        <v>Eleanor Givens</v>
      </c>
      <c r="B161" s="4">
        <v>45732</v>
      </c>
      <c r="C161" t="s">
        <v>1408</v>
      </c>
      <c r="D161" t="s">
        <v>1409</v>
      </c>
      <c r="E161" t="s">
        <v>1410</v>
      </c>
      <c r="F161" t="s">
        <v>1411</v>
      </c>
      <c r="I161" t="s">
        <v>1487</v>
      </c>
      <c r="J161" t="s">
        <v>1488</v>
      </c>
      <c r="K161" t="s">
        <v>1317</v>
      </c>
      <c r="L161">
        <v>75</v>
      </c>
      <c r="M161">
        <v>73</v>
      </c>
      <c r="Q161">
        <v>148</v>
      </c>
      <c r="R161">
        <v>74.540000000000006</v>
      </c>
      <c r="S161">
        <v>74.430000000000007</v>
      </c>
      <c r="T161">
        <v>77.41</v>
      </c>
      <c r="U161">
        <v>75.69</v>
      </c>
      <c r="Y161">
        <v>76.55</v>
      </c>
      <c r="Z161">
        <v>105</v>
      </c>
      <c r="AA161">
        <v>100</v>
      </c>
      <c r="AE161">
        <v>11</v>
      </c>
      <c r="AF161">
        <v>18</v>
      </c>
      <c r="AJ161">
        <v>100</v>
      </c>
    </row>
    <row r="162" spans="1:36" x14ac:dyDescent="0.25">
      <c r="A162" s="3" t="str">
        <f t="shared" si="2"/>
        <v>Hannah Gregg</v>
      </c>
      <c r="B162" s="4">
        <v>45732</v>
      </c>
      <c r="C162" t="s">
        <v>1408</v>
      </c>
      <c r="D162" t="s">
        <v>1409</v>
      </c>
      <c r="E162" t="s">
        <v>1410</v>
      </c>
      <c r="F162" t="s">
        <v>1411</v>
      </c>
      <c r="I162" t="s">
        <v>1489</v>
      </c>
      <c r="J162" t="s">
        <v>1432</v>
      </c>
      <c r="K162">
        <v>75</v>
      </c>
      <c r="L162">
        <v>72</v>
      </c>
      <c r="M162">
        <v>72</v>
      </c>
      <c r="N162">
        <v>76</v>
      </c>
      <c r="Q162">
        <v>220</v>
      </c>
      <c r="R162">
        <v>74.540000000000006</v>
      </c>
      <c r="S162">
        <v>74.430000000000007</v>
      </c>
      <c r="T162">
        <v>74.41</v>
      </c>
      <c r="U162">
        <v>74.69</v>
      </c>
      <c r="V162">
        <v>79.599999999999994</v>
      </c>
      <c r="Y162">
        <v>76.23</v>
      </c>
      <c r="Z162">
        <v>55</v>
      </c>
      <c r="AA162">
        <v>60</v>
      </c>
      <c r="AB162">
        <v>75</v>
      </c>
      <c r="AE162">
        <v>8</v>
      </c>
      <c r="AF162">
        <v>14</v>
      </c>
      <c r="AG162">
        <v>19</v>
      </c>
      <c r="AJ162">
        <v>75</v>
      </c>
    </row>
    <row r="163" spans="1:36" x14ac:dyDescent="0.25">
      <c r="A163" s="3" t="str">
        <f t="shared" si="2"/>
        <v>Maha Haddioui</v>
      </c>
      <c r="B163" s="4">
        <v>45732</v>
      </c>
      <c r="C163" t="s">
        <v>1408</v>
      </c>
      <c r="D163" t="s">
        <v>1409</v>
      </c>
      <c r="E163" t="s">
        <v>1410</v>
      </c>
      <c r="F163" t="s">
        <v>1411</v>
      </c>
      <c r="I163" t="s">
        <v>1490</v>
      </c>
      <c r="J163" t="s">
        <v>1491</v>
      </c>
      <c r="K163" t="s">
        <v>1317</v>
      </c>
      <c r="L163">
        <v>71</v>
      </c>
      <c r="M163">
        <v>74</v>
      </c>
      <c r="Q163">
        <v>145</v>
      </c>
      <c r="R163">
        <v>74.540000000000006</v>
      </c>
      <c r="S163">
        <v>74.430000000000007</v>
      </c>
      <c r="T163">
        <v>73.41</v>
      </c>
      <c r="U163">
        <v>76.69</v>
      </c>
      <c r="Y163">
        <v>75.05</v>
      </c>
      <c r="Z163">
        <v>42</v>
      </c>
      <c r="AA163">
        <v>77</v>
      </c>
      <c r="AE163">
        <v>7</v>
      </c>
      <c r="AF163">
        <v>15</v>
      </c>
      <c r="AJ163">
        <v>77</v>
      </c>
    </row>
    <row r="164" spans="1:36" x14ac:dyDescent="0.25">
      <c r="A164" s="3" t="str">
        <f t="shared" si="2"/>
        <v>Lydia Hall</v>
      </c>
      <c r="B164" s="4">
        <v>45732</v>
      </c>
      <c r="C164" t="s">
        <v>1408</v>
      </c>
      <c r="D164" t="s">
        <v>1409</v>
      </c>
      <c r="E164" t="s">
        <v>1410</v>
      </c>
      <c r="F164" t="s">
        <v>1411</v>
      </c>
      <c r="I164" t="s">
        <v>1492</v>
      </c>
      <c r="J164" t="s">
        <v>1493</v>
      </c>
      <c r="K164">
        <v>41</v>
      </c>
      <c r="L164">
        <v>70</v>
      </c>
      <c r="M164">
        <v>70</v>
      </c>
      <c r="N164">
        <v>72</v>
      </c>
      <c r="Q164">
        <v>212</v>
      </c>
      <c r="R164">
        <v>74.540000000000006</v>
      </c>
      <c r="S164">
        <v>74.430000000000007</v>
      </c>
      <c r="T164">
        <v>72.41</v>
      </c>
      <c r="U164">
        <v>72.69</v>
      </c>
      <c r="V164">
        <v>75.599999999999994</v>
      </c>
      <c r="Y164">
        <v>73.569999999999993</v>
      </c>
      <c r="Z164">
        <v>31</v>
      </c>
      <c r="AA164">
        <v>24</v>
      </c>
      <c r="AB164">
        <v>41</v>
      </c>
      <c r="AE164">
        <v>6</v>
      </c>
      <c r="AF164">
        <v>10</v>
      </c>
      <c r="AG164">
        <v>11</v>
      </c>
      <c r="AJ164">
        <v>41</v>
      </c>
    </row>
    <row r="165" spans="1:36" x14ac:dyDescent="0.25">
      <c r="A165" s="3" t="str">
        <f t="shared" si="2"/>
        <v>Darcey Harry</v>
      </c>
      <c r="B165" s="4">
        <v>45732</v>
      </c>
      <c r="C165" t="s">
        <v>1408</v>
      </c>
      <c r="D165" t="s">
        <v>1409</v>
      </c>
      <c r="E165" t="s">
        <v>1410</v>
      </c>
      <c r="F165" t="s">
        <v>1411</v>
      </c>
      <c r="I165" t="s">
        <v>1494</v>
      </c>
      <c r="J165" t="s">
        <v>1495</v>
      </c>
      <c r="K165">
        <v>6</v>
      </c>
      <c r="L165">
        <v>64</v>
      </c>
      <c r="M165">
        <v>68</v>
      </c>
      <c r="N165">
        <v>73</v>
      </c>
      <c r="Q165">
        <v>205</v>
      </c>
      <c r="R165">
        <v>74.540000000000006</v>
      </c>
      <c r="S165">
        <v>74.430000000000007</v>
      </c>
      <c r="T165">
        <v>66.41</v>
      </c>
      <c r="U165">
        <v>70.69</v>
      </c>
      <c r="V165">
        <v>76.599999999999994</v>
      </c>
      <c r="Y165">
        <v>71.23</v>
      </c>
      <c r="Z165">
        <v>1</v>
      </c>
      <c r="AA165">
        <v>2</v>
      </c>
      <c r="AB165">
        <v>6</v>
      </c>
      <c r="AE165">
        <v>0</v>
      </c>
      <c r="AF165">
        <v>2</v>
      </c>
      <c r="AG165">
        <v>4</v>
      </c>
      <c r="AJ165">
        <v>6</v>
      </c>
    </row>
    <row r="166" spans="1:36" x14ac:dyDescent="0.25">
      <c r="A166" s="3" t="str">
        <f t="shared" si="2"/>
        <v>Kylie Henry</v>
      </c>
      <c r="B166" s="4">
        <v>45732</v>
      </c>
      <c r="C166" t="s">
        <v>1408</v>
      </c>
      <c r="D166" t="s">
        <v>1409</v>
      </c>
      <c r="E166" t="s">
        <v>1410</v>
      </c>
      <c r="F166" t="s">
        <v>1411</v>
      </c>
      <c r="I166" t="s">
        <v>1496</v>
      </c>
      <c r="J166" t="s">
        <v>1497</v>
      </c>
      <c r="K166">
        <v>44</v>
      </c>
      <c r="L166">
        <v>73</v>
      </c>
      <c r="M166">
        <v>71</v>
      </c>
      <c r="N166">
        <v>69</v>
      </c>
      <c r="Q166">
        <v>213</v>
      </c>
      <c r="R166">
        <v>74.540000000000006</v>
      </c>
      <c r="S166">
        <v>74.430000000000007</v>
      </c>
      <c r="T166">
        <v>75.41</v>
      </c>
      <c r="U166">
        <v>73.69</v>
      </c>
      <c r="V166">
        <v>72.599999999999994</v>
      </c>
      <c r="Y166">
        <v>73.900000000000006</v>
      </c>
      <c r="Z166">
        <v>79</v>
      </c>
      <c r="AA166">
        <v>60</v>
      </c>
      <c r="AB166">
        <v>44</v>
      </c>
      <c r="AE166">
        <v>9</v>
      </c>
      <c r="AF166">
        <v>14</v>
      </c>
      <c r="AG166">
        <v>12</v>
      </c>
      <c r="AJ166">
        <v>44</v>
      </c>
    </row>
    <row r="167" spans="1:36" x14ac:dyDescent="0.25">
      <c r="A167" s="3" t="str">
        <f t="shared" si="2"/>
        <v>Celine Herbin</v>
      </c>
      <c r="B167" s="4">
        <v>45732</v>
      </c>
      <c r="C167" t="s">
        <v>1408</v>
      </c>
      <c r="D167" t="s">
        <v>1409</v>
      </c>
      <c r="E167" t="s">
        <v>1410</v>
      </c>
      <c r="F167" t="s">
        <v>1411</v>
      </c>
      <c r="I167" t="s">
        <v>1498</v>
      </c>
      <c r="J167" t="s">
        <v>1499</v>
      </c>
      <c r="K167" t="s">
        <v>1317</v>
      </c>
      <c r="L167">
        <v>69</v>
      </c>
      <c r="M167">
        <v>79</v>
      </c>
      <c r="Q167">
        <v>148</v>
      </c>
      <c r="R167">
        <v>74.540000000000006</v>
      </c>
      <c r="S167">
        <v>74.430000000000007</v>
      </c>
      <c r="T167">
        <v>71.41</v>
      </c>
      <c r="U167">
        <v>81.69</v>
      </c>
      <c r="Y167">
        <v>76.55</v>
      </c>
      <c r="Z167">
        <v>18</v>
      </c>
      <c r="AA167">
        <v>100</v>
      </c>
      <c r="AE167">
        <v>5</v>
      </c>
      <c r="AF167">
        <v>18</v>
      </c>
      <c r="AJ167">
        <v>100</v>
      </c>
    </row>
    <row r="168" spans="1:36" x14ac:dyDescent="0.25">
      <c r="A168" s="3" t="str">
        <f t="shared" si="2"/>
        <v>Maria Hernandez</v>
      </c>
      <c r="B168" s="4">
        <v>45732</v>
      </c>
      <c r="C168" t="s">
        <v>1408</v>
      </c>
      <c r="D168" t="s">
        <v>1409</v>
      </c>
      <c r="E168" t="s">
        <v>1410</v>
      </c>
      <c r="F168" t="s">
        <v>1411</v>
      </c>
      <c r="I168" t="s">
        <v>1500</v>
      </c>
      <c r="J168" t="s">
        <v>1501</v>
      </c>
      <c r="K168">
        <v>21</v>
      </c>
      <c r="L168">
        <v>72</v>
      </c>
      <c r="M168">
        <v>71</v>
      </c>
      <c r="N168">
        <v>66</v>
      </c>
      <c r="Q168">
        <v>209</v>
      </c>
      <c r="R168">
        <v>74.540000000000006</v>
      </c>
      <c r="S168">
        <v>74.430000000000007</v>
      </c>
      <c r="T168">
        <v>74.41</v>
      </c>
      <c r="U168">
        <v>73.69</v>
      </c>
      <c r="V168">
        <v>69.599999999999994</v>
      </c>
      <c r="Y168">
        <v>72.569999999999993</v>
      </c>
      <c r="Z168">
        <v>55</v>
      </c>
      <c r="AA168">
        <v>52</v>
      </c>
      <c r="AB168">
        <v>21</v>
      </c>
      <c r="AE168">
        <v>8</v>
      </c>
      <c r="AF168">
        <v>13</v>
      </c>
      <c r="AG168">
        <v>8</v>
      </c>
      <c r="AJ168">
        <v>21</v>
      </c>
    </row>
    <row r="169" spans="1:36" x14ac:dyDescent="0.25">
      <c r="A169" s="3" t="str">
        <f t="shared" si="2"/>
        <v>Alice Hewson</v>
      </c>
      <c r="B169" s="4">
        <v>45732</v>
      </c>
      <c r="C169" t="s">
        <v>1408</v>
      </c>
      <c r="D169" t="s">
        <v>1409</v>
      </c>
      <c r="E169" t="s">
        <v>1410</v>
      </c>
      <c r="F169" t="s">
        <v>1411</v>
      </c>
      <c r="I169" t="s">
        <v>1502</v>
      </c>
      <c r="J169" t="s">
        <v>1503</v>
      </c>
      <c r="K169">
        <v>21</v>
      </c>
      <c r="L169">
        <v>71</v>
      </c>
      <c r="M169">
        <v>69</v>
      </c>
      <c r="N169">
        <v>69</v>
      </c>
      <c r="Q169">
        <v>209</v>
      </c>
      <c r="R169">
        <v>74.540000000000006</v>
      </c>
      <c r="S169">
        <v>74.430000000000007</v>
      </c>
      <c r="T169">
        <v>73.41</v>
      </c>
      <c r="U169">
        <v>71.69</v>
      </c>
      <c r="V169">
        <v>72.599999999999994</v>
      </c>
      <c r="Y169">
        <v>72.569999999999993</v>
      </c>
      <c r="Z169">
        <v>42</v>
      </c>
      <c r="AA169">
        <v>24</v>
      </c>
      <c r="AB169">
        <v>21</v>
      </c>
      <c r="AE169">
        <v>7</v>
      </c>
      <c r="AF169">
        <v>10</v>
      </c>
      <c r="AG169">
        <v>8</v>
      </c>
      <c r="AJ169">
        <v>21</v>
      </c>
    </row>
    <row r="170" spans="1:36" x14ac:dyDescent="0.25">
      <c r="A170" s="3" t="str">
        <f t="shared" si="2"/>
        <v>Ikeba Hinata</v>
      </c>
      <c r="B170" s="4">
        <v>45732</v>
      </c>
      <c r="C170" t="s">
        <v>1408</v>
      </c>
      <c r="D170" t="s">
        <v>1409</v>
      </c>
      <c r="E170" t="s">
        <v>1410</v>
      </c>
      <c r="F170" t="s">
        <v>1411</v>
      </c>
      <c r="I170" t="s">
        <v>1504</v>
      </c>
      <c r="J170" t="s">
        <v>1505</v>
      </c>
      <c r="K170">
        <v>10</v>
      </c>
      <c r="L170">
        <v>67</v>
      </c>
      <c r="M170">
        <v>70</v>
      </c>
      <c r="N170">
        <v>69</v>
      </c>
      <c r="Q170">
        <v>206</v>
      </c>
      <c r="R170">
        <v>74.540000000000006</v>
      </c>
      <c r="S170">
        <v>74.430000000000007</v>
      </c>
      <c r="T170">
        <v>69.41</v>
      </c>
      <c r="U170">
        <v>72.69</v>
      </c>
      <c r="V170">
        <v>72.599999999999994</v>
      </c>
      <c r="Y170">
        <v>71.569999999999993</v>
      </c>
      <c r="Z170">
        <v>6</v>
      </c>
      <c r="AA170">
        <v>11</v>
      </c>
      <c r="AB170">
        <v>10</v>
      </c>
      <c r="AE170">
        <v>3</v>
      </c>
      <c r="AF170">
        <v>7</v>
      </c>
      <c r="AG170">
        <v>5</v>
      </c>
      <c r="AJ170">
        <v>10</v>
      </c>
    </row>
    <row r="171" spans="1:36" x14ac:dyDescent="0.25">
      <c r="A171" s="3" t="str">
        <f t="shared" si="2"/>
        <v>Maddison Hinson-Tolchard</v>
      </c>
      <c r="B171" s="4">
        <v>45732</v>
      </c>
      <c r="C171" t="s">
        <v>1408</v>
      </c>
      <c r="D171" t="s">
        <v>1409</v>
      </c>
      <c r="E171" t="s">
        <v>1410</v>
      </c>
      <c r="F171" t="s">
        <v>1411</v>
      </c>
      <c r="I171" t="s">
        <v>1506</v>
      </c>
      <c r="J171" t="s">
        <v>1507</v>
      </c>
      <c r="K171" t="s">
        <v>1317</v>
      </c>
      <c r="L171">
        <v>72</v>
      </c>
      <c r="M171">
        <v>77</v>
      </c>
      <c r="Q171">
        <v>149</v>
      </c>
      <c r="R171">
        <v>74.540000000000006</v>
      </c>
      <c r="S171">
        <v>74.430000000000007</v>
      </c>
      <c r="T171">
        <v>74.41</v>
      </c>
      <c r="U171">
        <v>79.69</v>
      </c>
      <c r="Y171">
        <v>77.05</v>
      </c>
      <c r="Z171">
        <v>55</v>
      </c>
      <c r="AA171">
        <v>107</v>
      </c>
      <c r="AE171">
        <v>8</v>
      </c>
      <c r="AF171">
        <v>19</v>
      </c>
      <c r="AJ171">
        <v>107</v>
      </c>
    </row>
    <row r="172" spans="1:36" x14ac:dyDescent="0.25">
      <c r="A172" s="3" t="str">
        <f t="shared" si="2"/>
        <v>Natacha Host Husted</v>
      </c>
      <c r="B172" s="4">
        <v>45732</v>
      </c>
      <c r="C172" t="s">
        <v>1408</v>
      </c>
      <c r="D172" t="s">
        <v>1409</v>
      </c>
      <c r="E172" t="s">
        <v>1410</v>
      </c>
      <c r="F172" t="s">
        <v>1411</v>
      </c>
      <c r="I172" t="s">
        <v>1508</v>
      </c>
      <c r="J172" t="s">
        <v>1509</v>
      </c>
      <c r="K172">
        <v>60</v>
      </c>
      <c r="L172">
        <v>72</v>
      </c>
      <c r="M172">
        <v>70</v>
      </c>
      <c r="N172">
        <v>73</v>
      </c>
      <c r="Q172">
        <v>215</v>
      </c>
      <c r="R172">
        <v>74.540000000000006</v>
      </c>
      <c r="S172">
        <v>74.430000000000007</v>
      </c>
      <c r="T172">
        <v>74.41</v>
      </c>
      <c r="U172">
        <v>72.69</v>
      </c>
      <c r="V172">
        <v>76.599999999999994</v>
      </c>
      <c r="Y172">
        <v>74.569999999999993</v>
      </c>
      <c r="Z172">
        <v>55</v>
      </c>
      <c r="AA172">
        <v>40</v>
      </c>
      <c r="AB172">
        <v>60</v>
      </c>
      <c r="AE172">
        <v>8</v>
      </c>
      <c r="AF172">
        <v>12</v>
      </c>
      <c r="AG172">
        <v>14</v>
      </c>
      <c r="AJ172">
        <v>60</v>
      </c>
    </row>
    <row r="173" spans="1:36" x14ac:dyDescent="0.25">
      <c r="A173" s="3" t="str">
        <f t="shared" si="2"/>
        <v>Anna Huang</v>
      </c>
      <c r="B173" s="4">
        <v>45732</v>
      </c>
      <c r="C173" t="s">
        <v>1408</v>
      </c>
      <c r="D173" t="s">
        <v>1409</v>
      </c>
      <c r="E173" t="s">
        <v>1410</v>
      </c>
      <c r="F173" t="s">
        <v>1411</v>
      </c>
      <c r="I173" t="s">
        <v>1510</v>
      </c>
      <c r="J173" t="s">
        <v>1476</v>
      </c>
      <c r="K173">
        <v>16</v>
      </c>
      <c r="L173">
        <v>69</v>
      </c>
      <c r="M173">
        <v>72</v>
      </c>
      <c r="N173">
        <v>67</v>
      </c>
      <c r="Q173">
        <v>208</v>
      </c>
      <c r="R173">
        <v>74.540000000000006</v>
      </c>
      <c r="S173">
        <v>74.430000000000007</v>
      </c>
      <c r="T173">
        <v>71.41</v>
      </c>
      <c r="U173">
        <v>74.69</v>
      </c>
      <c r="V173">
        <v>70.599999999999994</v>
      </c>
      <c r="Y173">
        <v>72.23</v>
      </c>
      <c r="Z173">
        <v>18</v>
      </c>
      <c r="AA173">
        <v>33</v>
      </c>
      <c r="AB173">
        <v>16</v>
      </c>
      <c r="AE173">
        <v>5</v>
      </c>
      <c r="AF173">
        <v>11</v>
      </c>
      <c r="AG173">
        <v>7</v>
      </c>
      <c r="AJ173">
        <v>16</v>
      </c>
    </row>
    <row r="174" spans="1:36" x14ac:dyDescent="0.25">
      <c r="A174" s="3" t="str">
        <f t="shared" si="2"/>
        <v>Lily May Humphreys</v>
      </c>
      <c r="B174" s="4">
        <v>45732</v>
      </c>
      <c r="C174" t="s">
        <v>1408</v>
      </c>
      <c r="D174" t="s">
        <v>1409</v>
      </c>
      <c r="E174" t="s">
        <v>1410</v>
      </c>
      <c r="F174" t="s">
        <v>1411</v>
      </c>
      <c r="I174" t="s">
        <v>1511</v>
      </c>
      <c r="J174" t="s">
        <v>1512</v>
      </c>
      <c r="K174" t="s">
        <v>1317</v>
      </c>
      <c r="L174">
        <v>77</v>
      </c>
      <c r="M174">
        <v>76</v>
      </c>
      <c r="Q174">
        <v>153</v>
      </c>
      <c r="R174">
        <v>74.540000000000006</v>
      </c>
      <c r="S174">
        <v>74.430000000000007</v>
      </c>
      <c r="T174">
        <v>79.41</v>
      </c>
      <c r="U174">
        <v>78.69</v>
      </c>
      <c r="Y174">
        <v>79.05</v>
      </c>
      <c r="Z174">
        <v>119</v>
      </c>
      <c r="AA174">
        <v>126</v>
      </c>
      <c r="AE174">
        <v>13</v>
      </c>
      <c r="AF174">
        <v>23</v>
      </c>
      <c r="AJ174">
        <v>126</v>
      </c>
    </row>
    <row r="175" spans="1:36" x14ac:dyDescent="0.25">
      <c r="A175" s="3" t="str">
        <f t="shared" si="2"/>
        <v>Nuria Iturrioz</v>
      </c>
      <c r="B175" s="4">
        <v>45732</v>
      </c>
      <c r="C175" t="s">
        <v>1408</v>
      </c>
      <c r="D175" t="s">
        <v>1409</v>
      </c>
      <c r="E175" t="s">
        <v>1410</v>
      </c>
      <c r="F175" t="s">
        <v>1411</v>
      </c>
      <c r="I175" t="s">
        <v>1513</v>
      </c>
      <c r="J175" t="s">
        <v>1514</v>
      </c>
      <c r="K175" t="s">
        <v>1317</v>
      </c>
      <c r="L175">
        <v>76</v>
      </c>
      <c r="M175">
        <v>71</v>
      </c>
      <c r="Q175">
        <v>147</v>
      </c>
      <c r="R175">
        <v>74.540000000000006</v>
      </c>
      <c r="S175">
        <v>74.430000000000007</v>
      </c>
      <c r="T175">
        <v>78.41</v>
      </c>
      <c r="U175">
        <v>73.69</v>
      </c>
      <c r="Y175">
        <v>76.05</v>
      </c>
      <c r="Z175">
        <v>113</v>
      </c>
      <c r="AA175">
        <v>93</v>
      </c>
      <c r="AE175">
        <v>12</v>
      </c>
      <c r="AF175">
        <v>17</v>
      </c>
      <c r="AJ175">
        <v>93</v>
      </c>
    </row>
    <row r="176" spans="1:36" x14ac:dyDescent="0.25">
      <c r="A176" s="3" t="str">
        <f t="shared" si="2"/>
        <v>Belinda Ji</v>
      </c>
      <c r="B176" s="4">
        <v>45732</v>
      </c>
      <c r="C176" t="s">
        <v>1408</v>
      </c>
      <c r="D176" t="s">
        <v>1409</v>
      </c>
      <c r="E176" t="s">
        <v>1410</v>
      </c>
      <c r="F176" t="s">
        <v>1411</v>
      </c>
      <c r="I176" t="s">
        <v>1307</v>
      </c>
      <c r="J176" t="s">
        <v>1515</v>
      </c>
      <c r="K176" t="s">
        <v>1317</v>
      </c>
      <c r="L176">
        <v>75</v>
      </c>
      <c r="M176">
        <v>74</v>
      </c>
      <c r="Q176">
        <v>149</v>
      </c>
      <c r="R176">
        <v>74.540000000000006</v>
      </c>
      <c r="S176">
        <v>74.430000000000007</v>
      </c>
      <c r="T176">
        <v>77.41</v>
      </c>
      <c r="U176">
        <v>76.69</v>
      </c>
      <c r="Y176">
        <v>77.05</v>
      </c>
      <c r="Z176">
        <v>105</v>
      </c>
      <c r="AA176">
        <v>107</v>
      </c>
      <c r="AE176">
        <v>11</v>
      </c>
      <c r="AF176">
        <v>19</v>
      </c>
      <c r="AJ176">
        <v>107</v>
      </c>
    </row>
    <row r="177" spans="1:36" x14ac:dyDescent="0.25">
      <c r="A177" s="3" t="str">
        <f t="shared" si="2"/>
        <v>Munchin Keh</v>
      </c>
      <c r="B177" s="4">
        <v>45732</v>
      </c>
      <c r="C177" t="s">
        <v>1408</v>
      </c>
      <c r="D177" t="s">
        <v>1409</v>
      </c>
      <c r="E177" t="s">
        <v>1410</v>
      </c>
      <c r="F177" t="s">
        <v>1411</v>
      </c>
      <c r="I177" t="s">
        <v>1516</v>
      </c>
      <c r="J177" t="s">
        <v>1517</v>
      </c>
      <c r="K177" t="s">
        <v>1317</v>
      </c>
      <c r="L177">
        <v>82</v>
      </c>
      <c r="M177">
        <v>74</v>
      </c>
      <c r="Q177">
        <v>156</v>
      </c>
      <c r="R177">
        <v>74.540000000000006</v>
      </c>
      <c r="S177">
        <v>74.430000000000007</v>
      </c>
      <c r="T177">
        <v>84.41</v>
      </c>
      <c r="U177">
        <v>76.69</v>
      </c>
      <c r="Y177">
        <v>80.55</v>
      </c>
      <c r="Z177">
        <v>132</v>
      </c>
      <c r="AA177">
        <v>129</v>
      </c>
      <c r="AE177">
        <v>18</v>
      </c>
      <c r="AF177">
        <v>26</v>
      </c>
      <c r="AJ177">
        <v>129</v>
      </c>
    </row>
    <row r="178" spans="1:36" x14ac:dyDescent="0.25">
      <c r="A178" s="3" t="str">
        <f t="shared" si="2"/>
        <v>Wenyung Keh</v>
      </c>
      <c r="B178" s="4">
        <v>45732</v>
      </c>
      <c r="C178" t="s">
        <v>1408</v>
      </c>
      <c r="D178" t="s">
        <v>1409</v>
      </c>
      <c r="E178" t="s">
        <v>1410</v>
      </c>
      <c r="F178" t="s">
        <v>1411</v>
      </c>
      <c r="I178" t="s">
        <v>1516</v>
      </c>
      <c r="J178" t="s">
        <v>1518</v>
      </c>
      <c r="K178">
        <v>27</v>
      </c>
      <c r="L178">
        <v>72</v>
      </c>
      <c r="M178">
        <v>70</v>
      </c>
      <c r="N178">
        <v>68</v>
      </c>
      <c r="Q178">
        <v>210</v>
      </c>
      <c r="R178">
        <v>74.540000000000006</v>
      </c>
      <c r="S178">
        <v>74.430000000000007</v>
      </c>
      <c r="T178">
        <v>74.41</v>
      </c>
      <c r="U178">
        <v>72.69</v>
      </c>
      <c r="V178">
        <v>71.599999999999994</v>
      </c>
      <c r="Y178">
        <v>72.900000000000006</v>
      </c>
      <c r="Z178">
        <v>55</v>
      </c>
      <c r="AA178">
        <v>40</v>
      </c>
      <c r="AB178">
        <v>27</v>
      </c>
      <c r="AE178">
        <v>8</v>
      </c>
      <c r="AF178">
        <v>12</v>
      </c>
      <c r="AG178">
        <v>9</v>
      </c>
      <c r="AJ178">
        <v>27</v>
      </c>
    </row>
    <row r="179" spans="1:36" x14ac:dyDescent="0.25">
      <c r="A179" s="3" t="str">
        <f t="shared" si="2"/>
        <v>Sarah Kemp</v>
      </c>
      <c r="B179" s="4">
        <v>45732</v>
      </c>
      <c r="C179" t="s">
        <v>1408</v>
      </c>
      <c r="D179" t="s">
        <v>1409</v>
      </c>
      <c r="E179" t="s">
        <v>1410</v>
      </c>
      <c r="F179" t="s">
        <v>1411</v>
      </c>
      <c r="I179" t="s">
        <v>1519</v>
      </c>
      <c r="J179" t="s">
        <v>1520</v>
      </c>
      <c r="K179">
        <v>4</v>
      </c>
      <c r="L179">
        <v>68</v>
      </c>
      <c r="M179">
        <v>62</v>
      </c>
      <c r="N179">
        <v>74</v>
      </c>
      <c r="Q179">
        <v>204</v>
      </c>
      <c r="R179">
        <v>74.540000000000006</v>
      </c>
      <c r="S179">
        <v>74.430000000000007</v>
      </c>
      <c r="T179">
        <v>70.41</v>
      </c>
      <c r="U179">
        <v>64.69</v>
      </c>
      <c r="V179">
        <v>77.599999999999994</v>
      </c>
      <c r="Y179">
        <v>70.900000000000006</v>
      </c>
      <c r="Z179">
        <v>10</v>
      </c>
      <c r="AA179">
        <v>1</v>
      </c>
      <c r="AB179">
        <v>4</v>
      </c>
      <c r="AE179">
        <v>4</v>
      </c>
      <c r="AF179">
        <v>-2</v>
      </c>
      <c r="AG179">
        <v>3</v>
      </c>
      <c r="AJ179">
        <v>4</v>
      </c>
    </row>
    <row r="180" spans="1:36" x14ac:dyDescent="0.25">
      <c r="A180" s="3" t="str">
        <f t="shared" si="2"/>
        <v>Godiva Kim</v>
      </c>
      <c r="B180" s="4">
        <v>45732</v>
      </c>
      <c r="C180" t="s">
        <v>1408</v>
      </c>
      <c r="D180" t="s">
        <v>1409</v>
      </c>
      <c r="E180" t="s">
        <v>1410</v>
      </c>
      <c r="F180" t="s">
        <v>1411</v>
      </c>
      <c r="I180" t="s">
        <v>1227</v>
      </c>
      <c r="J180" t="s">
        <v>1521</v>
      </c>
      <c r="K180" t="s">
        <v>1317</v>
      </c>
      <c r="L180">
        <v>74</v>
      </c>
      <c r="M180">
        <v>75</v>
      </c>
      <c r="Q180">
        <v>149</v>
      </c>
      <c r="R180">
        <v>74.540000000000006</v>
      </c>
      <c r="S180">
        <v>74.430000000000007</v>
      </c>
      <c r="T180">
        <v>76.41</v>
      </c>
      <c r="U180">
        <v>77.69</v>
      </c>
      <c r="Y180">
        <v>77.05</v>
      </c>
      <c r="Z180">
        <v>88</v>
      </c>
      <c r="AA180">
        <v>107</v>
      </c>
      <c r="AE180">
        <v>10</v>
      </c>
      <c r="AF180">
        <v>19</v>
      </c>
      <c r="AJ180">
        <v>107</v>
      </c>
    </row>
    <row r="181" spans="1:36" x14ac:dyDescent="0.25">
      <c r="A181" s="3" t="str">
        <f t="shared" si="2"/>
        <v>Grace Kim</v>
      </c>
      <c r="B181" s="4">
        <v>45732</v>
      </c>
      <c r="C181" t="s">
        <v>1408</v>
      </c>
      <c r="D181" t="s">
        <v>1409</v>
      </c>
      <c r="E181" t="s">
        <v>1410</v>
      </c>
      <c r="F181" t="s">
        <v>1411</v>
      </c>
      <c r="I181" t="s">
        <v>1227</v>
      </c>
      <c r="J181" t="s">
        <v>1522</v>
      </c>
      <c r="K181">
        <v>6</v>
      </c>
      <c r="L181">
        <v>66</v>
      </c>
      <c r="M181">
        <v>72</v>
      </c>
      <c r="N181">
        <v>67</v>
      </c>
      <c r="Q181">
        <v>205</v>
      </c>
      <c r="R181">
        <v>74.540000000000006</v>
      </c>
      <c r="S181">
        <v>74.430000000000007</v>
      </c>
      <c r="T181">
        <v>68.41</v>
      </c>
      <c r="U181">
        <v>74.69</v>
      </c>
      <c r="V181">
        <v>70.599999999999994</v>
      </c>
      <c r="Y181">
        <v>71.23</v>
      </c>
      <c r="Z181">
        <v>4</v>
      </c>
      <c r="AA181">
        <v>15</v>
      </c>
      <c r="AB181">
        <v>6</v>
      </c>
      <c r="AE181">
        <v>2</v>
      </c>
      <c r="AF181">
        <v>8</v>
      </c>
      <c r="AG181">
        <v>4</v>
      </c>
      <c r="AJ181">
        <v>6</v>
      </c>
    </row>
    <row r="182" spans="1:36" x14ac:dyDescent="0.25">
      <c r="A182" s="3" t="str">
        <f t="shared" si="2"/>
        <v>Ariane Klotz</v>
      </c>
      <c r="B182" s="4">
        <v>45732</v>
      </c>
      <c r="C182" t="s">
        <v>1408</v>
      </c>
      <c r="D182" t="s">
        <v>1409</v>
      </c>
      <c r="E182" t="s">
        <v>1410</v>
      </c>
      <c r="F182" t="s">
        <v>1411</v>
      </c>
      <c r="I182" t="s">
        <v>1523</v>
      </c>
      <c r="J182" t="s">
        <v>1524</v>
      </c>
      <c r="K182" t="s">
        <v>1317</v>
      </c>
      <c r="L182">
        <v>81</v>
      </c>
      <c r="M182">
        <v>72</v>
      </c>
      <c r="Q182">
        <v>153</v>
      </c>
      <c r="R182">
        <v>74.540000000000006</v>
      </c>
      <c r="S182">
        <v>74.430000000000007</v>
      </c>
      <c r="T182">
        <v>83.41</v>
      </c>
      <c r="U182">
        <v>74.69</v>
      </c>
      <c r="Y182">
        <v>79.05</v>
      </c>
      <c r="Z182">
        <v>131</v>
      </c>
      <c r="AA182">
        <v>126</v>
      </c>
      <c r="AE182">
        <v>17</v>
      </c>
      <c r="AF182">
        <v>23</v>
      </c>
      <c r="AJ182">
        <v>126</v>
      </c>
    </row>
    <row r="183" spans="1:36" x14ac:dyDescent="0.25">
      <c r="A183" s="3" t="str">
        <f t="shared" si="2"/>
        <v>Momoka Kobori</v>
      </c>
      <c r="B183" s="4">
        <v>45732</v>
      </c>
      <c r="C183" t="s">
        <v>1408</v>
      </c>
      <c r="D183" t="s">
        <v>1409</v>
      </c>
      <c r="E183" t="s">
        <v>1410</v>
      </c>
      <c r="F183" t="s">
        <v>1411</v>
      </c>
      <c r="I183" t="s">
        <v>1525</v>
      </c>
      <c r="J183" t="s">
        <v>1526</v>
      </c>
      <c r="K183">
        <v>60</v>
      </c>
      <c r="L183">
        <v>71</v>
      </c>
      <c r="M183">
        <v>71</v>
      </c>
      <c r="N183">
        <v>73</v>
      </c>
      <c r="Q183">
        <v>215</v>
      </c>
      <c r="R183">
        <v>74.540000000000006</v>
      </c>
      <c r="S183">
        <v>74.430000000000007</v>
      </c>
      <c r="T183">
        <v>73.41</v>
      </c>
      <c r="U183">
        <v>73.69</v>
      </c>
      <c r="V183">
        <v>76.599999999999994</v>
      </c>
      <c r="Y183">
        <v>74.569999999999993</v>
      </c>
      <c r="Z183">
        <v>42</v>
      </c>
      <c r="AA183">
        <v>40</v>
      </c>
      <c r="AB183">
        <v>60</v>
      </c>
      <c r="AE183">
        <v>7</v>
      </c>
      <c r="AF183">
        <v>12</v>
      </c>
      <c r="AG183">
        <v>14</v>
      </c>
      <c r="AJ183">
        <v>60</v>
      </c>
    </row>
    <row r="184" spans="1:36" x14ac:dyDescent="0.25">
      <c r="A184" s="3" t="str">
        <f t="shared" si="2"/>
        <v>Jennifer Koga</v>
      </c>
      <c r="B184" s="4">
        <v>45732</v>
      </c>
      <c r="C184" t="s">
        <v>1408</v>
      </c>
      <c r="D184" t="s">
        <v>1409</v>
      </c>
      <c r="E184" t="s">
        <v>1410</v>
      </c>
      <c r="F184" t="s">
        <v>1411</v>
      </c>
      <c r="I184" t="s">
        <v>1527</v>
      </c>
      <c r="J184" t="s">
        <v>1528</v>
      </c>
      <c r="K184" t="s">
        <v>1317</v>
      </c>
      <c r="L184">
        <v>76</v>
      </c>
      <c r="M184">
        <v>73</v>
      </c>
      <c r="Q184">
        <v>149</v>
      </c>
      <c r="R184">
        <v>74.540000000000006</v>
      </c>
      <c r="S184">
        <v>74.430000000000007</v>
      </c>
      <c r="T184">
        <v>78.41</v>
      </c>
      <c r="U184">
        <v>75.69</v>
      </c>
      <c r="Y184">
        <v>77.05</v>
      </c>
      <c r="Z184">
        <v>113</v>
      </c>
      <c r="AA184">
        <v>107</v>
      </c>
      <c r="AE184">
        <v>12</v>
      </c>
      <c r="AF184">
        <v>19</v>
      </c>
      <c r="AJ184">
        <v>107</v>
      </c>
    </row>
    <row r="185" spans="1:36" x14ac:dyDescent="0.25">
      <c r="A185" s="3" t="str">
        <f t="shared" si="2"/>
        <v>Noora Komulainen</v>
      </c>
      <c r="B185" s="4">
        <v>45732</v>
      </c>
      <c r="C185" t="s">
        <v>1408</v>
      </c>
      <c r="D185" t="s">
        <v>1409</v>
      </c>
      <c r="E185" t="s">
        <v>1410</v>
      </c>
      <c r="F185" t="s">
        <v>1411</v>
      </c>
      <c r="I185" t="s">
        <v>1529</v>
      </c>
      <c r="J185" t="s">
        <v>1530</v>
      </c>
      <c r="K185">
        <v>31</v>
      </c>
      <c r="L185">
        <v>75</v>
      </c>
      <c r="M185">
        <v>66</v>
      </c>
      <c r="N185">
        <v>70</v>
      </c>
      <c r="Q185">
        <v>211</v>
      </c>
      <c r="R185">
        <v>74.540000000000006</v>
      </c>
      <c r="S185">
        <v>74.430000000000007</v>
      </c>
      <c r="T185">
        <v>77.41</v>
      </c>
      <c r="U185">
        <v>68.69</v>
      </c>
      <c r="V185">
        <v>73.599999999999994</v>
      </c>
      <c r="Y185">
        <v>73.23</v>
      </c>
      <c r="Z185">
        <v>105</v>
      </c>
      <c r="AA185">
        <v>33</v>
      </c>
      <c r="AB185">
        <v>31</v>
      </c>
      <c r="AE185">
        <v>11</v>
      </c>
      <c r="AF185">
        <v>11</v>
      </c>
      <c r="AG185">
        <v>10</v>
      </c>
      <c r="AJ185">
        <v>31</v>
      </c>
    </row>
    <row r="186" spans="1:36" x14ac:dyDescent="0.25">
      <c r="A186" s="3" t="str">
        <f t="shared" si="2"/>
        <v>Sara Kouskova</v>
      </c>
      <c r="B186" s="4">
        <v>45732</v>
      </c>
      <c r="C186" t="s">
        <v>1408</v>
      </c>
      <c r="D186" t="s">
        <v>1409</v>
      </c>
      <c r="E186" t="s">
        <v>1410</v>
      </c>
      <c r="F186" t="s">
        <v>1411</v>
      </c>
      <c r="I186" t="s">
        <v>1531</v>
      </c>
      <c r="J186" t="s">
        <v>1532</v>
      </c>
      <c r="K186">
        <v>6</v>
      </c>
      <c r="L186">
        <v>70</v>
      </c>
      <c r="M186">
        <v>68</v>
      </c>
      <c r="N186">
        <v>67</v>
      </c>
      <c r="Q186">
        <v>205</v>
      </c>
      <c r="R186">
        <v>74.540000000000006</v>
      </c>
      <c r="S186">
        <v>74.430000000000007</v>
      </c>
      <c r="T186">
        <v>72.41</v>
      </c>
      <c r="U186">
        <v>70.69</v>
      </c>
      <c r="V186">
        <v>70.599999999999994</v>
      </c>
      <c r="Y186">
        <v>71.23</v>
      </c>
      <c r="Z186">
        <v>31</v>
      </c>
      <c r="AA186">
        <v>15</v>
      </c>
      <c r="AB186">
        <v>6</v>
      </c>
      <c r="AE186">
        <v>6</v>
      </c>
      <c r="AF186">
        <v>8</v>
      </c>
      <c r="AG186">
        <v>4</v>
      </c>
      <c r="AJ186">
        <v>6</v>
      </c>
    </row>
    <row r="187" spans="1:36" x14ac:dyDescent="0.25">
      <c r="A187" s="3" t="str">
        <f t="shared" si="2"/>
        <v>Helen Tamy Kreuzer</v>
      </c>
      <c r="B187" s="4">
        <v>45732</v>
      </c>
      <c r="C187" t="s">
        <v>1408</v>
      </c>
      <c r="D187" t="s">
        <v>1409</v>
      </c>
      <c r="E187" t="s">
        <v>1410</v>
      </c>
      <c r="F187" t="s">
        <v>1411</v>
      </c>
      <c r="I187" t="s">
        <v>1533</v>
      </c>
      <c r="J187" t="s">
        <v>1534</v>
      </c>
      <c r="K187">
        <v>60</v>
      </c>
      <c r="L187">
        <v>72</v>
      </c>
      <c r="M187">
        <v>72</v>
      </c>
      <c r="N187">
        <v>71</v>
      </c>
      <c r="Q187">
        <v>215</v>
      </c>
      <c r="R187">
        <v>74.540000000000006</v>
      </c>
      <c r="S187">
        <v>74.430000000000007</v>
      </c>
      <c r="T187">
        <v>74.41</v>
      </c>
      <c r="U187">
        <v>74.69</v>
      </c>
      <c r="V187">
        <v>74.599999999999994</v>
      </c>
      <c r="Y187">
        <v>74.569999999999993</v>
      </c>
      <c r="Z187">
        <v>55</v>
      </c>
      <c r="AA187">
        <v>60</v>
      </c>
      <c r="AB187">
        <v>60</v>
      </c>
      <c r="AE187">
        <v>8</v>
      </c>
      <c r="AF187">
        <v>14</v>
      </c>
      <c r="AG187">
        <v>14</v>
      </c>
      <c r="AJ187">
        <v>60</v>
      </c>
    </row>
    <row r="188" spans="1:36" x14ac:dyDescent="0.25">
      <c r="A188" s="3" t="str">
        <f t="shared" si="2"/>
        <v>Rachel Lee</v>
      </c>
      <c r="B188" s="4">
        <v>45732</v>
      </c>
      <c r="C188" t="s">
        <v>1408</v>
      </c>
      <c r="D188" t="s">
        <v>1409</v>
      </c>
      <c r="E188" t="s">
        <v>1410</v>
      </c>
      <c r="F188" t="s">
        <v>1411</v>
      </c>
      <c r="I188" t="s">
        <v>1221</v>
      </c>
      <c r="J188" t="s">
        <v>1535</v>
      </c>
      <c r="K188">
        <v>71</v>
      </c>
      <c r="L188">
        <v>72</v>
      </c>
      <c r="M188">
        <v>70</v>
      </c>
      <c r="N188">
        <v>76</v>
      </c>
      <c r="Q188">
        <v>218</v>
      </c>
      <c r="R188">
        <v>74.540000000000006</v>
      </c>
      <c r="S188">
        <v>74.430000000000007</v>
      </c>
      <c r="T188">
        <v>74.41</v>
      </c>
      <c r="U188">
        <v>72.69</v>
      </c>
      <c r="V188">
        <v>79.599999999999994</v>
      </c>
      <c r="Y188">
        <v>75.569999999999993</v>
      </c>
      <c r="Z188">
        <v>55</v>
      </c>
      <c r="AA188">
        <v>40</v>
      </c>
      <c r="AB188">
        <v>71</v>
      </c>
      <c r="AE188">
        <v>8</v>
      </c>
      <c r="AF188">
        <v>12</v>
      </c>
      <c r="AG188">
        <v>17</v>
      </c>
      <c r="AJ188">
        <v>71</v>
      </c>
    </row>
    <row r="189" spans="1:36" x14ac:dyDescent="0.25">
      <c r="A189" s="3" t="str">
        <f t="shared" si="2"/>
        <v>Rhianna Lewis</v>
      </c>
      <c r="B189" s="4">
        <v>45732</v>
      </c>
      <c r="C189" t="s">
        <v>1408</v>
      </c>
      <c r="D189" t="s">
        <v>1409</v>
      </c>
      <c r="E189" t="s">
        <v>1410</v>
      </c>
      <c r="F189" t="s">
        <v>1411</v>
      </c>
      <c r="I189" t="s">
        <v>1536</v>
      </c>
      <c r="J189" t="s">
        <v>1537</v>
      </c>
      <c r="K189">
        <v>31</v>
      </c>
      <c r="L189">
        <v>71</v>
      </c>
      <c r="M189">
        <v>69</v>
      </c>
      <c r="N189">
        <v>71</v>
      </c>
      <c r="Q189">
        <v>211</v>
      </c>
      <c r="R189">
        <v>74.540000000000006</v>
      </c>
      <c r="S189">
        <v>74.430000000000007</v>
      </c>
      <c r="T189">
        <v>73.41</v>
      </c>
      <c r="U189">
        <v>71.69</v>
      </c>
      <c r="V189">
        <v>74.599999999999994</v>
      </c>
      <c r="Y189">
        <v>73.23</v>
      </c>
      <c r="Z189">
        <v>42</v>
      </c>
      <c r="AA189">
        <v>24</v>
      </c>
      <c r="AB189">
        <v>31</v>
      </c>
      <c r="AE189">
        <v>7</v>
      </c>
      <c r="AF189">
        <v>10</v>
      </c>
      <c r="AG189">
        <v>10</v>
      </c>
      <c r="AJ189">
        <v>31</v>
      </c>
    </row>
    <row r="190" spans="1:36" x14ac:dyDescent="0.25">
      <c r="A190" s="3" t="str">
        <f t="shared" si="2"/>
        <v>Polly Mack</v>
      </c>
      <c r="B190" s="4">
        <v>45732</v>
      </c>
      <c r="C190" t="s">
        <v>1408</v>
      </c>
      <c r="D190" t="s">
        <v>1409</v>
      </c>
      <c r="E190" t="s">
        <v>1410</v>
      </c>
      <c r="F190" t="s">
        <v>1411</v>
      </c>
      <c r="I190" t="s">
        <v>1538</v>
      </c>
      <c r="J190" t="s">
        <v>1539</v>
      </c>
      <c r="K190">
        <v>31</v>
      </c>
      <c r="L190">
        <v>76</v>
      </c>
      <c r="M190">
        <v>68</v>
      </c>
      <c r="N190">
        <v>67</v>
      </c>
      <c r="Q190">
        <v>211</v>
      </c>
      <c r="R190">
        <v>74.540000000000006</v>
      </c>
      <c r="S190">
        <v>74.430000000000007</v>
      </c>
      <c r="T190">
        <v>78.41</v>
      </c>
      <c r="U190">
        <v>70.69</v>
      </c>
      <c r="V190">
        <v>70.599999999999994</v>
      </c>
      <c r="Y190">
        <v>73.23</v>
      </c>
      <c r="Z190">
        <v>113</v>
      </c>
      <c r="AA190">
        <v>60</v>
      </c>
      <c r="AB190">
        <v>31</v>
      </c>
      <c r="AE190">
        <v>12</v>
      </c>
      <c r="AF190">
        <v>14</v>
      </c>
      <c r="AG190">
        <v>10</v>
      </c>
      <c r="AJ190">
        <v>31</v>
      </c>
    </row>
    <row r="191" spans="1:36" x14ac:dyDescent="0.25">
      <c r="A191" s="3" t="str">
        <f t="shared" si="2"/>
        <v>Meghan MacLaren</v>
      </c>
      <c r="B191" s="4">
        <v>45732</v>
      </c>
      <c r="C191" t="s">
        <v>1408</v>
      </c>
      <c r="D191" t="s">
        <v>1409</v>
      </c>
      <c r="E191" t="s">
        <v>1410</v>
      </c>
      <c r="F191" t="s">
        <v>1411</v>
      </c>
      <c r="I191" t="s">
        <v>1540</v>
      </c>
      <c r="J191" t="s">
        <v>1541</v>
      </c>
      <c r="K191">
        <v>65</v>
      </c>
      <c r="L191">
        <v>69</v>
      </c>
      <c r="M191">
        <v>73</v>
      </c>
      <c r="N191">
        <v>74</v>
      </c>
      <c r="Q191">
        <v>216</v>
      </c>
      <c r="R191">
        <v>74.540000000000006</v>
      </c>
      <c r="S191">
        <v>74.430000000000007</v>
      </c>
      <c r="T191">
        <v>71.41</v>
      </c>
      <c r="U191">
        <v>75.69</v>
      </c>
      <c r="V191">
        <v>77.599999999999994</v>
      </c>
      <c r="Y191">
        <v>74.900000000000006</v>
      </c>
      <c r="Z191">
        <v>18</v>
      </c>
      <c r="AA191">
        <v>40</v>
      </c>
      <c r="AB191">
        <v>65</v>
      </c>
      <c r="AE191">
        <v>5</v>
      </c>
      <c r="AF191">
        <v>12</v>
      </c>
      <c r="AG191">
        <v>15</v>
      </c>
      <c r="AJ191">
        <v>65</v>
      </c>
    </row>
    <row r="192" spans="1:36" x14ac:dyDescent="0.25">
      <c r="A192" s="3" t="str">
        <f t="shared" si="2"/>
        <v>Anna Magnusson</v>
      </c>
      <c r="B192" s="4">
        <v>45732</v>
      </c>
      <c r="C192" t="s">
        <v>1408</v>
      </c>
      <c r="D192" t="s">
        <v>1409</v>
      </c>
      <c r="E192" t="s">
        <v>1410</v>
      </c>
      <c r="F192" t="s">
        <v>1411</v>
      </c>
      <c r="I192" t="s">
        <v>1542</v>
      </c>
      <c r="J192" t="s">
        <v>1476</v>
      </c>
      <c r="K192">
        <v>21</v>
      </c>
      <c r="L192">
        <v>68</v>
      </c>
      <c r="M192">
        <v>70</v>
      </c>
      <c r="N192">
        <v>71</v>
      </c>
      <c r="Q192">
        <v>209</v>
      </c>
      <c r="R192">
        <v>74.540000000000006</v>
      </c>
      <c r="S192">
        <v>74.430000000000007</v>
      </c>
      <c r="T192">
        <v>70.41</v>
      </c>
      <c r="U192">
        <v>72.69</v>
      </c>
      <c r="V192">
        <v>74.599999999999994</v>
      </c>
      <c r="Y192">
        <v>72.569999999999993</v>
      </c>
      <c r="Z192">
        <v>10</v>
      </c>
      <c r="AA192">
        <v>15</v>
      </c>
      <c r="AB192">
        <v>21</v>
      </c>
      <c r="AE192">
        <v>4</v>
      </c>
      <c r="AF192">
        <v>8</v>
      </c>
      <c r="AG192">
        <v>8</v>
      </c>
      <c r="AJ192">
        <v>21</v>
      </c>
    </row>
    <row r="193" spans="1:36" x14ac:dyDescent="0.25">
      <c r="A193" s="3" t="str">
        <f t="shared" si="2"/>
        <v>Marta Martin</v>
      </c>
      <c r="B193" s="4">
        <v>45732</v>
      </c>
      <c r="C193" t="s">
        <v>1408</v>
      </c>
      <c r="D193" t="s">
        <v>1409</v>
      </c>
      <c r="E193" t="s">
        <v>1410</v>
      </c>
      <c r="F193" t="s">
        <v>1411</v>
      </c>
      <c r="I193" t="s">
        <v>1543</v>
      </c>
      <c r="J193" t="s">
        <v>1544</v>
      </c>
      <c r="K193">
        <v>13</v>
      </c>
      <c r="L193">
        <v>71</v>
      </c>
      <c r="M193">
        <v>68</v>
      </c>
      <c r="N193">
        <v>68</v>
      </c>
      <c r="Q193">
        <v>207</v>
      </c>
      <c r="R193">
        <v>74.540000000000006</v>
      </c>
      <c r="S193">
        <v>74.430000000000007</v>
      </c>
      <c r="T193">
        <v>73.41</v>
      </c>
      <c r="U193">
        <v>70.69</v>
      </c>
      <c r="V193">
        <v>71.599999999999994</v>
      </c>
      <c r="Y193">
        <v>71.900000000000006</v>
      </c>
      <c r="Z193">
        <v>42</v>
      </c>
      <c r="AA193">
        <v>20</v>
      </c>
      <c r="AB193">
        <v>13</v>
      </c>
      <c r="AE193">
        <v>7</v>
      </c>
      <c r="AF193">
        <v>9</v>
      </c>
      <c r="AG193">
        <v>6</v>
      </c>
      <c r="AJ193">
        <v>13</v>
      </c>
    </row>
    <row r="194" spans="1:36" x14ac:dyDescent="0.25">
      <c r="A194" s="3" t="str">
        <f t="shared" ref="A194:A257" si="3">IF(J194="","",CONCATENATE(J194," ",I194))</f>
        <v>Tina Mazarino</v>
      </c>
      <c r="B194" s="4">
        <v>45732</v>
      </c>
      <c r="C194" t="s">
        <v>1408</v>
      </c>
      <c r="D194" t="s">
        <v>1409</v>
      </c>
      <c r="E194" t="s">
        <v>1410</v>
      </c>
      <c r="F194" t="s">
        <v>1411</v>
      </c>
      <c r="I194" t="s">
        <v>1545</v>
      </c>
      <c r="J194" t="s">
        <v>1546</v>
      </c>
      <c r="K194">
        <v>53</v>
      </c>
      <c r="L194">
        <v>70</v>
      </c>
      <c r="M194">
        <v>73</v>
      </c>
      <c r="N194">
        <v>71</v>
      </c>
      <c r="Q194">
        <v>214</v>
      </c>
      <c r="R194">
        <v>74.540000000000006</v>
      </c>
      <c r="S194">
        <v>74.430000000000007</v>
      </c>
      <c r="T194">
        <v>72.41</v>
      </c>
      <c r="U194">
        <v>75.69</v>
      </c>
      <c r="V194">
        <v>74.599999999999994</v>
      </c>
      <c r="Y194">
        <v>74.23</v>
      </c>
      <c r="Z194">
        <v>31</v>
      </c>
      <c r="AA194">
        <v>52</v>
      </c>
      <c r="AB194">
        <v>53</v>
      </c>
      <c r="AE194">
        <v>6</v>
      </c>
      <c r="AF194">
        <v>13</v>
      </c>
      <c r="AG194">
        <v>13</v>
      </c>
      <c r="AJ194">
        <v>53</v>
      </c>
    </row>
    <row r="195" spans="1:36" x14ac:dyDescent="0.25">
      <c r="A195" s="3" t="str">
        <f t="shared" si="3"/>
        <v>Annalese McKee</v>
      </c>
      <c r="B195" s="4">
        <v>45732</v>
      </c>
      <c r="C195" t="s">
        <v>1408</v>
      </c>
      <c r="D195" t="s">
        <v>1409</v>
      </c>
      <c r="E195" t="s">
        <v>1410</v>
      </c>
      <c r="F195" t="s">
        <v>1411</v>
      </c>
      <c r="I195" t="s">
        <v>1547</v>
      </c>
      <c r="J195" t="s">
        <v>1548</v>
      </c>
      <c r="K195" t="s">
        <v>1317</v>
      </c>
      <c r="L195">
        <v>77</v>
      </c>
      <c r="M195">
        <v>76</v>
      </c>
      <c r="Q195">
        <v>153</v>
      </c>
      <c r="R195">
        <v>74.540000000000006</v>
      </c>
      <c r="S195">
        <v>74.430000000000007</v>
      </c>
      <c r="T195">
        <v>79.41</v>
      </c>
      <c r="U195">
        <v>78.69</v>
      </c>
      <c r="Y195">
        <v>79.05</v>
      </c>
      <c r="Z195">
        <v>119</v>
      </c>
      <c r="AA195">
        <v>126</v>
      </c>
      <c r="AE195">
        <v>13</v>
      </c>
      <c r="AF195">
        <v>23</v>
      </c>
      <c r="AJ195">
        <v>126</v>
      </c>
    </row>
    <row r="196" spans="1:36" x14ac:dyDescent="0.25">
      <c r="A196" s="3" t="str">
        <f t="shared" si="3"/>
        <v>Amelia Mehmet Grohn</v>
      </c>
      <c r="B196" s="4">
        <v>45732</v>
      </c>
      <c r="C196" t="s">
        <v>1408</v>
      </c>
      <c r="D196" t="s">
        <v>1409</v>
      </c>
      <c r="E196" t="s">
        <v>1410</v>
      </c>
      <c r="F196" t="s">
        <v>1411</v>
      </c>
      <c r="I196" t="s">
        <v>1549</v>
      </c>
      <c r="J196" t="s">
        <v>1484</v>
      </c>
      <c r="K196" t="s">
        <v>1317</v>
      </c>
      <c r="L196">
        <v>72</v>
      </c>
      <c r="M196">
        <v>75</v>
      </c>
      <c r="Q196">
        <v>147</v>
      </c>
      <c r="R196">
        <v>74.540000000000006</v>
      </c>
      <c r="S196">
        <v>74.430000000000007</v>
      </c>
      <c r="T196">
        <v>74.41</v>
      </c>
      <c r="U196">
        <v>77.69</v>
      </c>
      <c r="Y196">
        <v>76.05</v>
      </c>
      <c r="Z196">
        <v>55</v>
      </c>
      <c r="AA196">
        <v>93</v>
      </c>
      <c r="AE196">
        <v>8</v>
      </c>
      <c r="AF196">
        <v>17</v>
      </c>
      <c r="AJ196">
        <v>93</v>
      </c>
    </row>
    <row r="197" spans="1:36" x14ac:dyDescent="0.25">
      <c r="A197" s="3" t="str">
        <f t="shared" si="3"/>
        <v>Kim Metraux</v>
      </c>
      <c r="B197" s="4">
        <v>45732</v>
      </c>
      <c r="C197" t="s">
        <v>1408</v>
      </c>
      <c r="D197" t="s">
        <v>1409</v>
      </c>
      <c r="E197" t="s">
        <v>1410</v>
      </c>
      <c r="F197" t="s">
        <v>1411</v>
      </c>
      <c r="I197" t="s">
        <v>1550</v>
      </c>
      <c r="J197" t="s">
        <v>1227</v>
      </c>
      <c r="K197" t="s">
        <v>1317</v>
      </c>
      <c r="L197">
        <v>77</v>
      </c>
      <c r="M197">
        <v>71</v>
      </c>
      <c r="Q197">
        <v>148</v>
      </c>
      <c r="R197">
        <v>74.540000000000006</v>
      </c>
      <c r="S197">
        <v>74.430000000000007</v>
      </c>
      <c r="T197">
        <v>79.41</v>
      </c>
      <c r="U197">
        <v>73.69</v>
      </c>
      <c r="Y197">
        <v>76.55</v>
      </c>
      <c r="Z197">
        <v>119</v>
      </c>
      <c r="AA197">
        <v>100</v>
      </c>
      <c r="AE197">
        <v>13</v>
      </c>
      <c r="AF197">
        <v>18</v>
      </c>
      <c r="AJ197">
        <v>100</v>
      </c>
    </row>
    <row r="198" spans="1:36" x14ac:dyDescent="0.25">
      <c r="A198" s="3" t="str">
        <f t="shared" si="3"/>
        <v>Elena Moosmann</v>
      </c>
      <c r="B198" s="4">
        <v>45732</v>
      </c>
      <c r="C198" t="s">
        <v>1408</v>
      </c>
      <c r="D198" t="s">
        <v>1409</v>
      </c>
      <c r="E198" t="s">
        <v>1410</v>
      </c>
      <c r="F198" t="s">
        <v>1411</v>
      </c>
      <c r="I198" t="s">
        <v>1551</v>
      </c>
      <c r="J198" t="s">
        <v>1552</v>
      </c>
      <c r="K198" t="s">
        <v>1317</v>
      </c>
      <c r="L198">
        <v>73</v>
      </c>
      <c r="M198">
        <v>72</v>
      </c>
      <c r="Q198">
        <v>145</v>
      </c>
      <c r="R198">
        <v>74.540000000000006</v>
      </c>
      <c r="S198">
        <v>74.430000000000007</v>
      </c>
      <c r="T198">
        <v>75.41</v>
      </c>
      <c r="U198">
        <v>74.69</v>
      </c>
      <c r="Y198">
        <v>75.05</v>
      </c>
      <c r="Z198">
        <v>79</v>
      </c>
      <c r="AA198">
        <v>77</v>
      </c>
      <c r="AE198">
        <v>9</v>
      </c>
      <c r="AF198">
        <v>15</v>
      </c>
      <c r="AJ198">
        <v>77</v>
      </c>
    </row>
    <row r="199" spans="1:36" x14ac:dyDescent="0.25">
      <c r="A199" s="3" t="str">
        <f t="shared" si="3"/>
        <v>Pattaraporn Mounchoo</v>
      </c>
      <c r="B199" s="4">
        <v>45732</v>
      </c>
      <c r="C199" t="s">
        <v>1408</v>
      </c>
      <c r="D199" t="s">
        <v>1409</v>
      </c>
      <c r="E199" t="s">
        <v>1410</v>
      </c>
      <c r="F199" t="s">
        <v>1411</v>
      </c>
      <c r="I199" t="s">
        <v>1553</v>
      </c>
      <c r="J199" t="s">
        <v>1554</v>
      </c>
      <c r="K199">
        <v>65</v>
      </c>
      <c r="L199">
        <v>73</v>
      </c>
      <c r="M199">
        <v>71</v>
      </c>
      <c r="N199">
        <v>72</v>
      </c>
      <c r="Q199">
        <v>216</v>
      </c>
      <c r="R199">
        <v>74.540000000000006</v>
      </c>
      <c r="S199">
        <v>74.430000000000007</v>
      </c>
      <c r="T199">
        <v>75.41</v>
      </c>
      <c r="U199">
        <v>73.69</v>
      </c>
      <c r="V199">
        <v>75.599999999999994</v>
      </c>
      <c r="Y199">
        <v>74.900000000000006</v>
      </c>
      <c r="Z199">
        <v>79</v>
      </c>
      <c r="AA199">
        <v>60</v>
      </c>
      <c r="AB199">
        <v>65</v>
      </c>
      <c r="AE199">
        <v>9</v>
      </c>
      <c r="AF199">
        <v>14</v>
      </c>
      <c r="AG199">
        <v>15</v>
      </c>
      <c r="AJ199">
        <v>65</v>
      </c>
    </row>
    <row r="200" spans="1:36" x14ac:dyDescent="0.25">
      <c r="A200" s="3" t="str">
        <f t="shared" si="3"/>
        <v>Nastasia Nadaud</v>
      </c>
      <c r="B200" s="4">
        <v>45732</v>
      </c>
      <c r="C200" t="s">
        <v>1408</v>
      </c>
      <c r="D200" t="s">
        <v>1409</v>
      </c>
      <c r="E200" t="s">
        <v>1410</v>
      </c>
      <c r="F200" t="s">
        <v>1411</v>
      </c>
      <c r="I200" t="s">
        <v>1555</v>
      </c>
      <c r="J200" t="s">
        <v>1556</v>
      </c>
      <c r="K200">
        <v>16</v>
      </c>
      <c r="L200">
        <v>67</v>
      </c>
      <c r="M200">
        <v>69</v>
      </c>
      <c r="N200">
        <v>72</v>
      </c>
      <c r="Q200">
        <v>208</v>
      </c>
      <c r="R200">
        <v>74.540000000000006</v>
      </c>
      <c r="S200">
        <v>74.430000000000007</v>
      </c>
      <c r="T200">
        <v>69.41</v>
      </c>
      <c r="U200">
        <v>71.69</v>
      </c>
      <c r="V200">
        <v>75.599999999999994</v>
      </c>
      <c r="Y200">
        <v>72.23</v>
      </c>
      <c r="Z200">
        <v>6</v>
      </c>
      <c r="AA200">
        <v>10</v>
      </c>
      <c r="AB200">
        <v>16</v>
      </c>
      <c r="AE200">
        <v>3</v>
      </c>
      <c r="AF200">
        <v>6</v>
      </c>
      <c r="AG200">
        <v>7</v>
      </c>
      <c r="AJ200">
        <v>16</v>
      </c>
    </row>
    <row r="201" spans="1:36" x14ac:dyDescent="0.25">
      <c r="A201" s="3" t="str">
        <f t="shared" si="3"/>
        <v>Kristyna Napoleaova</v>
      </c>
      <c r="B201" s="4">
        <v>45732</v>
      </c>
      <c r="C201" t="s">
        <v>1408</v>
      </c>
      <c r="D201" t="s">
        <v>1409</v>
      </c>
      <c r="E201" t="s">
        <v>1410</v>
      </c>
      <c r="F201" t="s">
        <v>1411</v>
      </c>
      <c r="I201" t="s">
        <v>1557</v>
      </c>
      <c r="J201" t="s">
        <v>1558</v>
      </c>
      <c r="K201">
        <v>71</v>
      </c>
      <c r="L201">
        <v>74</v>
      </c>
      <c r="M201">
        <v>70</v>
      </c>
      <c r="N201">
        <v>74</v>
      </c>
      <c r="Q201">
        <v>218</v>
      </c>
      <c r="R201">
        <v>74.540000000000006</v>
      </c>
      <c r="S201">
        <v>74.430000000000007</v>
      </c>
      <c r="T201">
        <v>76.41</v>
      </c>
      <c r="U201">
        <v>72.69</v>
      </c>
      <c r="V201">
        <v>77.599999999999994</v>
      </c>
      <c r="Y201">
        <v>75.569999999999993</v>
      </c>
      <c r="Z201">
        <v>88</v>
      </c>
      <c r="AA201">
        <v>60</v>
      </c>
      <c r="AB201">
        <v>71</v>
      </c>
      <c r="AE201">
        <v>10</v>
      </c>
      <c r="AF201">
        <v>14</v>
      </c>
      <c r="AG201">
        <v>17</v>
      </c>
      <c r="AJ201">
        <v>71</v>
      </c>
    </row>
    <row r="202" spans="1:36" x14ac:dyDescent="0.25">
      <c r="A202" s="3" t="str">
        <f t="shared" si="3"/>
        <v>Brianna Navarrosa</v>
      </c>
      <c r="B202" s="4">
        <v>45732</v>
      </c>
      <c r="C202" t="s">
        <v>1408</v>
      </c>
      <c r="D202" t="s">
        <v>1409</v>
      </c>
      <c r="E202" t="s">
        <v>1410</v>
      </c>
      <c r="F202" t="s">
        <v>1411</v>
      </c>
      <c r="I202" t="s">
        <v>1559</v>
      </c>
      <c r="J202" t="s">
        <v>1560</v>
      </c>
      <c r="K202">
        <v>10</v>
      </c>
      <c r="L202">
        <v>69</v>
      </c>
      <c r="M202">
        <v>70</v>
      </c>
      <c r="N202">
        <v>67</v>
      </c>
      <c r="Q202">
        <v>206</v>
      </c>
      <c r="R202">
        <v>74.540000000000006</v>
      </c>
      <c r="S202">
        <v>74.430000000000007</v>
      </c>
      <c r="T202">
        <v>71.41</v>
      </c>
      <c r="U202">
        <v>72.69</v>
      </c>
      <c r="V202">
        <v>70.599999999999994</v>
      </c>
      <c r="Y202">
        <v>71.569999999999993</v>
      </c>
      <c r="Z202">
        <v>18</v>
      </c>
      <c r="AA202">
        <v>20</v>
      </c>
      <c r="AB202">
        <v>10</v>
      </c>
      <c r="AE202">
        <v>5</v>
      </c>
      <c r="AF202">
        <v>9</v>
      </c>
      <c r="AG202">
        <v>5</v>
      </c>
      <c r="AJ202">
        <v>10</v>
      </c>
    </row>
    <row r="203" spans="1:36" x14ac:dyDescent="0.25">
      <c r="A203" s="3" t="str">
        <f t="shared" si="3"/>
        <v>Winnie Ng</v>
      </c>
      <c r="B203" s="4">
        <v>45732</v>
      </c>
      <c r="C203" t="s">
        <v>1408</v>
      </c>
      <c r="D203" t="s">
        <v>1409</v>
      </c>
      <c r="E203" t="s">
        <v>1410</v>
      </c>
      <c r="F203" t="s">
        <v>1411</v>
      </c>
      <c r="I203" t="s">
        <v>1561</v>
      </c>
      <c r="J203" t="s">
        <v>1562</v>
      </c>
      <c r="K203">
        <v>76</v>
      </c>
      <c r="L203">
        <v>72</v>
      </c>
      <c r="M203">
        <v>71</v>
      </c>
      <c r="N203">
        <v>78</v>
      </c>
      <c r="Q203">
        <v>221</v>
      </c>
      <c r="R203">
        <v>74.540000000000006</v>
      </c>
      <c r="S203">
        <v>74.430000000000007</v>
      </c>
      <c r="T203">
        <v>74.41</v>
      </c>
      <c r="U203">
        <v>73.69</v>
      </c>
      <c r="V203">
        <v>81.599999999999994</v>
      </c>
      <c r="Y203">
        <v>76.569999999999993</v>
      </c>
      <c r="Z203">
        <v>55</v>
      </c>
      <c r="AA203">
        <v>52</v>
      </c>
      <c r="AB203">
        <v>76</v>
      </c>
      <c r="AE203">
        <v>8</v>
      </c>
      <c r="AF203">
        <v>13</v>
      </c>
      <c r="AG203">
        <v>20</v>
      </c>
      <c r="AJ203">
        <v>76</v>
      </c>
    </row>
    <row r="204" spans="1:36" x14ac:dyDescent="0.25">
      <c r="A204" s="3" t="str">
        <f t="shared" si="3"/>
        <v>Alessia Nobilio</v>
      </c>
      <c r="B204" s="4">
        <v>45732</v>
      </c>
      <c r="C204" t="s">
        <v>1408</v>
      </c>
      <c r="D204" t="s">
        <v>1409</v>
      </c>
      <c r="E204" t="s">
        <v>1410</v>
      </c>
      <c r="F204" t="s">
        <v>1411</v>
      </c>
      <c r="I204" t="s">
        <v>1563</v>
      </c>
      <c r="J204" t="s">
        <v>1564</v>
      </c>
      <c r="K204">
        <v>44</v>
      </c>
      <c r="L204">
        <v>71</v>
      </c>
      <c r="M204">
        <v>71</v>
      </c>
      <c r="N204">
        <v>71</v>
      </c>
      <c r="Q204">
        <v>213</v>
      </c>
      <c r="R204">
        <v>74.540000000000006</v>
      </c>
      <c r="S204">
        <v>74.430000000000007</v>
      </c>
      <c r="T204">
        <v>73.41</v>
      </c>
      <c r="U204">
        <v>73.69</v>
      </c>
      <c r="V204">
        <v>74.599999999999994</v>
      </c>
      <c r="Y204">
        <v>73.900000000000006</v>
      </c>
      <c r="Z204">
        <v>42</v>
      </c>
      <c r="AA204">
        <v>40</v>
      </c>
      <c r="AB204">
        <v>44</v>
      </c>
      <c r="AE204">
        <v>7</v>
      </c>
      <c r="AF204">
        <v>12</v>
      </c>
      <c r="AG204">
        <v>12</v>
      </c>
      <c r="AJ204">
        <v>44</v>
      </c>
    </row>
    <row r="205" spans="1:36" x14ac:dyDescent="0.25">
      <c r="A205" s="3" t="str">
        <f t="shared" si="3"/>
        <v>Chiara Noja</v>
      </c>
      <c r="B205" s="4">
        <v>45732</v>
      </c>
      <c r="C205" t="s">
        <v>1408</v>
      </c>
      <c r="D205" t="s">
        <v>1409</v>
      </c>
      <c r="E205" t="s">
        <v>1410</v>
      </c>
      <c r="F205" t="s">
        <v>1411</v>
      </c>
      <c r="I205" t="s">
        <v>1565</v>
      </c>
      <c r="J205" t="s">
        <v>1566</v>
      </c>
      <c r="K205" t="s">
        <v>1317</v>
      </c>
      <c r="L205">
        <v>70</v>
      </c>
      <c r="M205">
        <v>76</v>
      </c>
      <c r="Q205">
        <v>146</v>
      </c>
      <c r="R205">
        <v>74.540000000000006</v>
      </c>
      <c r="S205">
        <v>74.430000000000007</v>
      </c>
      <c r="T205">
        <v>72.41</v>
      </c>
      <c r="U205">
        <v>78.69</v>
      </c>
      <c r="Y205">
        <v>75.55</v>
      </c>
      <c r="Z205">
        <v>31</v>
      </c>
      <c r="AA205">
        <v>86</v>
      </c>
      <c r="AE205">
        <v>6</v>
      </c>
      <c r="AF205">
        <v>16</v>
      </c>
      <c r="AJ205">
        <v>86</v>
      </c>
    </row>
    <row r="206" spans="1:36" x14ac:dyDescent="0.25">
      <c r="A206" s="3" t="str">
        <f t="shared" si="3"/>
        <v>Kathryn Norris</v>
      </c>
      <c r="B206" s="4">
        <v>45732</v>
      </c>
      <c r="C206" t="s">
        <v>1408</v>
      </c>
      <c r="D206" t="s">
        <v>1409</v>
      </c>
      <c r="E206" t="s">
        <v>1410</v>
      </c>
      <c r="F206" t="s">
        <v>1411</v>
      </c>
      <c r="I206" t="s">
        <v>1567</v>
      </c>
      <c r="J206" t="s">
        <v>1568</v>
      </c>
      <c r="K206" t="s">
        <v>1317</v>
      </c>
      <c r="L206">
        <v>76</v>
      </c>
      <c r="M206">
        <v>73</v>
      </c>
      <c r="Q206">
        <v>149</v>
      </c>
      <c r="R206">
        <v>74.540000000000006</v>
      </c>
      <c r="S206">
        <v>74.430000000000007</v>
      </c>
      <c r="T206">
        <v>78.41</v>
      </c>
      <c r="U206">
        <v>75.69</v>
      </c>
      <c r="Y206">
        <v>77.05</v>
      </c>
      <c r="Z206">
        <v>113</v>
      </c>
      <c r="AA206">
        <v>107</v>
      </c>
      <c r="AE206">
        <v>12</v>
      </c>
      <c r="AF206">
        <v>19</v>
      </c>
      <c r="AJ206">
        <v>107</v>
      </c>
    </row>
    <row r="207" spans="1:36" x14ac:dyDescent="0.25">
      <c r="A207" s="3" t="str">
        <f t="shared" si="3"/>
        <v>Sanna Nuutinen</v>
      </c>
      <c r="B207" s="4">
        <v>45732</v>
      </c>
      <c r="C207" t="s">
        <v>1408</v>
      </c>
      <c r="D207" t="s">
        <v>1409</v>
      </c>
      <c r="E207" t="s">
        <v>1410</v>
      </c>
      <c r="F207" t="s">
        <v>1411</v>
      </c>
      <c r="I207" t="s">
        <v>1569</v>
      </c>
      <c r="J207" t="s">
        <v>1570</v>
      </c>
      <c r="K207" t="s">
        <v>1317</v>
      </c>
      <c r="L207">
        <v>72</v>
      </c>
      <c r="M207">
        <v>73</v>
      </c>
      <c r="Q207">
        <v>145</v>
      </c>
      <c r="R207">
        <v>74.540000000000006</v>
      </c>
      <c r="S207">
        <v>74.430000000000007</v>
      </c>
      <c r="T207">
        <v>74.41</v>
      </c>
      <c r="U207">
        <v>75.69</v>
      </c>
      <c r="Y207">
        <v>75.05</v>
      </c>
      <c r="Z207">
        <v>55</v>
      </c>
      <c r="AA207">
        <v>77</v>
      </c>
      <c r="AE207">
        <v>8</v>
      </c>
      <c r="AF207">
        <v>15</v>
      </c>
      <c r="AJ207">
        <v>77</v>
      </c>
    </row>
    <row r="208" spans="1:36" x14ac:dyDescent="0.25">
      <c r="A208" s="3" t="str">
        <f t="shared" si="3"/>
        <v>Jordan O'Brien</v>
      </c>
      <c r="B208" s="4">
        <v>45732</v>
      </c>
      <c r="C208" t="s">
        <v>1408</v>
      </c>
      <c r="D208" t="s">
        <v>1409</v>
      </c>
      <c r="E208" t="s">
        <v>1410</v>
      </c>
      <c r="F208" t="s">
        <v>1411</v>
      </c>
      <c r="I208" t="s">
        <v>1571</v>
      </c>
      <c r="J208" t="s">
        <v>1572</v>
      </c>
      <c r="K208" t="s">
        <v>1317</v>
      </c>
      <c r="L208">
        <v>74</v>
      </c>
      <c r="M208">
        <v>76</v>
      </c>
      <c r="Q208">
        <v>150</v>
      </c>
      <c r="R208">
        <v>74.540000000000006</v>
      </c>
      <c r="S208">
        <v>74.430000000000007</v>
      </c>
      <c r="T208">
        <v>76.41</v>
      </c>
      <c r="U208">
        <v>78.69</v>
      </c>
      <c r="Y208">
        <v>77.55</v>
      </c>
      <c r="Z208">
        <v>88</v>
      </c>
      <c r="AA208">
        <v>115</v>
      </c>
      <c r="AE208">
        <v>10</v>
      </c>
      <c r="AF208">
        <v>20</v>
      </c>
      <c r="AJ208">
        <v>115</v>
      </c>
    </row>
    <row r="209" spans="1:36" x14ac:dyDescent="0.25">
      <c r="A209" s="3" t="str">
        <f t="shared" si="3"/>
        <v>Ana Pelaez Trivino</v>
      </c>
      <c r="B209" s="4">
        <v>45732</v>
      </c>
      <c r="C209" t="s">
        <v>1408</v>
      </c>
      <c r="D209" t="s">
        <v>1409</v>
      </c>
      <c r="E209" t="s">
        <v>1410</v>
      </c>
      <c r="F209" t="s">
        <v>1411</v>
      </c>
      <c r="I209" t="s">
        <v>1573</v>
      </c>
      <c r="J209" t="s">
        <v>1574</v>
      </c>
      <c r="K209">
        <v>16</v>
      </c>
      <c r="L209">
        <v>68</v>
      </c>
      <c r="M209">
        <v>69</v>
      </c>
      <c r="N209">
        <v>71</v>
      </c>
      <c r="Q209">
        <v>208</v>
      </c>
      <c r="R209">
        <v>74.540000000000006</v>
      </c>
      <c r="S209">
        <v>74.430000000000007</v>
      </c>
      <c r="T209">
        <v>70.41</v>
      </c>
      <c r="U209">
        <v>71.69</v>
      </c>
      <c r="V209">
        <v>74.599999999999994</v>
      </c>
      <c r="Y209">
        <v>72.23</v>
      </c>
      <c r="Z209">
        <v>10</v>
      </c>
      <c r="AA209">
        <v>11</v>
      </c>
      <c r="AB209">
        <v>16</v>
      </c>
      <c r="AE209">
        <v>4</v>
      </c>
      <c r="AF209">
        <v>7</v>
      </c>
      <c r="AG209">
        <v>7</v>
      </c>
      <c r="AJ209">
        <v>16</v>
      </c>
    </row>
    <row r="210" spans="1:36" x14ac:dyDescent="0.25">
      <c r="A210" s="3" t="str">
        <f t="shared" si="3"/>
        <v>Lisa Pettersson</v>
      </c>
      <c r="B210" s="4">
        <v>45732</v>
      </c>
      <c r="C210" t="s">
        <v>1408</v>
      </c>
      <c r="D210" t="s">
        <v>1409</v>
      </c>
      <c r="E210" t="s">
        <v>1410</v>
      </c>
      <c r="F210" t="s">
        <v>1411</v>
      </c>
      <c r="I210" t="s">
        <v>1575</v>
      </c>
      <c r="J210" t="s">
        <v>1576</v>
      </c>
      <c r="K210">
        <v>44</v>
      </c>
      <c r="L210">
        <v>72</v>
      </c>
      <c r="M210">
        <v>70</v>
      </c>
      <c r="N210">
        <v>71</v>
      </c>
      <c r="Q210">
        <v>213</v>
      </c>
      <c r="R210">
        <v>74.540000000000006</v>
      </c>
      <c r="S210">
        <v>74.430000000000007</v>
      </c>
      <c r="T210">
        <v>74.41</v>
      </c>
      <c r="U210">
        <v>72.69</v>
      </c>
      <c r="V210">
        <v>74.599999999999994</v>
      </c>
      <c r="Y210">
        <v>73.900000000000006</v>
      </c>
      <c r="Z210">
        <v>55</v>
      </c>
      <c r="AA210">
        <v>40</v>
      </c>
      <c r="AB210">
        <v>44</v>
      </c>
      <c r="AE210">
        <v>8</v>
      </c>
      <c r="AF210">
        <v>12</v>
      </c>
      <c r="AG210">
        <v>12</v>
      </c>
      <c r="AJ210">
        <v>44</v>
      </c>
    </row>
    <row r="211" spans="1:36" x14ac:dyDescent="0.25">
      <c r="A211" s="3" t="str">
        <f t="shared" si="3"/>
        <v>Avani Prashanth</v>
      </c>
      <c r="B211" s="4">
        <v>45732</v>
      </c>
      <c r="C211" t="s">
        <v>1408</v>
      </c>
      <c r="D211" t="s">
        <v>1409</v>
      </c>
      <c r="E211" t="s">
        <v>1410</v>
      </c>
      <c r="F211" t="s">
        <v>1411</v>
      </c>
      <c r="I211" t="s">
        <v>1577</v>
      </c>
      <c r="J211" t="s">
        <v>1578</v>
      </c>
      <c r="K211">
        <v>13</v>
      </c>
      <c r="L211">
        <v>72</v>
      </c>
      <c r="M211">
        <v>70</v>
      </c>
      <c r="N211">
        <v>65</v>
      </c>
      <c r="Q211">
        <v>207</v>
      </c>
      <c r="R211">
        <v>74.540000000000006</v>
      </c>
      <c r="S211">
        <v>74.430000000000007</v>
      </c>
      <c r="T211">
        <v>74.41</v>
      </c>
      <c r="U211">
        <v>72.69</v>
      </c>
      <c r="V211">
        <v>68.599999999999994</v>
      </c>
      <c r="Y211">
        <v>71.900000000000006</v>
      </c>
      <c r="Z211">
        <v>55</v>
      </c>
      <c r="AA211">
        <v>40</v>
      </c>
      <c r="AB211">
        <v>13</v>
      </c>
      <c r="AE211">
        <v>8</v>
      </c>
      <c r="AF211">
        <v>12</v>
      </c>
      <c r="AG211">
        <v>6</v>
      </c>
      <c r="AJ211">
        <v>13</v>
      </c>
    </row>
    <row r="212" spans="1:36" x14ac:dyDescent="0.25">
      <c r="A212" s="3" t="str">
        <f t="shared" si="3"/>
        <v>Grace Rho</v>
      </c>
      <c r="B212" s="4">
        <v>45732</v>
      </c>
      <c r="C212" t="s">
        <v>1408</v>
      </c>
      <c r="D212" t="s">
        <v>1409</v>
      </c>
      <c r="E212" t="s">
        <v>1410</v>
      </c>
      <c r="F212" t="s">
        <v>1411</v>
      </c>
      <c r="I212" t="s">
        <v>1579</v>
      </c>
      <c r="J212" t="s">
        <v>1522</v>
      </c>
      <c r="K212" t="s">
        <v>1317</v>
      </c>
      <c r="L212">
        <v>77</v>
      </c>
      <c r="M212">
        <v>70</v>
      </c>
      <c r="Q212">
        <v>147</v>
      </c>
      <c r="R212">
        <v>74.540000000000006</v>
      </c>
      <c r="S212">
        <v>74.430000000000007</v>
      </c>
      <c r="T212">
        <v>79.41</v>
      </c>
      <c r="U212">
        <v>72.69</v>
      </c>
      <c r="Y212">
        <v>76.05</v>
      </c>
      <c r="Z212">
        <v>119</v>
      </c>
      <c r="AA212">
        <v>93</v>
      </c>
      <c r="AE212">
        <v>13</v>
      </c>
      <c r="AF212">
        <v>17</v>
      </c>
      <c r="AJ212">
        <v>93</v>
      </c>
    </row>
    <row r="213" spans="1:36" x14ac:dyDescent="0.25">
      <c r="A213" s="3" t="str">
        <f t="shared" si="3"/>
        <v>Mimi Rhodes</v>
      </c>
      <c r="B213" s="4">
        <v>45732</v>
      </c>
      <c r="C213" t="s">
        <v>1408</v>
      </c>
      <c r="D213" t="s">
        <v>1409</v>
      </c>
      <c r="E213" t="s">
        <v>1410</v>
      </c>
      <c r="F213" t="s">
        <v>1411</v>
      </c>
      <c r="I213" t="s">
        <v>1580</v>
      </c>
      <c r="J213" t="s">
        <v>1581</v>
      </c>
      <c r="K213" t="s">
        <v>1317</v>
      </c>
      <c r="L213">
        <v>74</v>
      </c>
      <c r="M213">
        <v>71</v>
      </c>
      <c r="Q213">
        <v>145</v>
      </c>
      <c r="R213">
        <v>74.540000000000006</v>
      </c>
      <c r="S213">
        <v>74.430000000000007</v>
      </c>
      <c r="T213">
        <v>76.41</v>
      </c>
      <c r="U213">
        <v>73.69</v>
      </c>
      <c r="Y213">
        <v>75.05</v>
      </c>
      <c r="Z213">
        <v>88</v>
      </c>
      <c r="AA213">
        <v>77</v>
      </c>
      <c r="AE213">
        <v>10</v>
      </c>
      <c r="AF213">
        <v>15</v>
      </c>
      <c r="AJ213">
        <v>77</v>
      </c>
    </row>
    <row r="214" spans="1:36" x14ac:dyDescent="0.25">
      <c r="A214" s="3" t="str">
        <f t="shared" si="3"/>
        <v>Pauline Roussin-Bouchard</v>
      </c>
      <c r="B214" s="4">
        <v>45732</v>
      </c>
      <c r="C214" t="s">
        <v>1408</v>
      </c>
      <c r="D214" t="s">
        <v>1409</v>
      </c>
      <c r="E214" t="s">
        <v>1410</v>
      </c>
      <c r="F214" t="s">
        <v>1411</v>
      </c>
      <c r="I214" t="s">
        <v>1582</v>
      </c>
      <c r="J214" t="s">
        <v>1583</v>
      </c>
      <c r="K214">
        <v>31</v>
      </c>
      <c r="L214">
        <v>74</v>
      </c>
      <c r="M214">
        <v>70</v>
      </c>
      <c r="N214">
        <v>67</v>
      </c>
      <c r="Q214">
        <v>211</v>
      </c>
      <c r="R214">
        <v>74.540000000000006</v>
      </c>
      <c r="S214">
        <v>74.430000000000007</v>
      </c>
      <c r="T214">
        <v>76.41</v>
      </c>
      <c r="U214">
        <v>72.69</v>
      </c>
      <c r="V214">
        <v>70.599999999999994</v>
      </c>
      <c r="Y214">
        <v>73.23</v>
      </c>
      <c r="Z214">
        <v>88</v>
      </c>
      <c r="AA214">
        <v>60</v>
      </c>
      <c r="AB214">
        <v>31</v>
      </c>
      <c r="AE214">
        <v>10</v>
      </c>
      <c r="AF214">
        <v>14</v>
      </c>
      <c r="AG214">
        <v>10</v>
      </c>
      <c r="AJ214">
        <v>31</v>
      </c>
    </row>
    <row r="215" spans="1:36" x14ac:dyDescent="0.25">
      <c r="A215" s="3" t="str">
        <f t="shared" si="3"/>
        <v>Kirsten Rudgeley</v>
      </c>
      <c r="B215" s="4">
        <v>45732</v>
      </c>
      <c r="C215" t="s">
        <v>1408</v>
      </c>
      <c r="D215" t="s">
        <v>1409</v>
      </c>
      <c r="E215" t="s">
        <v>1410</v>
      </c>
      <c r="F215" t="s">
        <v>1411</v>
      </c>
      <c r="I215" t="s">
        <v>1584</v>
      </c>
      <c r="J215" t="s">
        <v>1585</v>
      </c>
      <c r="K215">
        <v>31</v>
      </c>
      <c r="L215">
        <v>71</v>
      </c>
      <c r="M215">
        <v>70</v>
      </c>
      <c r="N215">
        <v>70</v>
      </c>
      <c r="Q215">
        <v>211</v>
      </c>
      <c r="R215">
        <v>74.540000000000006</v>
      </c>
      <c r="S215">
        <v>74.430000000000007</v>
      </c>
      <c r="T215">
        <v>73.41</v>
      </c>
      <c r="U215">
        <v>72.69</v>
      </c>
      <c r="V215">
        <v>73.599999999999994</v>
      </c>
      <c r="Y215">
        <v>73.23</v>
      </c>
      <c r="Z215">
        <v>42</v>
      </c>
      <c r="AA215">
        <v>33</v>
      </c>
      <c r="AB215">
        <v>31</v>
      </c>
      <c r="AE215">
        <v>7</v>
      </c>
      <c r="AF215">
        <v>11</v>
      </c>
      <c r="AG215">
        <v>10</v>
      </c>
      <c r="AJ215">
        <v>31</v>
      </c>
    </row>
    <row r="216" spans="1:36" x14ac:dyDescent="0.25">
      <c r="A216" s="3" t="str">
        <f t="shared" si="3"/>
        <v>Agathe Sauzon</v>
      </c>
      <c r="B216" s="4">
        <v>45732</v>
      </c>
      <c r="C216" t="s">
        <v>1408</v>
      </c>
      <c r="D216" t="s">
        <v>1409</v>
      </c>
      <c r="E216" t="s">
        <v>1410</v>
      </c>
      <c r="F216" t="s">
        <v>1411</v>
      </c>
      <c r="I216" t="s">
        <v>1586</v>
      </c>
      <c r="J216" t="s">
        <v>1587</v>
      </c>
      <c r="K216" t="s">
        <v>1317</v>
      </c>
      <c r="L216">
        <v>75</v>
      </c>
      <c r="M216">
        <v>71</v>
      </c>
      <c r="Q216">
        <v>146</v>
      </c>
      <c r="R216">
        <v>74.540000000000006</v>
      </c>
      <c r="S216">
        <v>74.430000000000007</v>
      </c>
      <c r="T216">
        <v>77.41</v>
      </c>
      <c r="U216">
        <v>73.69</v>
      </c>
      <c r="Y216">
        <v>75.55</v>
      </c>
      <c r="Z216">
        <v>105</v>
      </c>
      <c r="AA216">
        <v>86</v>
      </c>
      <c r="AE216">
        <v>11</v>
      </c>
      <c r="AF216">
        <v>16</v>
      </c>
      <c r="AJ216">
        <v>86</v>
      </c>
    </row>
    <row r="217" spans="1:36" x14ac:dyDescent="0.25">
      <c r="A217" s="3" t="str">
        <f t="shared" si="3"/>
        <v>Patricia Isabel Schmidt</v>
      </c>
      <c r="B217" s="4">
        <v>45732</v>
      </c>
      <c r="C217" t="s">
        <v>1408</v>
      </c>
      <c r="D217" t="s">
        <v>1409</v>
      </c>
      <c r="E217" t="s">
        <v>1410</v>
      </c>
      <c r="F217" t="s">
        <v>1411</v>
      </c>
      <c r="I217" t="s">
        <v>1588</v>
      </c>
      <c r="J217" t="s">
        <v>1589</v>
      </c>
      <c r="K217" t="s">
        <v>1317</v>
      </c>
      <c r="L217">
        <v>77</v>
      </c>
      <c r="M217">
        <v>74</v>
      </c>
      <c r="Q217">
        <v>151</v>
      </c>
      <c r="R217">
        <v>74.540000000000006</v>
      </c>
      <c r="S217">
        <v>74.430000000000007</v>
      </c>
      <c r="T217">
        <v>79.41</v>
      </c>
      <c r="U217">
        <v>76.69</v>
      </c>
      <c r="Y217">
        <v>78.05</v>
      </c>
      <c r="Z217">
        <v>119</v>
      </c>
      <c r="AA217">
        <v>119</v>
      </c>
      <c r="AE217">
        <v>13</v>
      </c>
      <c r="AF217">
        <v>21</v>
      </c>
      <c r="AJ217">
        <v>119</v>
      </c>
    </row>
    <row r="218" spans="1:36" x14ac:dyDescent="0.25">
      <c r="A218" s="3" t="str">
        <f t="shared" si="3"/>
        <v>Sarah Schober</v>
      </c>
      <c r="B218" s="4">
        <v>45732</v>
      </c>
      <c r="C218" t="s">
        <v>1408</v>
      </c>
      <c r="D218" t="s">
        <v>1409</v>
      </c>
      <c r="E218" t="s">
        <v>1410</v>
      </c>
      <c r="F218" t="s">
        <v>1411</v>
      </c>
      <c r="I218" t="s">
        <v>1590</v>
      </c>
      <c r="J218" t="s">
        <v>1520</v>
      </c>
      <c r="K218">
        <v>13</v>
      </c>
      <c r="L218">
        <v>72</v>
      </c>
      <c r="M218">
        <v>68</v>
      </c>
      <c r="N218">
        <v>67</v>
      </c>
      <c r="Q218">
        <v>207</v>
      </c>
      <c r="R218">
        <v>74.540000000000006</v>
      </c>
      <c r="S218">
        <v>74.430000000000007</v>
      </c>
      <c r="T218">
        <v>74.41</v>
      </c>
      <c r="U218">
        <v>70.69</v>
      </c>
      <c r="V218">
        <v>70.599999999999994</v>
      </c>
      <c r="Y218">
        <v>71.900000000000006</v>
      </c>
      <c r="Z218">
        <v>55</v>
      </c>
      <c r="AA218">
        <v>24</v>
      </c>
      <c r="AB218">
        <v>13</v>
      </c>
      <c r="AE218">
        <v>8</v>
      </c>
      <c r="AF218">
        <v>10</v>
      </c>
      <c r="AG218">
        <v>6</v>
      </c>
      <c r="AJ218">
        <v>13</v>
      </c>
    </row>
    <row r="219" spans="1:36" x14ac:dyDescent="0.25">
      <c r="A219" s="3" t="str">
        <f t="shared" si="3"/>
        <v>Hannah Screen</v>
      </c>
      <c r="B219" s="4">
        <v>45732</v>
      </c>
      <c r="C219" t="s">
        <v>1408</v>
      </c>
      <c r="D219" t="s">
        <v>1409</v>
      </c>
      <c r="E219" t="s">
        <v>1410</v>
      </c>
      <c r="F219" t="s">
        <v>1411</v>
      </c>
      <c r="I219" t="s">
        <v>1591</v>
      </c>
      <c r="J219" t="s">
        <v>1432</v>
      </c>
      <c r="K219">
        <v>27</v>
      </c>
      <c r="L219">
        <v>67</v>
      </c>
      <c r="M219">
        <v>68</v>
      </c>
      <c r="N219">
        <v>75</v>
      </c>
      <c r="Q219">
        <v>210</v>
      </c>
      <c r="R219">
        <v>74.540000000000006</v>
      </c>
      <c r="S219">
        <v>74.430000000000007</v>
      </c>
      <c r="T219">
        <v>69.41</v>
      </c>
      <c r="U219">
        <v>70.69</v>
      </c>
      <c r="V219">
        <v>78.599999999999994</v>
      </c>
      <c r="Y219">
        <v>72.900000000000006</v>
      </c>
      <c r="Z219">
        <v>6</v>
      </c>
      <c r="AA219">
        <v>9</v>
      </c>
      <c r="AB219">
        <v>27</v>
      </c>
      <c r="AE219">
        <v>3</v>
      </c>
      <c r="AF219">
        <v>5</v>
      </c>
      <c r="AG219">
        <v>9</v>
      </c>
      <c r="AJ219">
        <v>27</v>
      </c>
    </row>
    <row r="220" spans="1:36" x14ac:dyDescent="0.25">
      <c r="A220" s="3" t="str">
        <f t="shared" si="3"/>
        <v>Claire Shin</v>
      </c>
      <c r="B220" s="4">
        <v>45732</v>
      </c>
      <c r="C220" t="s">
        <v>1408</v>
      </c>
      <c r="D220" t="s">
        <v>1409</v>
      </c>
      <c r="E220" t="s">
        <v>1410</v>
      </c>
      <c r="F220" t="s">
        <v>1411</v>
      </c>
      <c r="I220" t="s">
        <v>1592</v>
      </c>
      <c r="J220" t="s">
        <v>1593</v>
      </c>
      <c r="K220">
        <v>53</v>
      </c>
      <c r="L220">
        <v>70</v>
      </c>
      <c r="M220">
        <v>74</v>
      </c>
      <c r="N220">
        <v>70</v>
      </c>
      <c r="Q220">
        <v>214</v>
      </c>
      <c r="R220">
        <v>74.540000000000006</v>
      </c>
      <c r="S220">
        <v>74.430000000000007</v>
      </c>
      <c r="T220">
        <v>72.41</v>
      </c>
      <c r="U220">
        <v>76.69</v>
      </c>
      <c r="V220">
        <v>73.599999999999994</v>
      </c>
      <c r="Y220">
        <v>74.23</v>
      </c>
      <c r="Z220">
        <v>31</v>
      </c>
      <c r="AA220">
        <v>60</v>
      </c>
      <c r="AB220">
        <v>53</v>
      </c>
      <c r="AE220">
        <v>6</v>
      </c>
      <c r="AF220">
        <v>14</v>
      </c>
      <c r="AG220">
        <v>13</v>
      </c>
      <c r="AJ220">
        <v>53</v>
      </c>
    </row>
    <row r="221" spans="1:36" x14ac:dyDescent="0.25">
      <c r="A221" s="3" t="str">
        <f t="shared" si="3"/>
        <v>Magdalena Simmermacher</v>
      </c>
      <c r="B221" s="4">
        <v>45732</v>
      </c>
      <c r="C221" t="s">
        <v>1408</v>
      </c>
      <c r="D221" t="s">
        <v>1409</v>
      </c>
      <c r="E221" t="s">
        <v>1410</v>
      </c>
      <c r="F221" t="s">
        <v>1411</v>
      </c>
      <c r="I221" t="s">
        <v>1594</v>
      </c>
      <c r="J221" t="s">
        <v>1595</v>
      </c>
      <c r="K221">
        <v>71</v>
      </c>
      <c r="L221">
        <v>72</v>
      </c>
      <c r="M221">
        <v>71</v>
      </c>
      <c r="N221">
        <v>75</v>
      </c>
      <c r="Q221">
        <v>218</v>
      </c>
      <c r="R221">
        <v>74.540000000000006</v>
      </c>
      <c r="S221">
        <v>74.430000000000007</v>
      </c>
      <c r="T221">
        <v>74.41</v>
      </c>
      <c r="U221">
        <v>73.69</v>
      </c>
      <c r="V221">
        <v>78.599999999999994</v>
      </c>
      <c r="Y221">
        <v>75.569999999999993</v>
      </c>
      <c r="Z221">
        <v>55</v>
      </c>
      <c r="AA221">
        <v>52</v>
      </c>
      <c r="AB221">
        <v>71</v>
      </c>
      <c r="AE221">
        <v>8</v>
      </c>
      <c r="AF221">
        <v>13</v>
      </c>
      <c r="AG221">
        <v>17</v>
      </c>
      <c r="AJ221">
        <v>71</v>
      </c>
    </row>
    <row r="222" spans="1:36" x14ac:dyDescent="0.25">
      <c r="A222" s="3" t="str">
        <f t="shared" si="3"/>
        <v>Shyla Singh</v>
      </c>
      <c r="B222" s="4">
        <v>45732</v>
      </c>
      <c r="C222" t="s">
        <v>1408</v>
      </c>
      <c r="D222" t="s">
        <v>1409</v>
      </c>
      <c r="E222" t="s">
        <v>1410</v>
      </c>
      <c r="F222" t="s">
        <v>1411</v>
      </c>
      <c r="I222" t="s">
        <v>1596</v>
      </c>
      <c r="J222" t="s">
        <v>1597</v>
      </c>
      <c r="K222" t="s">
        <v>1317</v>
      </c>
      <c r="L222">
        <v>74</v>
      </c>
      <c r="M222">
        <v>75</v>
      </c>
      <c r="Q222">
        <v>149</v>
      </c>
      <c r="R222">
        <v>74.540000000000006</v>
      </c>
      <c r="S222">
        <v>74.430000000000007</v>
      </c>
      <c r="T222">
        <v>76.41</v>
      </c>
      <c r="U222">
        <v>77.69</v>
      </c>
      <c r="Y222">
        <v>77.05</v>
      </c>
      <c r="Z222">
        <v>88</v>
      </c>
      <c r="AA222">
        <v>107</v>
      </c>
      <c r="AE222">
        <v>10</v>
      </c>
      <c r="AF222">
        <v>19</v>
      </c>
      <c r="AJ222">
        <v>107</v>
      </c>
    </row>
    <row r="223" spans="1:36" x14ac:dyDescent="0.25">
      <c r="A223" s="3" t="str">
        <f t="shared" si="3"/>
        <v>Marianne Skarpnord</v>
      </c>
      <c r="B223" s="4">
        <v>45732</v>
      </c>
      <c r="C223" t="s">
        <v>1408</v>
      </c>
      <c r="D223" t="s">
        <v>1409</v>
      </c>
      <c r="E223" t="s">
        <v>1410</v>
      </c>
      <c r="F223" t="s">
        <v>1411</v>
      </c>
      <c r="I223" t="s">
        <v>1598</v>
      </c>
      <c r="J223" t="s">
        <v>1599</v>
      </c>
      <c r="K223">
        <v>31</v>
      </c>
      <c r="L223">
        <v>68</v>
      </c>
      <c r="M223">
        <v>74</v>
      </c>
      <c r="N223">
        <v>69</v>
      </c>
      <c r="Q223">
        <v>211</v>
      </c>
      <c r="R223">
        <v>74.540000000000006</v>
      </c>
      <c r="S223">
        <v>74.430000000000007</v>
      </c>
      <c r="T223">
        <v>70.41</v>
      </c>
      <c r="U223">
        <v>76.69</v>
      </c>
      <c r="V223">
        <v>72.599999999999994</v>
      </c>
      <c r="Y223">
        <v>73.23</v>
      </c>
      <c r="Z223">
        <v>10</v>
      </c>
      <c r="AA223">
        <v>40</v>
      </c>
      <c r="AB223">
        <v>31</v>
      </c>
      <c r="AE223">
        <v>4</v>
      </c>
      <c r="AF223">
        <v>12</v>
      </c>
      <c r="AG223">
        <v>10</v>
      </c>
      <c r="AJ223">
        <v>31</v>
      </c>
    </row>
    <row r="224" spans="1:36" x14ac:dyDescent="0.25">
      <c r="A224" s="3" t="str">
        <f t="shared" si="3"/>
        <v>Billie-Jo Smith</v>
      </c>
      <c r="B224" s="4">
        <v>45732</v>
      </c>
      <c r="C224" t="s">
        <v>1408</v>
      </c>
      <c r="D224" t="s">
        <v>1409</v>
      </c>
      <c r="E224" t="s">
        <v>1410</v>
      </c>
      <c r="F224" t="s">
        <v>1411</v>
      </c>
      <c r="I224" t="s">
        <v>1600</v>
      </c>
      <c r="J224" t="s">
        <v>1601</v>
      </c>
      <c r="K224" t="s">
        <v>1317</v>
      </c>
      <c r="L224">
        <v>78</v>
      </c>
      <c r="M224">
        <v>78</v>
      </c>
      <c r="Q224">
        <v>156</v>
      </c>
      <c r="R224">
        <v>74.540000000000006</v>
      </c>
      <c r="S224">
        <v>74.430000000000007</v>
      </c>
      <c r="T224">
        <v>80.41</v>
      </c>
      <c r="U224">
        <v>80.69</v>
      </c>
      <c r="Y224">
        <v>80.55</v>
      </c>
      <c r="Z224">
        <v>126</v>
      </c>
      <c r="AA224">
        <v>129</v>
      </c>
      <c r="AE224">
        <v>14</v>
      </c>
      <c r="AF224">
        <v>26</v>
      </c>
      <c r="AJ224">
        <v>129</v>
      </c>
    </row>
    <row r="225" spans="1:36" x14ac:dyDescent="0.25">
      <c r="A225" s="3" t="str">
        <f t="shared" si="3"/>
        <v>Luna Sobron Galmes</v>
      </c>
      <c r="B225" s="4">
        <v>45732</v>
      </c>
      <c r="C225" t="s">
        <v>1408</v>
      </c>
      <c r="D225" t="s">
        <v>1409</v>
      </c>
      <c r="E225" t="s">
        <v>1410</v>
      </c>
      <c r="F225" t="s">
        <v>1411</v>
      </c>
      <c r="I225" t="s">
        <v>1602</v>
      </c>
      <c r="J225" t="s">
        <v>1603</v>
      </c>
      <c r="K225" t="s">
        <v>1317</v>
      </c>
      <c r="L225">
        <v>73</v>
      </c>
      <c r="M225">
        <v>73</v>
      </c>
      <c r="Q225">
        <v>146</v>
      </c>
      <c r="R225">
        <v>74.540000000000006</v>
      </c>
      <c r="S225">
        <v>74.430000000000007</v>
      </c>
      <c r="T225">
        <v>75.41</v>
      </c>
      <c r="U225">
        <v>75.69</v>
      </c>
      <c r="Y225">
        <v>75.55</v>
      </c>
      <c r="Z225">
        <v>79</v>
      </c>
      <c r="AA225">
        <v>86</v>
      </c>
      <c r="AE225">
        <v>9</v>
      </c>
      <c r="AF225">
        <v>16</v>
      </c>
      <c r="AJ225">
        <v>86</v>
      </c>
    </row>
    <row r="226" spans="1:36" x14ac:dyDescent="0.25">
      <c r="A226" s="3" t="str">
        <f t="shared" si="3"/>
        <v>Hanee Song</v>
      </c>
      <c r="B226" s="4">
        <v>45732</v>
      </c>
      <c r="C226" t="s">
        <v>1408</v>
      </c>
      <c r="D226" t="s">
        <v>1409</v>
      </c>
      <c r="E226" t="s">
        <v>1410</v>
      </c>
      <c r="F226" t="s">
        <v>1411</v>
      </c>
      <c r="I226" t="s">
        <v>1250</v>
      </c>
      <c r="J226" t="s">
        <v>1604</v>
      </c>
      <c r="K226" t="s">
        <v>1317</v>
      </c>
      <c r="L226">
        <v>75</v>
      </c>
      <c r="M226">
        <v>75</v>
      </c>
      <c r="Q226">
        <v>150</v>
      </c>
      <c r="R226">
        <v>74.540000000000006</v>
      </c>
      <c r="S226">
        <v>74.430000000000007</v>
      </c>
      <c r="T226">
        <v>77.41</v>
      </c>
      <c r="U226">
        <v>77.69</v>
      </c>
      <c r="Y226">
        <v>77.55</v>
      </c>
      <c r="Z226">
        <v>105</v>
      </c>
      <c r="AA226">
        <v>115</v>
      </c>
      <c r="AE226">
        <v>11</v>
      </c>
      <c r="AF226">
        <v>20</v>
      </c>
      <c r="AJ226">
        <v>115</v>
      </c>
    </row>
    <row r="227" spans="1:36" x14ac:dyDescent="0.25">
      <c r="A227" s="3" t="str">
        <f t="shared" si="3"/>
        <v>Emma Spitz</v>
      </c>
      <c r="B227" s="4">
        <v>45732</v>
      </c>
      <c r="C227" t="s">
        <v>1408</v>
      </c>
      <c r="D227" t="s">
        <v>1409</v>
      </c>
      <c r="E227" t="s">
        <v>1410</v>
      </c>
      <c r="F227" t="s">
        <v>1411</v>
      </c>
      <c r="I227" t="s">
        <v>1605</v>
      </c>
      <c r="J227" t="s">
        <v>1417</v>
      </c>
      <c r="K227">
        <v>6</v>
      </c>
      <c r="L227">
        <v>64</v>
      </c>
      <c r="M227">
        <v>70</v>
      </c>
      <c r="N227">
        <v>71</v>
      </c>
      <c r="Q227">
        <v>205</v>
      </c>
      <c r="R227">
        <v>74.540000000000006</v>
      </c>
      <c r="S227">
        <v>74.430000000000007</v>
      </c>
      <c r="T227">
        <v>66.41</v>
      </c>
      <c r="U227">
        <v>72.69</v>
      </c>
      <c r="V227">
        <v>74.599999999999994</v>
      </c>
      <c r="Y227">
        <v>71.23</v>
      </c>
      <c r="Z227">
        <v>1</v>
      </c>
      <c r="AA227">
        <v>6</v>
      </c>
      <c r="AB227">
        <v>6</v>
      </c>
      <c r="AE227">
        <v>0</v>
      </c>
      <c r="AF227">
        <v>4</v>
      </c>
      <c r="AG227">
        <v>4</v>
      </c>
      <c r="AJ227">
        <v>6</v>
      </c>
    </row>
    <row r="228" spans="1:36" x14ac:dyDescent="0.25">
      <c r="A228" s="3" t="str">
        <f t="shared" si="3"/>
        <v>Ellinor Sudow</v>
      </c>
      <c r="B228" s="4">
        <v>45732</v>
      </c>
      <c r="C228" t="s">
        <v>1408</v>
      </c>
      <c r="D228" t="s">
        <v>1409</v>
      </c>
      <c r="E228" t="s">
        <v>1410</v>
      </c>
      <c r="F228" t="s">
        <v>1411</v>
      </c>
      <c r="I228" t="s">
        <v>1606</v>
      </c>
      <c r="J228" t="s">
        <v>1607</v>
      </c>
      <c r="K228" t="s">
        <v>1317</v>
      </c>
      <c r="L228">
        <v>74</v>
      </c>
      <c r="M228">
        <v>78</v>
      </c>
      <c r="Q228">
        <v>152</v>
      </c>
      <c r="R228">
        <v>74.540000000000006</v>
      </c>
      <c r="S228">
        <v>74.430000000000007</v>
      </c>
      <c r="T228">
        <v>76.41</v>
      </c>
      <c r="U228">
        <v>80.69</v>
      </c>
      <c r="Y228">
        <v>78.55</v>
      </c>
      <c r="Z228">
        <v>88</v>
      </c>
      <c r="AA228">
        <v>123</v>
      </c>
      <c r="AE228">
        <v>10</v>
      </c>
      <c r="AF228">
        <v>22</v>
      </c>
      <c r="AJ228">
        <v>123</v>
      </c>
    </row>
    <row r="229" spans="1:36" x14ac:dyDescent="0.25">
      <c r="A229" s="3" t="str">
        <f t="shared" si="3"/>
        <v>Alexandra Swayne</v>
      </c>
      <c r="B229" s="4">
        <v>45732</v>
      </c>
      <c r="C229" t="s">
        <v>1408</v>
      </c>
      <c r="D229" t="s">
        <v>1409</v>
      </c>
      <c r="E229" t="s">
        <v>1410</v>
      </c>
      <c r="F229" t="s">
        <v>1411</v>
      </c>
      <c r="I229" t="s">
        <v>1608</v>
      </c>
      <c r="J229" t="s">
        <v>1609</v>
      </c>
      <c r="K229" t="s">
        <v>1317</v>
      </c>
      <c r="L229">
        <v>74</v>
      </c>
      <c r="M229">
        <v>75</v>
      </c>
      <c r="Q229">
        <v>149</v>
      </c>
      <c r="R229">
        <v>74.540000000000006</v>
      </c>
      <c r="S229">
        <v>74.430000000000007</v>
      </c>
      <c r="T229">
        <v>76.41</v>
      </c>
      <c r="U229">
        <v>77.69</v>
      </c>
      <c r="Y229">
        <v>77.05</v>
      </c>
      <c r="Z229">
        <v>88</v>
      </c>
      <c r="AA229">
        <v>107</v>
      </c>
      <c r="AE229">
        <v>10</v>
      </c>
      <c r="AF229">
        <v>19</v>
      </c>
      <c r="AJ229">
        <v>107</v>
      </c>
    </row>
    <row r="230" spans="1:36" x14ac:dyDescent="0.25">
      <c r="A230" s="3" t="str">
        <f t="shared" si="3"/>
        <v>Shannon Tan</v>
      </c>
      <c r="B230" s="4">
        <v>45732</v>
      </c>
      <c r="C230" t="s">
        <v>1408</v>
      </c>
      <c r="D230" t="s">
        <v>1409</v>
      </c>
      <c r="E230" t="s">
        <v>1410</v>
      </c>
      <c r="F230" t="s">
        <v>1411</v>
      </c>
      <c r="I230" t="s">
        <v>1402</v>
      </c>
      <c r="J230" t="s">
        <v>1610</v>
      </c>
      <c r="K230">
        <v>31</v>
      </c>
      <c r="L230">
        <v>74</v>
      </c>
      <c r="M230">
        <v>66</v>
      </c>
      <c r="N230">
        <v>71</v>
      </c>
      <c r="Q230">
        <v>211</v>
      </c>
      <c r="R230">
        <v>74.540000000000006</v>
      </c>
      <c r="S230">
        <v>74.430000000000007</v>
      </c>
      <c r="T230">
        <v>76.41</v>
      </c>
      <c r="U230">
        <v>68.69</v>
      </c>
      <c r="V230">
        <v>74.599999999999994</v>
      </c>
      <c r="Y230">
        <v>73.23</v>
      </c>
      <c r="Z230">
        <v>88</v>
      </c>
      <c r="AA230">
        <v>24</v>
      </c>
      <c r="AB230">
        <v>31</v>
      </c>
      <c r="AE230">
        <v>10</v>
      </c>
      <c r="AF230">
        <v>10</v>
      </c>
      <c r="AG230">
        <v>10</v>
      </c>
      <c r="AJ230">
        <v>31</v>
      </c>
    </row>
    <row r="231" spans="1:36" x14ac:dyDescent="0.25">
      <c r="A231" s="3" t="str">
        <f t="shared" si="3"/>
        <v>Smilla Tarning Soenderby</v>
      </c>
      <c r="B231" s="4">
        <v>45732</v>
      </c>
      <c r="C231" t="s">
        <v>1408</v>
      </c>
      <c r="D231" t="s">
        <v>1409</v>
      </c>
      <c r="E231" t="s">
        <v>1410</v>
      </c>
      <c r="F231" t="s">
        <v>1411</v>
      </c>
      <c r="I231" t="s">
        <v>1611</v>
      </c>
      <c r="J231" t="s">
        <v>1612</v>
      </c>
      <c r="K231">
        <v>10</v>
      </c>
      <c r="L231">
        <v>70</v>
      </c>
      <c r="M231">
        <v>68</v>
      </c>
      <c r="N231">
        <v>68</v>
      </c>
      <c r="Q231">
        <v>206</v>
      </c>
      <c r="R231">
        <v>74.540000000000006</v>
      </c>
      <c r="S231">
        <v>74.430000000000007</v>
      </c>
      <c r="T231">
        <v>72.41</v>
      </c>
      <c r="U231">
        <v>70.69</v>
      </c>
      <c r="V231">
        <v>71.599999999999994</v>
      </c>
      <c r="Y231">
        <v>71.569999999999993</v>
      </c>
      <c r="Z231">
        <v>31</v>
      </c>
      <c r="AA231">
        <v>15</v>
      </c>
      <c r="AB231">
        <v>10</v>
      </c>
      <c r="AE231">
        <v>6</v>
      </c>
      <c r="AF231">
        <v>8</v>
      </c>
      <c r="AG231">
        <v>5</v>
      </c>
      <c r="AJ231">
        <v>10</v>
      </c>
    </row>
    <row r="232" spans="1:36" x14ac:dyDescent="0.25">
      <c r="A232" s="3" t="str">
        <f t="shared" si="3"/>
        <v>Amy Taylor</v>
      </c>
      <c r="B232" s="4">
        <v>45732</v>
      </c>
      <c r="C232" t="s">
        <v>1408</v>
      </c>
      <c r="D232" t="s">
        <v>1409</v>
      </c>
      <c r="E232" t="s">
        <v>1410</v>
      </c>
      <c r="F232" t="s">
        <v>1411</v>
      </c>
      <c r="I232" t="s">
        <v>1613</v>
      </c>
      <c r="J232" t="s">
        <v>1440</v>
      </c>
      <c r="K232">
        <v>53</v>
      </c>
      <c r="L232">
        <v>73</v>
      </c>
      <c r="M232">
        <v>68</v>
      </c>
      <c r="N232">
        <v>73</v>
      </c>
      <c r="Q232">
        <v>214</v>
      </c>
      <c r="R232">
        <v>74.540000000000006</v>
      </c>
      <c r="S232">
        <v>74.430000000000007</v>
      </c>
      <c r="T232">
        <v>75.41</v>
      </c>
      <c r="U232">
        <v>70.69</v>
      </c>
      <c r="V232">
        <v>76.599999999999994</v>
      </c>
      <c r="Y232">
        <v>74.23</v>
      </c>
      <c r="Z232">
        <v>79</v>
      </c>
      <c r="AA232">
        <v>33</v>
      </c>
      <c r="AB232">
        <v>53</v>
      </c>
      <c r="AE232">
        <v>9</v>
      </c>
      <c r="AF232">
        <v>11</v>
      </c>
      <c r="AG232">
        <v>13</v>
      </c>
      <c r="AJ232">
        <v>53</v>
      </c>
    </row>
    <row r="233" spans="1:36" x14ac:dyDescent="0.25">
      <c r="A233" s="3" t="str">
        <f t="shared" si="3"/>
        <v>Abbie Teasdale</v>
      </c>
      <c r="B233" s="4">
        <v>45732</v>
      </c>
      <c r="C233" t="s">
        <v>1408</v>
      </c>
      <c r="D233" t="s">
        <v>1409</v>
      </c>
      <c r="E233" t="s">
        <v>1410</v>
      </c>
      <c r="F233" t="s">
        <v>1411</v>
      </c>
      <c r="I233" t="s">
        <v>1614</v>
      </c>
      <c r="J233" t="s">
        <v>1615</v>
      </c>
      <c r="K233" t="s">
        <v>1317</v>
      </c>
      <c r="L233">
        <v>74</v>
      </c>
      <c r="M233">
        <v>72</v>
      </c>
      <c r="Q233">
        <v>146</v>
      </c>
      <c r="R233">
        <v>74.540000000000006</v>
      </c>
      <c r="S233">
        <v>74.430000000000007</v>
      </c>
      <c r="T233">
        <v>76.41</v>
      </c>
      <c r="U233">
        <v>74.69</v>
      </c>
      <c r="Y233">
        <v>75.55</v>
      </c>
      <c r="Z233">
        <v>88</v>
      </c>
      <c r="AA233">
        <v>86</v>
      </c>
      <c r="AE233">
        <v>10</v>
      </c>
      <c r="AF233">
        <v>16</v>
      </c>
      <c r="AJ233">
        <v>86</v>
      </c>
    </row>
    <row r="234" spans="1:36" x14ac:dyDescent="0.25">
      <c r="A234" s="3" t="str">
        <f t="shared" si="3"/>
        <v>Michele Thomson</v>
      </c>
      <c r="B234" s="4">
        <v>45732</v>
      </c>
      <c r="C234" t="s">
        <v>1408</v>
      </c>
      <c r="D234" t="s">
        <v>1409</v>
      </c>
      <c r="E234" t="s">
        <v>1410</v>
      </c>
      <c r="F234" t="s">
        <v>1411</v>
      </c>
      <c r="I234" t="s">
        <v>1616</v>
      </c>
      <c r="J234" t="s">
        <v>1617</v>
      </c>
      <c r="K234">
        <v>44</v>
      </c>
      <c r="L234">
        <v>69</v>
      </c>
      <c r="M234">
        <v>72</v>
      </c>
      <c r="N234">
        <v>72</v>
      </c>
      <c r="Q234">
        <v>213</v>
      </c>
      <c r="R234">
        <v>74.540000000000006</v>
      </c>
      <c r="S234">
        <v>74.430000000000007</v>
      </c>
      <c r="T234">
        <v>71.41</v>
      </c>
      <c r="U234">
        <v>74.69</v>
      </c>
      <c r="V234">
        <v>75.599999999999994</v>
      </c>
      <c r="Y234">
        <v>73.900000000000006</v>
      </c>
      <c r="Z234">
        <v>18</v>
      </c>
      <c r="AA234">
        <v>33</v>
      </c>
      <c r="AB234">
        <v>44</v>
      </c>
      <c r="AE234">
        <v>5</v>
      </c>
      <c r="AF234">
        <v>11</v>
      </c>
      <c r="AG234">
        <v>12</v>
      </c>
      <c r="AJ234">
        <v>44</v>
      </c>
    </row>
    <row r="235" spans="1:36" x14ac:dyDescent="0.25">
      <c r="A235" s="3" t="str">
        <f t="shared" si="3"/>
        <v>Chizuru Ueda</v>
      </c>
      <c r="B235" s="4">
        <v>45732</v>
      </c>
      <c r="C235" t="s">
        <v>1408</v>
      </c>
      <c r="D235" t="s">
        <v>1409</v>
      </c>
      <c r="E235" t="s">
        <v>1410</v>
      </c>
      <c r="F235" t="s">
        <v>1411</v>
      </c>
      <c r="I235" t="s">
        <v>1618</v>
      </c>
      <c r="J235" t="s">
        <v>1619</v>
      </c>
      <c r="K235" t="s">
        <v>1317</v>
      </c>
      <c r="L235">
        <v>77</v>
      </c>
      <c r="M235">
        <v>71</v>
      </c>
      <c r="Q235">
        <v>148</v>
      </c>
      <c r="R235">
        <v>74.540000000000006</v>
      </c>
      <c r="S235">
        <v>74.430000000000007</v>
      </c>
      <c r="T235">
        <v>79.41</v>
      </c>
      <c r="U235">
        <v>73.69</v>
      </c>
      <c r="Y235">
        <v>76.55</v>
      </c>
      <c r="Z235">
        <v>119</v>
      </c>
      <c r="AA235">
        <v>100</v>
      </c>
      <c r="AE235">
        <v>13</v>
      </c>
      <c r="AF235">
        <v>18</v>
      </c>
      <c r="AJ235">
        <v>100</v>
      </c>
    </row>
    <row r="236" spans="1:36" x14ac:dyDescent="0.25">
      <c r="A236" s="3" t="str">
        <f t="shared" si="3"/>
        <v>Ayako Uehara</v>
      </c>
      <c r="B236" s="4">
        <v>45732</v>
      </c>
      <c r="C236" t="s">
        <v>1408</v>
      </c>
      <c r="D236" t="s">
        <v>1409</v>
      </c>
      <c r="E236" t="s">
        <v>1410</v>
      </c>
      <c r="F236" t="s">
        <v>1411</v>
      </c>
      <c r="I236" t="s">
        <v>1620</v>
      </c>
      <c r="J236" t="s">
        <v>1621</v>
      </c>
      <c r="K236">
        <v>71</v>
      </c>
      <c r="L236">
        <v>72</v>
      </c>
      <c r="M236">
        <v>70</v>
      </c>
      <c r="N236">
        <v>76</v>
      </c>
      <c r="Q236">
        <v>218</v>
      </c>
      <c r="R236">
        <v>74.540000000000006</v>
      </c>
      <c r="S236">
        <v>74.430000000000007</v>
      </c>
      <c r="T236">
        <v>74.41</v>
      </c>
      <c r="U236">
        <v>72.69</v>
      </c>
      <c r="V236">
        <v>79.599999999999994</v>
      </c>
      <c r="Y236">
        <v>75.569999999999993</v>
      </c>
      <c r="Z236">
        <v>55</v>
      </c>
      <c r="AA236">
        <v>40</v>
      </c>
      <c r="AB236">
        <v>71</v>
      </c>
      <c r="AE236">
        <v>8</v>
      </c>
      <c r="AF236">
        <v>12</v>
      </c>
      <c r="AG236">
        <v>17</v>
      </c>
      <c r="AJ236">
        <v>71</v>
      </c>
    </row>
    <row r="237" spans="1:36" x14ac:dyDescent="0.25">
      <c r="A237" s="3" t="str">
        <f t="shared" si="3"/>
        <v>Pranavi Urs</v>
      </c>
      <c r="B237" s="4">
        <v>45732</v>
      </c>
      <c r="C237" t="s">
        <v>1408</v>
      </c>
      <c r="D237" t="s">
        <v>1409</v>
      </c>
      <c r="E237" t="s">
        <v>1410</v>
      </c>
      <c r="F237" t="s">
        <v>1411</v>
      </c>
      <c r="I237" t="s">
        <v>1622</v>
      </c>
      <c r="J237" t="s">
        <v>1623</v>
      </c>
      <c r="K237">
        <v>65</v>
      </c>
      <c r="L237">
        <v>73</v>
      </c>
      <c r="M237">
        <v>71</v>
      </c>
      <c r="N237">
        <v>72</v>
      </c>
      <c r="Q237">
        <v>216</v>
      </c>
      <c r="R237">
        <v>74.540000000000006</v>
      </c>
      <c r="S237">
        <v>74.430000000000007</v>
      </c>
      <c r="T237">
        <v>75.41</v>
      </c>
      <c r="U237">
        <v>73.69</v>
      </c>
      <c r="V237">
        <v>75.599999999999994</v>
      </c>
      <c r="Y237">
        <v>74.900000000000006</v>
      </c>
      <c r="Z237">
        <v>79</v>
      </c>
      <c r="AA237">
        <v>60</v>
      </c>
      <c r="AB237">
        <v>65</v>
      </c>
      <c r="AE237">
        <v>9</v>
      </c>
      <c r="AF237">
        <v>14</v>
      </c>
      <c r="AG237">
        <v>15</v>
      </c>
      <c r="AJ237">
        <v>65</v>
      </c>
    </row>
    <row r="238" spans="1:36" x14ac:dyDescent="0.25">
      <c r="A238" s="3" t="str">
        <f t="shared" si="3"/>
        <v>Aunchisa Utama</v>
      </c>
      <c r="B238" s="4">
        <v>45732</v>
      </c>
      <c r="C238" t="s">
        <v>1408</v>
      </c>
      <c r="D238" t="s">
        <v>1409</v>
      </c>
      <c r="E238" t="s">
        <v>1410</v>
      </c>
      <c r="F238" t="s">
        <v>1411</v>
      </c>
      <c r="I238" t="s">
        <v>1624</v>
      </c>
      <c r="J238" t="s">
        <v>1625</v>
      </c>
      <c r="K238" t="s">
        <v>1317</v>
      </c>
      <c r="L238">
        <v>71</v>
      </c>
      <c r="M238">
        <v>74</v>
      </c>
      <c r="Q238">
        <v>145</v>
      </c>
      <c r="R238">
        <v>74.540000000000006</v>
      </c>
      <c r="S238">
        <v>74.430000000000007</v>
      </c>
      <c r="T238">
        <v>73.41</v>
      </c>
      <c r="U238">
        <v>76.69</v>
      </c>
      <c r="Y238">
        <v>75.05</v>
      </c>
      <c r="Z238">
        <v>42</v>
      </c>
      <c r="AA238">
        <v>77</v>
      </c>
      <c r="AE238">
        <v>7</v>
      </c>
      <c r="AF238">
        <v>15</v>
      </c>
      <c r="AJ238">
        <v>77</v>
      </c>
    </row>
    <row r="239" spans="1:36" x14ac:dyDescent="0.25">
      <c r="A239" s="3" t="str">
        <f t="shared" si="3"/>
        <v>Danni Vasquez</v>
      </c>
      <c r="B239" s="4">
        <v>45732</v>
      </c>
      <c r="C239" t="s">
        <v>1408</v>
      </c>
      <c r="D239" t="s">
        <v>1409</v>
      </c>
      <c r="E239" t="s">
        <v>1410</v>
      </c>
      <c r="F239" t="s">
        <v>1411</v>
      </c>
      <c r="I239" t="s">
        <v>1626</v>
      </c>
      <c r="J239" t="s">
        <v>1627</v>
      </c>
      <c r="K239" t="s">
        <v>1317</v>
      </c>
      <c r="L239">
        <v>73</v>
      </c>
      <c r="M239">
        <v>75</v>
      </c>
      <c r="Q239">
        <v>148</v>
      </c>
      <c r="R239">
        <v>74.540000000000006</v>
      </c>
      <c r="S239">
        <v>74.430000000000007</v>
      </c>
      <c r="T239">
        <v>75.41</v>
      </c>
      <c r="U239">
        <v>77.69</v>
      </c>
      <c r="Y239">
        <v>76.55</v>
      </c>
      <c r="Z239">
        <v>79</v>
      </c>
      <c r="AA239">
        <v>100</v>
      </c>
      <c r="AE239">
        <v>9</v>
      </c>
      <c r="AF239">
        <v>18</v>
      </c>
      <c r="AJ239">
        <v>100</v>
      </c>
    </row>
    <row r="240" spans="1:36" x14ac:dyDescent="0.25">
      <c r="A240" s="3" t="str">
        <f t="shared" si="3"/>
        <v>Elmay Viking</v>
      </c>
      <c r="B240" s="4">
        <v>45732</v>
      </c>
      <c r="C240" t="s">
        <v>1408</v>
      </c>
      <c r="D240" t="s">
        <v>1409</v>
      </c>
      <c r="E240" t="s">
        <v>1410</v>
      </c>
      <c r="F240" t="s">
        <v>1411</v>
      </c>
      <c r="I240" t="s">
        <v>1628</v>
      </c>
      <c r="J240" t="s">
        <v>1629</v>
      </c>
      <c r="K240" t="s">
        <v>1317</v>
      </c>
      <c r="L240">
        <v>78</v>
      </c>
      <c r="M240">
        <v>73</v>
      </c>
      <c r="Q240">
        <v>151</v>
      </c>
      <c r="R240">
        <v>74.540000000000006</v>
      </c>
      <c r="S240">
        <v>74.430000000000007</v>
      </c>
      <c r="T240">
        <v>80.41</v>
      </c>
      <c r="U240">
        <v>75.69</v>
      </c>
      <c r="Y240">
        <v>78.05</v>
      </c>
      <c r="Z240">
        <v>126</v>
      </c>
      <c r="AA240">
        <v>119</v>
      </c>
      <c r="AE240">
        <v>14</v>
      </c>
      <c r="AF240">
        <v>21</v>
      </c>
      <c r="AJ240">
        <v>119</v>
      </c>
    </row>
    <row r="241" spans="1:36" x14ac:dyDescent="0.25">
      <c r="A241" s="3" t="str">
        <f t="shared" si="3"/>
        <v>Steffi Vogel</v>
      </c>
      <c r="B241" s="4">
        <v>45732</v>
      </c>
      <c r="C241" t="s">
        <v>1408</v>
      </c>
      <c r="D241" t="s">
        <v>1409</v>
      </c>
      <c r="E241" t="s">
        <v>1410</v>
      </c>
      <c r="F241" t="s">
        <v>1411</v>
      </c>
      <c r="I241" t="s">
        <v>1630</v>
      </c>
      <c r="J241" t="s">
        <v>1631</v>
      </c>
      <c r="K241">
        <v>65</v>
      </c>
      <c r="L241">
        <v>69</v>
      </c>
      <c r="M241">
        <v>75</v>
      </c>
      <c r="N241">
        <v>72</v>
      </c>
      <c r="Q241">
        <v>216</v>
      </c>
      <c r="R241">
        <v>74.540000000000006</v>
      </c>
      <c r="S241">
        <v>74.430000000000007</v>
      </c>
      <c r="T241">
        <v>71.41</v>
      </c>
      <c r="U241">
        <v>77.69</v>
      </c>
      <c r="V241">
        <v>75.599999999999994</v>
      </c>
      <c r="Y241">
        <v>74.900000000000006</v>
      </c>
      <c r="Z241">
        <v>18</v>
      </c>
      <c r="AA241">
        <v>60</v>
      </c>
      <c r="AB241">
        <v>65</v>
      </c>
      <c r="AE241">
        <v>5</v>
      </c>
      <c r="AF241">
        <v>14</v>
      </c>
      <c r="AG241">
        <v>15</v>
      </c>
      <c r="AJ241">
        <v>65</v>
      </c>
    </row>
    <row r="242" spans="1:36" x14ac:dyDescent="0.25">
      <c r="A242" s="3" t="str">
        <f t="shared" si="3"/>
        <v>Amy Walsh</v>
      </c>
      <c r="B242" s="4">
        <v>45732</v>
      </c>
      <c r="C242" t="s">
        <v>1408</v>
      </c>
      <c r="D242" t="s">
        <v>1409</v>
      </c>
      <c r="E242" t="s">
        <v>1410</v>
      </c>
      <c r="F242" t="s">
        <v>1411</v>
      </c>
      <c r="I242" t="s">
        <v>1632</v>
      </c>
      <c r="J242" t="s">
        <v>1440</v>
      </c>
      <c r="K242" t="s">
        <v>1317</v>
      </c>
      <c r="L242">
        <v>76</v>
      </c>
      <c r="M242">
        <v>75</v>
      </c>
      <c r="Q242">
        <v>151</v>
      </c>
      <c r="R242">
        <v>74.540000000000006</v>
      </c>
      <c r="S242">
        <v>74.430000000000007</v>
      </c>
      <c r="T242">
        <v>78.41</v>
      </c>
      <c r="U242">
        <v>77.69</v>
      </c>
      <c r="Y242">
        <v>78.05</v>
      </c>
      <c r="Z242">
        <v>113</v>
      </c>
      <c r="AA242">
        <v>119</v>
      </c>
      <c r="AE242">
        <v>12</v>
      </c>
      <c r="AF242">
        <v>21</v>
      </c>
      <c r="AJ242">
        <v>119</v>
      </c>
    </row>
    <row r="243" spans="1:36" x14ac:dyDescent="0.25">
      <c r="A243" s="3" t="str">
        <f t="shared" si="3"/>
        <v>Lauren Walsh</v>
      </c>
      <c r="B243" s="4">
        <v>45732</v>
      </c>
      <c r="C243" t="s">
        <v>1408</v>
      </c>
      <c r="D243" t="s">
        <v>1409</v>
      </c>
      <c r="E243" t="s">
        <v>1410</v>
      </c>
      <c r="F243" t="s">
        <v>1411</v>
      </c>
      <c r="I243" t="s">
        <v>1632</v>
      </c>
      <c r="J243" t="s">
        <v>1633</v>
      </c>
      <c r="K243">
        <v>16</v>
      </c>
      <c r="L243">
        <v>69</v>
      </c>
      <c r="M243">
        <v>65</v>
      </c>
      <c r="N243">
        <v>74</v>
      </c>
      <c r="Q243">
        <v>208</v>
      </c>
      <c r="R243">
        <v>74.540000000000006</v>
      </c>
      <c r="S243">
        <v>74.430000000000007</v>
      </c>
      <c r="T243">
        <v>71.41</v>
      </c>
      <c r="U243">
        <v>67.69</v>
      </c>
      <c r="V243">
        <v>77.599999999999994</v>
      </c>
      <c r="Y243">
        <v>72.23</v>
      </c>
      <c r="Z243">
        <v>18</v>
      </c>
      <c r="AA243">
        <v>6</v>
      </c>
      <c r="AB243">
        <v>16</v>
      </c>
      <c r="AE243">
        <v>5</v>
      </c>
      <c r="AF243">
        <v>4</v>
      </c>
      <c r="AG243">
        <v>7</v>
      </c>
      <c r="AJ243">
        <v>16</v>
      </c>
    </row>
    <row r="244" spans="1:36" x14ac:dyDescent="0.25">
      <c r="A244" s="3" t="str">
        <f t="shared" si="3"/>
        <v>Jess Whitting</v>
      </c>
      <c r="B244" s="4">
        <v>45732</v>
      </c>
      <c r="C244" t="s">
        <v>1408</v>
      </c>
      <c r="D244" t="s">
        <v>1409</v>
      </c>
      <c r="E244" t="s">
        <v>1410</v>
      </c>
      <c r="F244" t="s">
        <v>1411</v>
      </c>
      <c r="I244" t="s">
        <v>1634</v>
      </c>
      <c r="J244" t="s">
        <v>1635</v>
      </c>
      <c r="K244">
        <v>53</v>
      </c>
      <c r="L244">
        <v>69</v>
      </c>
      <c r="M244">
        <v>74</v>
      </c>
      <c r="N244">
        <v>71</v>
      </c>
      <c r="Q244">
        <v>214</v>
      </c>
      <c r="R244">
        <v>74.540000000000006</v>
      </c>
      <c r="S244">
        <v>74.430000000000007</v>
      </c>
      <c r="T244">
        <v>71.41</v>
      </c>
      <c r="U244">
        <v>76.69</v>
      </c>
      <c r="V244">
        <v>74.599999999999994</v>
      </c>
      <c r="Y244">
        <v>74.23</v>
      </c>
      <c r="Z244">
        <v>18</v>
      </c>
      <c r="AA244">
        <v>52</v>
      </c>
      <c r="AB244">
        <v>53</v>
      </c>
      <c r="AE244">
        <v>5</v>
      </c>
      <c r="AF244">
        <v>13</v>
      </c>
      <c r="AG244">
        <v>13</v>
      </c>
      <c r="AJ244">
        <v>53</v>
      </c>
    </row>
    <row r="245" spans="1:36" x14ac:dyDescent="0.25">
      <c r="A245" s="3" t="str">
        <f t="shared" si="3"/>
        <v>Tatiana Wijaya</v>
      </c>
      <c r="B245" s="4">
        <v>45732</v>
      </c>
      <c r="C245" t="s">
        <v>1408</v>
      </c>
      <c r="D245" t="s">
        <v>1409</v>
      </c>
      <c r="E245" t="s">
        <v>1410</v>
      </c>
      <c r="F245" t="s">
        <v>1411</v>
      </c>
      <c r="I245" t="s">
        <v>1636</v>
      </c>
      <c r="J245" t="s">
        <v>1637</v>
      </c>
      <c r="K245">
        <v>70</v>
      </c>
      <c r="L245">
        <v>72</v>
      </c>
      <c r="M245">
        <v>72</v>
      </c>
      <c r="N245">
        <v>73</v>
      </c>
      <c r="Q245">
        <v>217</v>
      </c>
      <c r="R245">
        <v>74.540000000000006</v>
      </c>
      <c r="S245">
        <v>74.430000000000007</v>
      </c>
      <c r="T245">
        <v>74.41</v>
      </c>
      <c r="U245">
        <v>74.69</v>
      </c>
      <c r="V245">
        <v>76.599999999999994</v>
      </c>
      <c r="Y245">
        <v>75.23</v>
      </c>
      <c r="Z245">
        <v>55</v>
      </c>
      <c r="AA245">
        <v>60</v>
      </c>
      <c r="AB245">
        <v>70</v>
      </c>
      <c r="AE245">
        <v>8</v>
      </c>
      <c r="AF245">
        <v>14</v>
      </c>
      <c r="AG245">
        <v>16</v>
      </c>
      <c r="AJ245">
        <v>70</v>
      </c>
    </row>
    <row r="246" spans="1:36" x14ac:dyDescent="0.25">
      <c r="A246" s="3" t="str">
        <f t="shared" si="3"/>
        <v>Ursula Wikstrom</v>
      </c>
      <c r="B246" s="4">
        <v>45732</v>
      </c>
      <c r="C246" t="s">
        <v>1408</v>
      </c>
      <c r="D246" t="s">
        <v>1409</v>
      </c>
      <c r="E246" t="s">
        <v>1410</v>
      </c>
      <c r="F246" t="s">
        <v>1411</v>
      </c>
      <c r="I246" t="s">
        <v>1638</v>
      </c>
      <c r="J246" t="s">
        <v>1639</v>
      </c>
      <c r="K246">
        <v>21</v>
      </c>
      <c r="L246">
        <v>68</v>
      </c>
      <c r="M246">
        <v>71</v>
      </c>
      <c r="N246">
        <v>70</v>
      </c>
      <c r="Q246">
        <v>209</v>
      </c>
      <c r="R246">
        <v>74.540000000000006</v>
      </c>
      <c r="S246">
        <v>74.430000000000007</v>
      </c>
      <c r="T246">
        <v>70.41</v>
      </c>
      <c r="U246">
        <v>73.69</v>
      </c>
      <c r="V246">
        <v>73.599999999999994</v>
      </c>
      <c r="Y246">
        <v>72.569999999999993</v>
      </c>
      <c r="Z246">
        <v>10</v>
      </c>
      <c r="AA246">
        <v>20</v>
      </c>
      <c r="AB246">
        <v>21</v>
      </c>
      <c r="AE246">
        <v>4</v>
      </c>
      <c r="AF246">
        <v>9</v>
      </c>
      <c r="AG246">
        <v>8</v>
      </c>
      <c r="AJ246">
        <v>21</v>
      </c>
    </row>
    <row r="247" spans="1:36" x14ac:dyDescent="0.25">
      <c r="A247" s="3" t="str">
        <f t="shared" si="3"/>
        <v>Annabel Wilson</v>
      </c>
      <c r="B247" s="4">
        <v>45732</v>
      </c>
      <c r="C247" t="s">
        <v>1408</v>
      </c>
      <c r="D247" t="s">
        <v>1409</v>
      </c>
      <c r="E247" t="s">
        <v>1410</v>
      </c>
      <c r="F247" t="s">
        <v>1411</v>
      </c>
      <c r="I247" t="s">
        <v>1640</v>
      </c>
      <c r="J247" t="s">
        <v>1641</v>
      </c>
      <c r="K247" t="s">
        <v>1317</v>
      </c>
      <c r="L247">
        <v>71</v>
      </c>
      <c r="M247">
        <v>74</v>
      </c>
      <c r="Q247">
        <v>145</v>
      </c>
      <c r="R247">
        <v>74.540000000000006</v>
      </c>
      <c r="S247">
        <v>74.430000000000007</v>
      </c>
      <c r="T247">
        <v>73.41</v>
      </c>
      <c r="U247">
        <v>76.69</v>
      </c>
      <c r="Y247">
        <v>75.05</v>
      </c>
      <c r="Z247">
        <v>42</v>
      </c>
      <c r="AA247">
        <v>77</v>
      </c>
      <c r="AE247">
        <v>7</v>
      </c>
      <c r="AF247">
        <v>15</v>
      </c>
      <c r="AJ247">
        <v>77</v>
      </c>
    </row>
    <row r="248" spans="1:36" x14ac:dyDescent="0.25">
      <c r="A248" s="3" t="str">
        <f t="shared" si="3"/>
        <v>Cholcheva Wongras</v>
      </c>
      <c r="B248" s="4">
        <v>45732</v>
      </c>
      <c r="C248" t="s">
        <v>1408</v>
      </c>
      <c r="D248" t="s">
        <v>1409</v>
      </c>
      <c r="E248" t="s">
        <v>1410</v>
      </c>
      <c r="F248" t="s">
        <v>1411</v>
      </c>
      <c r="I248" t="s">
        <v>1642</v>
      </c>
      <c r="J248" t="s">
        <v>1643</v>
      </c>
      <c r="K248">
        <v>3</v>
      </c>
      <c r="L248">
        <v>69</v>
      </c>
      <c r="M248">
        <v>64</v>
      </c>
      <c r="N248">
        <v>70</v>
      </c>
      <c r="Q248">
        <v>203</v>
      </c>
      <c r="R248">
        <v>74.540000000000006</v>
      </c>
      <c r="S248">
        <v>74.430000000000007</v>
      </c>
      <c r="T248">
        <v>71.41</v>
      </c>
      <c r="U248">
        <v>66.69</v>
      </c>
      <c r="V248">
        <v>73.599999999999994</v>
      </c>
      <c r="Y248">
        <v>70.569999999999993</v>
      </c>
      <c r="Z248">
        <v>18</v>
      </c>
      <c r="AA248">
        <v>4</v>
      </c>
      <c r="AB248">
        <v>3</v>
      </c>
      <c r="AE248">
        <v>5</v>
      </c>
      <c r="AF248">
        <v>3</v>
      </c>
      <c r="AG248">
        <v>2</v>
      </c>
      <c r="AJ248">
        <v>3</v>
      </c>
    </row>
    <row r="249" spans="1:36" x14ac:dyDescent="0.25">
      <c r="A249" s="3" t="str">
        <f t="shared" si="3"/>
        <v>Sarah Yamaki Branch</v>
      </c>
      <c r="B249" s="4">
        <v>45732</v>
      </c>
      <c r="C249" t="s">
        <v>1408</v>
      </c>
      <c r="D249" t="s">
        <v>1409</v>
      </c>
      <c r="E249" t="s">
        <v>1410</v>
      </c>
      <c r="F249" t="s">
        <v>1411</v>
      </c>
      <c r="I249" t="s">
        <v>1644</v>
      </c>
      <c r="J249" t="s">
        <v>1520</v>
      </c>
      <c r="K249" t="s">
        <v>1317</v>
      </c>
      <c r="L249">
        <v>76</v>
      </c>
      <c r="M249">
        <v>73</v>
      </c>
      <c r="Q249">
        <v>149</v>
      </c>
      <c r="R249">
        <v>74.540000000000006</v>
      </c>
      <c r="S249">
        <v>74.430000000000007</v>
      </c>
      <c r="T249">
        <v>78.41</v>
      </c>
      <c r="U249">
        <v>75.69</v>
      </c>
      <c r="Y249">
        <v>77.05</v>
      </c>
      <c r="Z249">
        <v>113</v>
      </c>
      <c r="AA249">
        <v>107</v>
      </c>
      <c r="AE249">
        <v>12</v>
      </c>
      <c r="AF249">
        <v>19</v>
      </c>
      <c r="AJ249">
        <v>107</v>
      </c>
    </row>
    <row r="250" spans="1:36" x14ac:dyDescent="0.25">
      <c r="A250" s="3" t="str">
        <f t="shared" si="3"/>
        <v>Hyojin Yang</v>
      </c>
      <c r="B250" s="4">
        <v>45732</v>
      </c>
      <c r="C250" t="s">
        <v>1408</v>
      </c>
      <c r="D250" t="s">
        <v>1409</v>
      </c>
      <c r="E250" t="s">
        <v>1410</v>
      </c>
      <c r="F250" t="s">
        <v>1411</v>
      </c>
      <c r="I250" t="s">
        <v>1645</v>
      </c>
      <c r="J250" t="s">
        <v>1646</v>
      </c>
      <c r="K250">
        <v>53</v>
      </c>
      <c r="L250">
        <v>71</v>
      </c>
      <c r="M250">
        <v>72</v>
      </c>
      <c r="N250">
        <v>71</v>
      </c>
      <c r="Q250">
        <v>214</v>
      </c>
      <c r="R250">
        <v>74.540000000000006</v>
      </c>
      <c r="S250">
        <v>74.430000000000007</v>
      </c>
      <c r="T250">
        <v>73.41</v>
      </c>
      <c r="U250">
        <v>74.69</v>
      </c>
      <c r="V250">
        <v>74.599999999999994</v>
      </c>
      <c r="Y250">
        <v>74.23</v>
      </c>
      <c r="Z250">
        <v>42</v>
      </c>
      <c r="AA250">
        <v>52</v>
      </c>
      <c r="AB250">
        <v>53</v>
      </c>
      <c r="AE250">
        <v>7</v>
      </c>
      <c r="AF250">
        <v>13</v>
      </c>
      <c r="AG250">
        <v>13</v>
      </c>
      <c r="AJ250">
        <v>53</v>
      </c>
    </row>
    <row r="251" spans="1:36" x14ac:dyDescent="0.25">
      <c r="A251" s="3" t="str">
        <f t="shared" si="3"/>
        <v>Mina Yoon</v>
      </c>
      <c r="B251" s="4">
        <v>45732</v>
      </c>
      <c r="C251" t="s">
        <v>1408</v>
      </c>
      <c r="D251" t="s">
        <v>1409</v>
      </c>
      <c r="E251" t="s">
        <v>1410</v>
      </c>
      <c r="F251" t="s">
        <v>1411</v>
      </c>
      <c r="I251" t="s">
        <v>1367</v>
      </c>
      <c r="J251" t="s">
        <v>1647</v>
      </c>
      <c r="K251" t="s">
        <v>1317</v>
      </c>
      <c r="L251">
        <v>72</v>
      </c>
      <c r="M251">
        <v>74</v>
      </c>
      <c r="Q251">
        <v>146</v>
      </c>
      <c r="R251">
        <v>74.540000000000006</v>
      </c>
      <c r="S251">
        <v>74.430000000000007</v>
      </c>
      <c r="T251">
        <v>74.41</v>
      </c>
      <c r="U251">
        <v>76.69</v>
      </c>
      <c r="Y251">
        <v>75.55</v>
      </c>
      <c r="Z251">
        <v>55</v>
      </c>
      <c r="AA251">
        <v>86</v>
      </c>
      <c r="AE251">
        <v>8</v>
      </c>
      <c r="AF251">
        <v>16</v>
      </c>
      <c r="AJ251">
        <v>86</v>
      </c>
    </row>
    <row r="252" spans="1:36" x14ac:dyDescent="0.25">
      <c r="A252" s="3" t="str">
        <f t="shared" si="3"/>
        <v>Liz Young</v>
      </c>
      <c r="B252" s="4">
        <v>45732</v>
      </c>
      <c r="C252" t="s">
        <v>1408</v>
      </c>
      <c r="D252" t="s">
        <v>1409</v>
      </c>
      <c r="E252" t="s">
        <v>1410</v>
      </c>
      <c r="F252" t="s">
        <v>1411</v>
      </c>
      <c r="I252" t="s">
        <v>1648</v>
      </c>
      <c r="J252" t="s">
        <v>1649</v>
      </c>
      <c r="K252">
        <v>44</v>
      </c>
      <c r="L252">
        <v>72</v>
      </c>
      <c r="M252">
        <v>72</v>
      </c>
      <c r="N252">
        <v>69</v>
      </c>
      <c r="Q252">
        <v>213</v>
      </c>
      <c r="R252">
        <v>74.540000000000006</v>
      </c>
      <c r="S252">
        <v>74.430000000000007</v>
      </c>
      <c r="T252">
        <v>74.41</v>
      </c>
      <c r="U252">
        <v>74.69</v>
      </c>
      <c r="V252">
        <v>72.599999999999994</v>
      </c>
      <c r="Y252">
        <v>73.900000000000006</v>
      </c>
      <c r="Z252">
        <v>55</v>
      </c>
      <c r="AA252">
        <v>60</v>
      </c>
      <c r="AB252">
        <v>44</v>
      </c>
      <c r="AE252">
        <v>8</v>
      </c>
      <c r="AF252">
        <v>14</v>
      </c>
      <c r="AG252">
        <v>12</v>
      </c>
      <c r="AJ252">
        <v>44</v>
      </c>
    </row>
    <row r="253" spans="1:36" x14ac:dyDescent="0.25">
      <c r="A253" s="3" t="str">
        <f t="shared" si="3"/>
        <v>Anna Zanusso</v>
      </c>
      <c r="B253" s="4">
        <v>45732</v>
      </c>
      <c r="C253" t="s">
        <v>1408</v>
      </c>
      <c r="D253" t="s">
        <v>1409</v>
      </c>
      <c r="E253" t="s">
        <v>1410</v>
      </c>
      <c r="F253" t="s">
        <v>1411</v>
      </c>
      <c r="I253" t="s">
        <v>1650</v>
      </c>
      <c r="J253" t="s">
        <v>1476</v>
      </c>
      <c r="K253" t="s">
        <v>1317</v>
      </c>
      <c r="L253">
        <v>72</v>
      </c>
      <c r="M253">
        <v>79</v>
      </c>
      <c r="Q253">
        <v>151</v>
      </c>
      <c r="R253">
        <v>74.540000000000006</v>
      </c>
      <c r="S253">
        <v>74.430000000000007</v>
      </c>
      <c r="T253">
        <v>74.41</v>
      </c>
      <c r="U253">
        <v>81.69</v>
      </c>
      <c r="Y253">
        <v>78.05</v>
      </c>
      <c r="Z253">
        <v>55</v>
      </c>
      <c r="AA253">
        <v>119</v>
      </c>
      <c r="AE253">
        <v>8</v>
      </c>
      <c r="AF253">
        <v>21</v>
      </c>
      <c r="AJ253">
        <v>119</v>
      </c>
    </row>
    <row r="254" spans="1:36" x14ac:dyDescent="0.25">
      <c r="A254" s="3" t="str">
        <f t="shared" si="3"/>
        <v>Gina Kim</v>
      </c>
      <c r="B254" s="4">
        <v>45732</v>
      </c>
      <c r="C254" t="s">
        <v>1651</v>
      </c>
      <c r="D254" t="s">
        <v>1652</v>
      </c>
      <c r="E254" t="s">
        <v>1653</v>
      </c>
      <c r="F254" t="s">
        <v>1654</v>
      </c>
      <c r="I254" t="s">
        <v>1227</v>
      </c>
      <c r="J254" t="s">
        <v>1655</v>
      </c>
      <c r="K254">
        <v>1</v>
      </c>
      <c r="L254">
        <v>65</v>
      </c>
      <c r="M254">
        <v>69</v>
      </c>
      <c r="N254">
        <v>68</v>
      </c>
      <c r="Q254">
        <v>202</v>
      </c>
      <c r="R254">
        <v>73.849999999999994</v>
      </c>
      <c r="S254">
        <v>73.510000000000005</v>
      </c>
      <c r="T254">
        <v>67.28</v>
      </c>
      <c r="U254">
        <v>70.19</v>
      </c>
      <c r="V254">
        <v>69.83</v>
      </c>
      <c r="Y254">
        <v>69.099999999999994</v>
      </c>
      <c r="Z254">
        <v>2</v>
      </c>
      <c r="AA254">
        <v>1</v>
      </c>
      <c r="AB254">
        <v>1</v>
      </c>
      <c r="AE254">
        <v>2</v>
      </c>
      <c r="AF254">
        <v>0</v>
      </c>
      <c r="AG254">
        <v>-1</v>
      </c>
      <c r="AJ254">
        <v>1</v>
      </c>
    </row>
    <row r="255" spans="1:36" x14ac:dyDescent="0.25">
      <c r="A255" s="3" t="str">
        <f t="shared" si="3"/>
        <v>Minji Kang</v>
      </c>
      <c r="B255" s="4">
        <v>45732</v>
      </c>
      <c r="C255" t="s">
        <v>1651</v>
      </c>
      <c r="D255" t="s">
        <v>1652</v>
      </c>
      <c r="E255" t="s">
        <v>1653</v>
      </c>
      <c r="F255" t="s">
        <v>1654</v>
      </c>
      <c r="I255" t="s">
        <v>1290</v>
      </c>
      <c r="J255" t="s">
        <v>1247</v>
      </c>
      <c r="K255">
        <v>2</v>
      </c>
      <c r="L255">
        <v>68</v>
      </c>
      <c r="M255">
        <v>68</v>
      </c>
      <c r="N255">
        <v>67</v>
      </c>
      <c r="Q255">
        <v>203</v>
      </c>
      <c r="R255">
        <v>73.849999999999994</v>
      </c>
      <c r="S255">
        <v>73.510000000000005</v>
      </c>
      <c r="T255">
        <v>70.28</v>
      </c>
      <c r="U255">
        <v>69.19</v>
      </c>
      <c r="V255">
        <v>68.83</v>
      </c>
      <c r="Y255">
        <v>69.430000000000007</v>
      </c>
      <c r="Z255">
        <v>9</v>
      </c>
      <c r="AA255">
        <v>5</v>
      </c>
      <c r="AB255">
        <v>2</v>
      </c>
      <c r="AE255">
        <v>5</v>
      </c>
      <c r="AF255">
        <v>2</v>
      </c>
      <c r="AG255">
        <v>1</v>
      </c>
      <c r="AJ255">
        <v>2</v>
      </c>
    </row>
    <row r="256" spans="1:36" x14ac:dyDescent="0.25">
      <c r="A256" s="3" t="str">
        <f t="shared" si="3"/>
        <v>Clariss Guce</v>
      </c>
      <c r="B256" s="4">
        <v>45732</v>
      </c>
      <c r="C256" t="s">
        <v>1651</v>
      </c>
      <c r="D256" t="s">
        <v>1652</v>
      </c>
      <c r="E256" t="s">
        <v>1653</v>
      </c>
      <c r="F256" t="s">
        <v>1654</v>
      </c>
      <c r="I256" t="s">
        <v>1656</v>
      </c>
      <c r="J256" t="s">
        <v>1657</v>
      </c>
      <c r="K256">
        <v>3</v>
      </c>
      <c r="L256">
        <v>70</v>
      </c>
      <c r="M256">
        <v>66</v>
      </c>
      <c r="N256">
        <v>70</v>
      </c>
      <c r="Q256">
        <v>206</v>
      </c>
      <c r="R256">
        <v>73.849999999999994</v>
      </c>
      <c r="S256">
        <v>73.510000000000005</v>
      </c>
      <c r="T256">
        <v>72.28</v>
      </c>
      <c r="U256">
        <v>67.19</v>
      </c>
      <c r="V256">
        <v>71.83</v>
      </c>
      <c r="Y256">
        <v>70.430000000000007</v>
      </c>
      <c r="Z256">
        <v>31</v>
      </c>
      <c r="AA256">
        <v>5</v>
      </c>
      <c r="AB256">
        <v>3</v>
      </c>
      <c r="AE256">
        <v>7</v>
      </c>
      <c r="AF256">
        <v>2</v>
      </c>
      <c r="AG256">
        <v>4</v>
      </c>
      <c r="AJ256">
        <v>3</v>
      </c>
    </row>
    <row r="257" spans="1:36" x14ac:dyDescent="0.25">
      <c r="A257" s="3" t="str">
        <f t="shared" si="3"/>
        <v>Dana Fall</v>
      </c>
      <c r="B257" s="4">
        <v>45732</v>
      </c>
      <c r="C257" t="s">
        <v>1651</v>
      </c>
      <c r="D257" t="s">
        <v>1652</v>
      </c>
      <c r="E257" t="s">
        <v>1653</v>
      </c>
      <c r="F257" t="s">
        <v>1654</v>
      </c>
      <c r="I257" t="s">
        <v>1658</v>
      </c>
      <c r="J257" t="s">
        <v>1659</v>
      </c>
      <c r="K257">
        <v>3</v>
      </c>
      <c r="L257">
        <v>69</v>
      </c>
      <c r="M257">
        <v>66</v>
      </c>
      <c r="N257">
        <v>71</v>
      </c>
      <c r="Q257">
        <v>206</v>
      </c>
      <c r="R257">
        <v>73.849999999999994</v>
      </c>
      <c r="S257">
        <v>73.510000000000005</v>
      </c>
      <c r="T257">
        <v>71.28</v>
      </c>
      <c r="U257">
        <v>67.19</v>
      </c>
      <c r="V257">
        <v>72.83</v>
      </c>
      <c r="Y257">
        <v>70.430000000000007</v>
      </c>
      <c r="Z257">
        <v>19</v>
      </c>
      <c r="AA257">
        <v>3</v>
      </c>
      <c r="AB257">
        <v>3</v>
      </c>
      <c r="AE257">
        <v>6</v>
      </c>
      <c r="AF257">
        <v>1</v>
      </c>
      <c r="AG257">
        <v>4</v>
      </c>
      <c r="AJ257">
        <v>3</v>
      </c>
    </row>
    <row r="258" spans="1:36" x14ac:dyDescent="0.25">
      <c r="A258" s="3" t="str">
        <f t="shared" ref="A258:A321" si="4">IF(J258="","",CONCATENATE(J258," ",I258))</f>
        <v>Valery Plata</v>
      </c>
      <c r="B258" s="4">
        <v>45732</v>
      </c>
      <c r="C258" t="s">
        <v>1651</v>
      </c>
      <c r="D258" t="s">
        <v>1652</v>
      </c>
      <c r="E258" t="s">
        <v>1653</v>
      </c>
      <c r="F258" t="s">
        <v>1654</v>
      </c>
      <c r="I258" t="s">
        <v>1660</v>
      </c>
      <c r="J258" t="s">
        <v>1661</v>
      </c>
      <c r="K258">
        <v>5</v>
      </c>
      <c r="L258">
        <v>65</v>
      </c>
      <c r="M258">
        <v>74</v>
      </c>
      <c r="N258">
        <v>68</v>
      </c>
      <c r="Q258">
        <v>207</v>
      </c>
      <c r="R258">
        <v>73.849999999999994</v>
      </c>
      <c r="S258">
        <v>73.510000000000005</v>
      </c>
      <c r="T258">
        <v>67.28</v>
      </c>
      <c r="U258">
        <v>75.19</v>
      </c>
      <c r="V258">
        <v>69.83</v>
      </c>
      <c r="Y258">
        <v>70.77</v>
      </c>
      <c r="Z258">
        <v>2</v>
      </c>
      <c r="AA258">
        <v>20</v>
      </c>
      <c r="AB258">
        <v>5</v>
      </c>
      <c r="AE258">
        <v>2</v>
      </c>
      <c r="AF258">
        <v>5</v>
      </c>
      <c r="AG258">
        <v>5</v>
      </c>
      <c r="AJ258">
        <v>5</v>
      </c>
    </row>
    <row r="259" spans="1:36" x14ac:dyDescent="0.25">
      <c r="A259" s="3" t="str">
        <f t="shared" si="4"/>
        <v>Lindsey McCurdy Peek</v>
      </c>
      <c r="B259" s="4">
        <v>45732</v>
      </c>
      <c r="C259" t="s">
        <v>1651</v>
      </c>
      <c r="D259" t="s">
        <v>1652</v>
      </c>
      <c r="E259" t="s">
        <v>1653</v>
      </c>
      <c r="F259" t="s">
        <v>1654</v>
      </c>
      <c r="I259" t="s">
        <v>1662</v>
      </c>
      <c r="J259" t="s">
        <v>1663</v>
      </c>
      <c r="K259">
        <v>5</v>
      </c>
      <c r="L259">
        <v>68</v>
      </c>
      <c r="M259">
        <v>70</v>
      </c>
      <c r="N259">
        <v>69</v>
      </c>
      <c r="Q259">
        <v>207</v>
      </c>
      <c r="R259">
        <v>73.849999999999994</v>
      </c>
      <c r="S259">
        <v>73.510000000000005</v>
      </c>
      <c r="T259">
        <v>70.28</v>
      </c>
      <c r="U259">
        <v>71.19</v>
      </c>
      <c r="V259">
        <v>70.83</v>
      </c>
      <c r="Y259">
        <v>70.77</v>
      </c>
      <c r="Z259">
        <v>9</v>
      </c>
      <c r="AA259">
        <v>13</v>
      </c>
      <c r="AB259">
        <v>5</v>
      </c>
      <c r="AE259">
        <v>5</v>
      </c>
      <c r="AF259">
        <v>4</v>
      </c>
      <c r="AG259">
        <v>5</v>
      </c>
      <c r="AJ259">
        <v>5</v>
      </c>
    </row>
    <row r="260" spans="1:36" x14ac:dyDescent="0.25">
      <c r="A260" s="3" t="str">
        <f t="shared" si="4"/>
        <v>Josee Doyon</v>
      </c>
      <c r="B260" s="4">
        <v>45732</v>
      </c>
      <c r="C260" t="s">
        <v>1651</v>
      </c>
      <c r="D260" t="s">
        <v>1652</v>
      </c>
      <c r="E260" t="s">
        <v>1653</v>
      </c>
      <c r="F260" t="s">
        <v>1654</v>
      </c>
      <c r="I260" t="s">
        <v>1664</v>
      </c>
      <c r="J260" t="s">
        <v>1665</v>
      </c>
      <c r="K260">
        <v>5</v>
      </c>
      <c r="L260">
        <v>66</v>
      </c>
      <c r="M260">
        <v>72</v>
      </c>
      <c r="N260">
        <v>69</v>
      </c>
      <c r="Q260">
        <v>207</v>
      </c>
      <c r="R260">
        <v>73.849999999999994</v>
      </c>
      <c r="S260">
        <v>73.510000000000005</v>
      </c>
      <c r="T260">
        <v>68.28</v>
      </c>
      <c r="U260">
        <v>73.19</v>
      </c>
      <c r="V260">
        <v>70.83</v>
      </c>
      <c r="Y260">
        <v>70.77</v>
      </c>
      <c r="Z260">
        <v>5</v>
      </c>
      <c r="AA260">
        <v>13</v>
      </c>
      <c r="AB260">
        <v>5</v>
      </c>
      <c r="AE260">
        <v>3</v>
      </c>
      <c r="AF260">
        <v>4</v>
      </c>
      <c r="AG260">
        <v>5</v>
      </c>
      <c r="AJ260">
        <v>5</v>
      </c>
    </row>
    <row r="261" spans="1:36" x14ac:dyDescent="0.25">
      <c r="A261" s="3" t="str">
        <f t="shared" si="4"/>
        <v>Kaitlyn Papp Budde</v>
      </c>
      <c r="B261" s="4">
        <v>45732</v>
      </c>
      <c r="C261" t="s">
        <v>1651</v>
      </c>
      <c r="D261" t="s">
        <v>1652</v>
      </c>
      <c r="E261" t="s">
        <v>1653</v>
      </c>
      <c r="F261" t="s">
        <v>1654</v>
      </c>
      <c r="I261" t="s">
        <v>1666</v>
      </c>
      <c r="J261" t="s">
        <v>1667</v>
      </c>
      <c r="K261">
        <v>8</v>
      </c>
      <c r="L261">
        <v>70</v>
      </c>
      <c r="M261">
        <v>68</v>
      </c>
      <c r="N261">
        <v>70</v>
      </c>
      <c r="Q261">
        <v>208</v>
      </c>
      <c r="R261">
        <v>73.849999999999994</v>
      </c>
      <c r="S261">
        <v>73.510000000000005</v>
      </c>
      <c r="T261">
        <v>72.28</v>
      </c>
      <c r="U261">
        <v>69.19</v>
      </c>
      <c r="V261">
        <v>71.83</v>
      </c>
      <c r="Y261">
        <v>71.099999999999994</v>
      </c>
      <c r="Z261">
        <v>31</v>
      </c>
      <c r="AA261">
        <v>13</v>
      </c>
      <c r="AB261">
        <v>8</v>
      </c>
      <c r="AE261">
        <v>7</v>
      </c>
      <c r="AF261">
        <v>4</v>
      </c>
      <c r="AG261">
        <v>6</v>
      </c>
      <c r="AJ261">
        <v>8</v>
      </c>
    </row>
    <row r="262" spans="1:36" x14ac:dyDescent="0.25">
      <c r="A262" s="3" t="str">
        <f t="shared" si="4"/>
        <v>Laetitia Beck</v>
      </c>
      <c r="B262" s="4">
        <v>45732</v>
      </c>
      <c r="C262" t="s">
        <v>1651</v>
      </c>
      <c r="D262" t="s">
        <v>1652</v>
      </c>
      <c r="E262" t="s">
        <v>1653</v>
      </c>
      <c r="F262" t="s">
        <v>1654</v>
      </c>
      <c r="I262" t="s">
        <v>1668</v>
      </c>
      <c r="J262" t="s">
        <v>1669</v>
      </c>
      <c r="K262">
        <v>8</v>
      </c>
      <c r="L262">
        <v>65</v>
      </c>
      <c r="M262">
        <v>72</v>
      </c>
      <c r="N262">
        <v>71</v>
      </c>
      <c r="Q262">
        <v>208</v>
      </c>
      <c r="R262">
        <v>73.849999999999994</v>
      </c>
      <c r="S262">
        <v>73.510000000000005</v>
      </c>
      <c r="T262">
        <v>67.28</v>
      </c>
      <c r="U262">
        <v>73.19</v>
      </c>
      <c r="V262">
        <v>72.83</v>
      </c>
      <c r="Y262">
        <v>71.099999999999994</v>
      </c>
      <c r="Z262">
        <v>2</v>
      </c>
      <c r="AA262">
        <v>10</v>
      </c>
      <c r="AB262">
        <v>8</v>
      </c>
      <c r="AE262">
        <v>2</v>
      </c>
      <c r="AF262">
        <v>3</v>
      </c>
      <c r="AG262">
        <v>6</v>
      </c>
      <c r="AJ262">
        <v>8</v>
      </c>
    </row>
    <row r="263" spans="1:36" x14ac:dyDescent="0.25">
      <c r="A263" s="3" t="str">
        <f t="shared" si="4"/>
        <v>Jenny Coleman</v>
      </c>
      <c r="B263" s="4">
        <v>45732</v>
      </c>
      <c r="C263" t="s">
        <v>1651</v>
      </c>
      <c r="D263" t="s">
        <v>1652</v>
      </c>
      <c r="E263" t="s">
        <v>1653</v>
      </c>
      <c r="F263" t="s">
        <v>1654</v>
      </c>
      <c r="I263" t="s">
        <v>1670</v>
      </c>
      <c r="J263" t="s">
        <v>1671</v>
      </c>
      <c r="K263">
        <v>8</v>
      </c>
      <c r="L263">
        <v>69</v>
      </c>
      <c r="M263">
        <v>67</v>
      </c>
      <c r="N263">
        <v>72</v>
      </c>
      <c r="Q263">
        <v>208</v>
      </c>
      <c r="R263">
        <v>73.849999999999994</v>
      </c>
      <c r="S263">
        <v>73.510000000000005</v>
      </c>
      <c r="T263">
        <v>71.28</v>
      </c>
      <c r="U263">
        <v>68.19</v>
      </c>
      <c r="V263">
        <v>73.83</v>
      </c>
      <c r="Y263">
        <v>71.099999999999994</v>
      </c>
      <c r="Z263">
        <v>19</v>
      </c>
      <c r="AA263">
        <v>5</v>
      </c>
      <c r="AB263">
        <v>8</v>
      </c>
      <c r="AE263">
        <v>6</v>
      </c>
      <c r="AF263">
        <v>2</v>
      </c>
      <c r="AG263">
        <v>6</v>
      </c>
      <c r="AJ263">
        <v>8</v>
      </c>
    </row>
    <row r="264" spans="1:36" x14ac:dyDescent="0.25">
      <c r="A264" s="3" t="str">
        <f t="shared" si="4"/>
        <v>Bi Shin</v>
      </c>
      <c r="B264" s="4">
        <v>45732</v>
      </c>
      <c r="C264" t="s">
        <v>1651</v>
      </c>
      <c r="D264" t="s">
        <v>1652</v>
      </c>
      <c r="E264" t="s">
        <v>1653</v>
      </c>
      <c r="F264" t="s">
        <v>1654</v>
      </c>
      <c r="I264" t="s">
        <v>1592</v>
      </c>
      <c r="J264" t="s">
        <v>1672</v>
      </c>
      <c r="K264">
        <v>8</v>
      </c>
      <c r="L264">
        <v>67</v>
      </c>
      <c r="M264">
        <v>68</v>
      </c>
      <c r="N264">
        <v>73</v>
      </c>
      <c r="Q264">
        <v>208</v>
      </c>
      <c r="R264">
        <v>73.849999999999994</v>
      </c>
      <c r="S264">
        <v>73.510000000000005</v>
      </c>
      <c r="T264">
        <v>69.28</v>
      </c>
      <c r="U264">
        <v>69.19</v>
      </c>
      <c r="V264">
        <v>74.83</v>
      </c>
      <c r="Y264">
        <v>71.099999999999994</v>
      </c>
      <c r="Z264">
        <v>7</v>
      </c>
      <c r="AA264">
        <v>3</v>
      </c>
      <c r="AB264">
        <v>8</v>
      </c>
      <c r="AE264">
        <v>4</v>
      </c>
      <c r="AF264">
        <v>1</v>
      </c>
      <c r="AG264">
        <v>6</v>
      </c>
      <c r="AJ264">
        <v>8</v>
      </c>
    </row>
    <row r="265" spans="1:36" x14ac:dyDescent="0.25">
      <c r="A265" s="3" t="str">
        <f t="shared" si="4"/>
        <v>Anne Chen</v>
      </c>
      <c r="B265" s="4">
        <v>45732</v>
      </c>
      <c r="C265" t="s">
        <v>1651</v>
      </c>
      <c r="D265" t="s">
        <v>1652</v>
      </c>
      <c r="E265" t="s">
        <v>1653</v>
      </c>
      <c r="F265" t="s">
        <v>1654</v>
      </c>
      <c r="I265" t="s">
        <v>1673</v>
      </c>
      <c r="J265" t="s">
        <v>1674</v>
      </c>
      <c r="K265">
        <v>12</v>
      </c>
      <c r="L265">
        <v>72</v>
      </c>
      <c r="M265">
        <v>69</v>
      </c>
      <c r="N265">
        <v>68</v>
      </c>
      <c r="Q265">
        <v>209</v>
      </c>
      <c r="R265">
        <v>73.849999999999994</v>
      </c>
      <c r="S265">
        <v>73.510000000000005</v>
      </c>
      <c r="T265">
        <v>74.28</v>
      </c>
      <c r="U265">
        <v>70.19</v>
      </c>
      <c r="V265">
        <v>69.83</v>
      </c>
      <c r="Y265">
        <v>71.430000000000007</v>
      </c>
      <c r="Z265">
        <v>61</v>
      </c>
      <c r="AA265">
        <v>34</v>
      </c>
      <c r="AB265">
        <v>12</v>
      </c>
      <c r="AE265">
        <v>9</v>
      </c>
      <c r="AF265">
        <v>7</v>
      </c>
      <c r="AG265">
        <v>7</v>
      </c>
      <c r="AJ265">
        <v>12</v>
      </c>
    </row>
    <row r="266" spans="1:36" x14ac:dyDescent="0.25">
      <c r="A266" s="3" t="str">
        <f t="shared" si="4"/>
        <v>Michelle Zhang</v>
      </c>
      <c r="B266" s="4">
        <v>45732</v>
      </c>
      <c r="C266" t="s">
        <v>1651</v>
      </c>
      <c r="D266" t="s">
        <v>1652</v>
      </c>
      <c r="E266" t="s">
        <v>1653</v>
      </c>
      <c r="F266" t="s">
        <v>1654</v>
      </c>
      <c r="I266" t="s">
        <v>1675</v>
      </c>
      <c r="J266" t="s">
        <v>1422</v>
      </c>
      <c r="K266">
        <v>12</v>
      </c>
      <c r="L266">
        <v>71</v>
      </c>
      <c r="M266">
        <v>70</v>
      </c>
      <c r="N266">
        <v>68</v>
      </c>
      <c r="Q266">
        <v>209</v>
      </c>
      <c r="R266">
        <v>73.849999999999994</v>
      </c>
      <c r="S266">
        <v>73.510000000000005</v>
      </c>
      <c r="T266">
        <v>73.28</v>
      </c>
      <c r="U266">
        <v>71.19</v>
      </c>
      <c r="V266">
        <v>69.83</v>
      </c>
      <c r="Y266">
        <v>71.430000000000007</v>
      </c>
      <c r="Z266">
        <v>51</v>
      </c>
      <c r="AA266">
        <v>34</v>
      </c>
      <c r="AB266">
        <v>12</v>
      </c>
      <c r="AE266">
        <v>8</v>
      </c>
      <c r="AF266">
        <v>7</v>
      </c>
      <c r="AG266">
        <v>7</v>
      </c>
      <c r="AJ266">
        <v>12</v>
      </c>
    </row>
    <row r="267" spans="1:36" x14ac:dyDescent="0.25">
      <c r="A267" s="3" t="str">
        <f t="shared" si="4"/>
        <v>Monet Chun</v>
      </c>
      <c r="B267" s="4">
        <v>45732</v>
      </c>
      <c r="C267" t="s">
        <v>1651</v>
      </c>
      <c r="D267" t="s">
        <v>1652</v>
      </c>
      <c r="E267" t="s">
        <v>1653</v>
      </c>
      <c r="F267" t="s">
        <v>1654</v>
      </c>
      <c r="I267" t="s">
        <v>1676</v>
      </c>
      <c r="J267" t="s">
        <v>1677</v>
      </c>
      <c r="K267">
        <v>12</v>
      </c>
      <c r="L267">
        <v>68</v>
      </c>
      <c r="M267">
        <v>72</v>
      </c>
      <c r="N267">
        <v>69</v>
      </c>
      <c r="Q267">
        <v>209</v>
      </c>
      <c r="R267">
        <v>73.849999999999994</v>
      </c>
      <c r="S267">
        <v>73.510000000000005</v>
      </c>
      <c r="T267">
        <v>70.28</v>
      </c>
      <c r="U267">
        <v>73.19</v>
      </c>
      <c r="V267">
        <v>70.83</v>
      </c>
      <c r="Y267">
        <v>71.430000000000007</v>
      </c>
      <c r="Z267">
        <v>9</v>
      </c>
      <c r="AA267">
        <v>25</v>
      </c>
      <c r="AB267">
        <v>12</v>
      </c>
      <c r="AE267">
        <v>5</v>
      </c>
      <c r="AF267">
        <v>6</v>
      </c>
      <c r="AG267">
        <v>7</v>
      </c>
      <c r="AJ267">
        <v>12</v>
      </c>
    </row>
    <row r="268" spans="1:36" x14ac:dyDescent="0.25">
      <c r="A268" s="3" t="str">
        <f t="shared" si="4"/>
        <v>Becca Huffer</v>
      </c>
      <c r="B268" s="4">
        <v>45732</v>
      </c>
      <c r="C268" t="s">
        <v>1651</v>
      </c>
      <c r="D268" t="s">
        <v>1652</v>
      </c>
      <c r="E268" t="s">
        <v>1653</v>
      </c>
      <c r="F268" t="s">
        <v>1654</v>
      </c>
      <c r="I268" t="s">
        <v>1678</v>
      </c>
      <c r="J268" t="s">
        <v>1679</v>
      </c>
      <c r="K268">
        <v>12</v>
      </c>
      <c r="L268">
        <v>69</v>
      </c>
      <c r="M268">
        <v>69</v>
      </c>
      <c r="N268">
        <v>71</v>
      </c>
      <c r="Q268">
        <v>209</v>
      </c>
      <c r="R268">
        <v>73.849999999999994</v>
      </c>
      <c r="S268">
        <v>73.510000000000005</v>
      </c>
      <c r="T268">
        <v>71.28</v>
      </c>
      <c r="U268">
        <v>70.19</v>
      </c>
      <c r="V268">
        <v>72.83</v>
      </c>
      <c r="Y268">
        <v>71.430000000000007</v>
      </c>
      <c r="Z268">
        <v>19</v>
      </c>
      <c r="AA268">
        <v>13</v>
      </c>
      <c r="AB268">
        <v>12</v>
      </c>
      <c r="AE268">
        <v>6</v>
      </c>
      <c r="AF268">
        <v>4</v>
      </c>
      <c r="AG268">
        <v>7</v>
      </c>
      <c r="AJ268">
        <v>12</v>
      </c>
    </row>
    <row r="269" spans="1:36" x14ac:dyDescent="0.25">
      <c r="A269" s="3" t="str">
        <f t="shared" si="4"/>
        <v>Kelli Ann Strand</v>
      </c>
      <c r="B269" s="4">
        <v>45732</v>
      </c>
      <c r="C269" t="s">
        <v>1651</v>
      </c>
      <c r="D269" t="s">
        <v>1652</v>
      </c>
      <c r="E269" t="s">
        <v>1653</v>
      </c>
      <c r="F269" t="s">
        <v>1654</v>
      </c>
      <c r="I269" t="s">
        <v>1680</v>
      </c>
      <c r="J269" t="s">
        <v>1681</v>
      </c>
      <c r="K269">
        <v>12</v>
      </c>
      <c r="L269">
        <v>69</v>
      </c>
      <c r="M269">
        <v>69</v>
      </c>
      <c r="N269">
        <v>71</v>
      </c>
      <c r="Q269">
        <v>209</v>
      </c>
      <c r="R269">
        <v>73.849999999999994</v>
      </c>
      <c r="S269">
        <v>73.510000000000005</v>
      </c>
      <c r="T269">
        <v>71.28</v>
      </c>
      <c r="U269">
        <v>70.19</v>
      </c>
      <c r="V269">
        <v>72.83</v>
      </c>
      <c r="Y269">
        <v>71.430000000000007</v>
      </c>
      <c r="Z269">
        <v>19</v>
      </c>
      <c r="AA269">
        <v>13</v>
      </c>
      <c r="AB269">
        <v>12</v>
      </c>
      <c r="AE269">
        <v>6</v>
      </c>
      <c r="AF269">
        <v>4</v>
      </c>
      <c r="AG269">
        <v>7</v>
      </c>
      <c r="AJ269">
        <v>12</v>
      </c>
    </row>
    <row r="270" spans="1:36" x14ac:dyDescent="0.25">
      <c r="A270" s="3" t="str">
        <f t="shared" si="4"/>
        <v>Briana Chacon</v>
      </c>
      <c r="B270" s="4">
        <v>45732</v>
      </c>
      <c r="C270" t="s">
        <v>1651</v>
      </c>
      <c r="D270" t="s">
        <v>1652</v>
      </c>
      <c r="E270" t="s">
        <v>1653</v>
      </c>
      <c r="F270" t="s">
        <v>1654</v>
      </c>
      <c r="I270" t="s">
        <v>1682</v>
      </c>
      <c r="J270" t="s">
        <v>1683</v>
      </c>
      <c r="K270">
        <v>12</v>
      </c>
      <c r="L270">
        <v>68</v>
      </c>
      <c r="M270">
        <v>69</v>
      </c>
      <c r="N270">
        <v>72</v>
      </c>
      <c r="Q270">
        <v>209</v>
      </c>
      <c r="R270">
        <v>73.849999999999994</v>
      </c>
      <c r="S270">
        <v>73.510000000000005</v>
      </c>
      <c r="T270">
        <v>70.28</v>
      </c>
      <c r="U270">
        <v>70.19</v>
      </c>
      <c r="V270">
        <v>73.83</v>
      </c>
      <c r="Y270">
        <v>71.430000000000007</v>
      </c>
      <c r="Z270">
        <v>9</v>
      </c>
      <c r="AA270">
        <v>10</v>
      </c>
      <c r="AB270">
        <v>12</v>
      </c>
      <c r="AE270">
        <v>5</v>
      </c>
      <c r="AF270">
        <v>3</v>
      </c>
      <c r="AG270">
        <v>7</v>
      </c>
      <c r="AJ270">
        <v>12</v>
      </c>
    </row>
    <row r="271" spans="1:36" x14ac:dyDescent="0.25">
      <c r="A271" s="3" t="str">
        <f t="shared" si="4"/>
        <v>Tiffany Chan</v>
      </c>
      <c r="B271" s="4">
        <v>45732</v>
      </c>
      <c r="C271" t="s">
        <v>1651</v>
      </c>
      <c r="D271" t="s">
        <v>1652</v>
      </c>
      <c r="E271" t="s">
        <v>1653</v>
      </c>
      <c r="F271" t="s">
        <v>1654</v>
      </c>
      <c r="I271" t="s">
        <v>1684</v>
      </c>
      <c r="J271" t="s">
        <v>1685</v>
      </c>
      <c r="K271">
        <v>18</v>
      </c>
      <c r="L271">
        <v>70</v>
      </c>
      <c r="M271">
        <v>71</v>
      </c>
      <c r="N271">
        <v>69</v>
      </c>
      <c r="Q271">
        <v>210</v>
      </c>
      <c r="R271">
        <v>73.849999999999994</v>
      </c>
      <c r="S271">
        <v>73.510000000000005</v>
      </c>
      <c r="T271">
        <v>72.28</v>
      </c>
      <c r="U271">
        <v>72.19</v>
      </c>
      <c r="V271">
        <v>70.83</v>
      </c>
      <c r="Y271">
        <v>71.77</v>
      </c>
      <c r="Z271">
        <v>31</v>
      </c>
      <c r="AA271">
        <v>34</v>
      </c>
      <c r="AB271">
        <v>18</v>
      </c>
      <c r="AE271">
        <v>7</v>
      </c>
      <c r="AF271">
        <v>7</v>
      </c>
      <c r="AG271">
        <v>8</v>
      </c>
      <c r="AJ271">
        <v>18</v>
      </c>
    </row>
    <row r="272" spans="1:36" x14ac:dyDescent="0.25">
      <c r="A272" s="3" t="str">
        <f t="shared" si="4"/>
        <v>Yu-Sang Hou</v>
      </c>
      <c r="B272" s="4">
        <v>45732</v>
      </c>
      <c r="C272" t="s">
        <v>1651</v>
      </c>
      <c r="D272" t="s">
        <v>1652</v>
      </c>
      <c r="E272" t="s">
        <v>1653</v>
      </c>
      <c r="F272" t="s">
        <v>1654</v>
      </c>
      <c r="I272" t="s">
        <v>1686</v>
      </c>
      <c r="J272" t="s">
        <v>1687</v>
      </c>
      <c r="K272">
        <v>18</v>
      </c>
      <c r="L272">
        <v>71</v>
      </c>
      <c r="M272">
        <v>69</v>
      </c>
      <c r="N272">
        <v>70</v>
      </c>
      <c r="Q272">
        <v>210</v>
      </c>
      <c r="R272">
        <v>73.849999999999994</v>
      </c>
      <c r="S272">
        <v>73.510000000000005</v>
      </c>
      <c r="T272">
        <v>73.28</v>
      </c>
      <c r="U272">
        <v>70.19</v>
      </c>
      <c r="V272">
        <v>71.83</v>
      </c>
      <c r="Y272">
        <v>71.77</v>
      </c>
      <c r="Z272">
        <v>51</v>
      </c>
      <c r="AA272">
        <v>25</v>
      </c>
      <c r="AB272">
        <v>18</v>
      </c>
      <c r="AE272">
        <v>8</v>
      </c>
      <c r="AF272">
        <v>6</v>
      </c>
      <c r="AG272">
        <v>8</v>
      </c>
      <c r="AJ272">
        <v>18</v>
      </c>
    </row>
    <row r="273" spans="1:36" x14ac:dyDescent="0.25">
      <c r="A273" s="3" t="str">
        <f t="shared" si="4"/>
        <v>Karen Chung</v>
      </c>
      <c r="B273" s="4">
        <v>45732</v>
      </c>
      <c r="C273" t="s">
        <v>1651</v>
      </c>
      <c r="D273" t="s">
        <v>1652</v>
      </c>
      <c r="E273" t="s">
        <v>1653</v>
      </c>
      <c r="F273" t="s">
        <v>1654</v>
      </c>
      <c r="I273" t="s">
        <v>1688</v>
      </c>
      <c r="J273" t="s">
        <v>1689</v>
      </c>
      <c r="K273">
        <v>18</v>
      </c>
      <c r="L273">
        <v>68</v>
      </c>
      <c r="M273">
        <v>70</v>
      </c>
      <c r="N273">
        <v>72</v>
      </c>
      <c r="Q273">
        <v>210</v>
      </c>
      <c r="R273">
        <v>73.849999999999994</v>
      </c>
      <c r="S273">
        <v>73.510000000000005</v>
      </c>
      <c r="T273">
        <v>70.28</v>
      </c>
      <c r="U273">
        <v>71.19</v>
      </c>
      <c r="V273">
        <v>73.83</v>
      </c>
      <c r="Y273">
        <v>71.77</v>
      </c>
      <c r="Z273">
        <v>9</v>
      </c>
      <c r="AA273">
        <v>13</v>
      </c>
      <c r="AB273">
        <v>18</v>
      </c>
      <c r="AE273">
        <v>5</v>
      </c>
      <c r="AF273">
        <v>4</v>
      </c>
      <c r="AG273">
        <v>8</v>
      </c>
      <c r="AJ273">
        <v>18</v>
      </c>
    </row>
    <row r="274" spans="1:36" x14ac:dyDescent="0.25">
      <c r="A274" s="3" t="str">
        <f t="shared" si="4"/>
        <v>Rachel Kuehn</v>
      </c>
      <c r="B274" s="4">
        <v>45732</v>
      </c>
      <c r="C274" t="s">
        <v>1651</v>
      </c>
      <c r="D274" t="s">
        <v>1652</v>
      </c>
      <c r="E274" t="s">
        <v>1653</v>
      </c>
      <c r="F274" t="s">
        <v>1654</v>
      </c>
      <c r="I274" t="s">
        <v>1690</v>
      </c>
      <c r="J274" t="s">
        <v>1535</v>
      </c>
      <c r="K274">
        <v>21</v>
      </c>
      <c r="L274">
        <v>74</v>
      </c>
      <c r="M274">
        <v>68</v>
      </c>
      <c r="N274">
        <v>69</v>
      </c>
      <c r="Q274">
        <v>211</v>
      </c>
      <c r="R274">
        <v>73.849999999999994</v>
      </c>
      <c r="S274">
        <v>73.510000000000005</v>
      </c>
      <c r="T274">
        <v>76.28</v>
      </c>
      <c r="U274">
        <v>69.19</v>
      </c>
      <c r="V274">
        <v>70.83</v>
      </c>
      <c r="Y274">
        <v>72.099999999999994</v>
      </c>
      <c r="Z274">
        <v>89</v>
      </c>
      <c r="AA274">
        <v>41</v>
      </c>
      <c r="AB274">
        <v>21</v>
      </c>
      <c r="AE274">
        <v>11</v>
      </c>
      <c r="AF274">
        <v>8</v>
      </c>
      <c r="AG274">
        <v>9</v>
      </c>
      <c r="AJ274">
        <v>21</v>
      </c>
    </row>
    <row r="275" spans="1:36" x14ac:dyDescent="0.25">
      <c r="A275" s="3" t="str">
        <f t="shared" si="4"/>
        <v>Stephanie Connelly Eiswerth</v>
      </c>
      <c r="B275" s="4">
        <v>45732</v>
      </c>
      <c r="C275" t="s">
        <v>1651</v>
      </c>
      <c r="D275" t="s">
        <v>1652</v>
      </c>
      <c r="E275" t="s">
        <v>1653</v>
      </c>
      <c r="F275" t="s">
        <v>1654</v>
      </c>
      <c r="I275" t="s">
        <v>1691</v>
      </c>
      <c r="J275" t="s">
        <v>1430</v>
      </c>
      <c r="K275">
        <v>21</v>
      </c>
      <c r="L275">
        <v>73</v>
      </c>
      <c r="M275">
        <v>69</v>
      </c>
      <c r="N275">
        <v>69</v>
      </c>
      <c r="Q275">
        <v>211</v>
      </c>
      <c r="R275">
        <v>73.849999999999994</v>
      </c>
      <c r="S275">
        <v>73.510000000000005</v>
      </c>
      <c r="T275">
        <v>75.28</v>
      </c>
      <c r="U275">
        <v>70.19</v>
      </c>
      <c r="V275">
        <v>70.83</v>
      </c>
      <c r="Y275">
        <v>72.099999999999994</v>
      </c>
      <c r="Z275">
        <v>72</v>
      </c>
      <c r="AA275">
        <v>41</v>
      </c>
      <c r="AB275">
        <v>21</v>
      </c>
      <c r="AE275">
        <v>10</v>
      </c>
      <c r="AF275">
        <v>8</v>
      </c>
      <c r="AG275">
        <v>9</v>
      </c>
      <c r="AJ275">
        <v>21</v>
      </c>
    </row>
    <row r="276" spans="1:36" x14ac:dyDescent="0.25">
      <c r="A276" s="3" t="str">
        <f t="shared" si="4"/>
        <v>Erika Hara</v>
      </c>
      <c r="B276" s="4">
        <v>45732</v>
      </c>
      <c r="C276" t="s">
        <v>1651</v>
      </c>
      <c r="D276" t="s">
        <v>1652</v>
      </c>
      <c r="E276" t="s">
        <v>1653</v>
      </c>
      <c r="F276" t="s">
        <v>1654</v>
      </c>
      <c r="I276" t="s">
        <v>1692</v>
      </c>
      <c r="J276" t="s">
        <v>1693</v>
      </c>
      <c r="K276">
        <v>21</v>
      </c>
      <c r="L276">
        <v>73</v>
      </c>
      <c r="M276">
        <v>69</v>
      </c>
      <c r="N276">
        <v>69</v>
      </c>
      <c r="Q276">
        <v>211</v>
      </c>
      <c r="R276">
        <v>73.849999999999994</v>
      </c>
      <c r="S276">
        <v>73.510000000000005</v>
      </c>
      <c r="T276">
        <v>75.28</v>
      </c>
      <c r="U276">
        <v>70.19</v>
      </c>
      <c r="V276">
        <v>70.83</v>
      </c>
      <c r="Y276">
        <v>72.099999999999994</v>
      </c>
      <c r="Z276">
        <v>72</v>
      </c>
      <c r="AA276">
        <v>41</v>
      </c>
      <c r="AB276">
        <v>21</v>
      </c>
      <c r="AE276">
        <v>10</v>
      </c>
      <c r="AF276">
        <v>8</v>
      </c>
      <c r="AG276">
        <v>9</v>
      </c>
      <c r="AJ276">
        <v>21</v>
      </c>
    </row>
    <row r="277" spans="1:36" x14ac:dyDescent="0.25">
      <c r="A277" s="3" t="str">
        <f t="shared" si="4"/>
        <v>Crystal Wang</v>
      </c>
      <c r="B277" s="4">
        <v>45732</v>
      </c>
      <c r="C277" t="s">
        <v>1651</v>
      </c>
      <c r="D277" t="s">
        <v>1652</v>
      </c>
      <c r="E277" t="s">
        <v>1653</v>
      </c>
      <c r="F277" t="s">
        <v>1654</v>
      </c>
      <c r="I277" t="s">
        <v>1694</v>
      </c>
      <c r="J277" t="s">
        <v>1695</v>
      </c>
      <c r="K277">
        <v>21</v>
      </c>
      <c r="L277">
        <v>73</v>
      </c>
      <c r="M277">
        <v>69</v>
      </c>
      <c r="N277">
        <v>69</v>
      </c>
      <c r="Q277">
        <v>211</v>
      </c>
      <c r="R277">
        <v>73.849999999999994</v>
      </c>
      <c r="S277">
        <v>73.510000000000005</v>
      </c>
      <c r="T277">
        <v>75.28</v>
      </c>
      <c r="U277">
        <v>70.19</v>
      </c>
      <c r="V277">
        <v>70.83</v>
      </c>
      <c r="Y277">
        <v>72.099999999999994</v>
      </c>
      <c r="Z277">
        <v>72</v>
      </c>
      <c r="AA277">
        <v>41</v>
      </c>
      <c r="AB277">
        <v>21</v>
      </c>
      <c r="AE277">
        <v>10</v>
      </c>
      <c r="AF277">
        <v>8</v>
      </c>
      <c r="AG277">
        <v>9</v>
      </c>
      <c r="AJ277">
        <v>21</v>
      </c>
    </row>
    <row r="278" spans="1:36" x14ac:dyDescent="0.25">
      <c r="A278" s="3" t="str">
        <f t="shared" si="4"/>
        <v>Hailee Cooper</v>
      </c>
      <c r="B278" s="4">
        <v>45732</v>
      </c>
      <c r="C278" t="s">
        <v>1651</v>
      </c>
      <c r="D278" t="s">
        <v>1652</v>
      </c>
      <c r="E278" t="s">
        <v>1653</v>
      </c>
      <c r="F278" t="s">
        <v>1654</v>
      </c>
      <c r="I278" t="s">
        <v>1696</v>
      </c>
      <c r="J278" t="s">
        <v>1697</v>
      </c>
      <c r="K278">
        <v>21</v>
      </c>
      <c r="L278">
        <v>73</v>
      </c>
      <c r="M278">
        <v>68</v>
      </c>
      <c r="N278">
        <v>70</v>
      </c>
      <c r="Q278">
        <v>211</v>
      </c>
      <c r="R278">
        <v>73.849999999999994</v>
      </c>
      <c r="S278">
        <v>73.510000000000005</v>
      </c>
      <c r="T278">
        <v>75.28</v>
      </c>
      <c r="U278">
        <v>69.19</v>
      </c>
      <c r="V278">
        <v>71.83</v>
      </c>
      <c r="Y278">
        <v>72.099999999999994</v>
      </c>
      <c r="Z278">
        <v>72</v>
      </c>
      <c r="AA278">
        <v>34</v>
      </c>
      <c r="AB278">
        <v>21</v>
      </c>
      <c r="AE278">
        <v>10</v>
      </c>
      <c r="AF278">
        <v>7</v>
      </c>
      <c r="AG278">
        <v>9</v>
      </c>
      <c r="AJ278">
        <v>21</v>
      </c>
    </row>
    <row r="279" spans="1:36" x14ac:dyDescent="0.25">
      <c r="A279" s="3" t="str">
        <f t="shared" si="4"/>
        <v>Melanie Green</v>
      </c>
      <c r="B279" s="4">
        <v>45732</v>
      </c>
      <c r="C279" t="s">
        <v>1651</v>
      </c>
      <c r="D279" t="s">
        <v>1652</v>
      </c>
      <c r="E279" t="s">
        <v>1653</v>
      </c>
      <c r="F279" t="s">
        <v>1654</v>
      </c>
      <c r="I279" t="s">
        <v>1698</v>
      </c>
      <c r="J279" t="s">
        <v>1699</v>
      </c>
      <c r="K279">
        <v>21</v>
      </c>
      <c r="L279">
        <v>70</v>
      </c>
      <c r="M279">
        <v>70</v>
      </c>
      <c r="N279">
        <v>71</v>
      </c>
      <c r="Q279">
        <v>211</v>
      </c>
      <c r="R279">
        <v>73.849999999999994</v>
      </c>
      <c r="S279">
        <v>73.510000000000005</v>
      </c>
      <c r="T279">
        <v>72.28</v>
      </c>
      <c r="U279">
        <v>71.19</v>
      </c>
      <c r="V279">
        <v>72.83</v>
      </c>
      <c r="Y279">
        <v>72.099999999999994</v>
      </c>
      <c r="Z279">
        <v>31</v>
      </c>
      <c r="AA279">
        <v>25</v>
      </c>
      <c r="AB279">
        <v>21</v>
      </c>
      <c r="AE279">
        <v>7</v>
      </c>
      <c r="AF279">
        <v>6</v>
      </c>
      <c r="AG279">
        <v>9</v>
      </c>
      <c r="AJ279">
        <v>21</v>
      </c>
    </row>
    <row r="280" spans="1:36" x14ac:dyDescent="0.25">
      <c r="A280" s="3" t="str">
        <f t="shared" si="4"/>
        <v>Isi Gabsa</v>
      </c>
      <c r="B280" s="4">
        <v>45732</v>
      </c>
      <c r="C280" t="s">
        <v>1651</v>
      </c>
      <c r="D280" t="s">
        <v>1652</v>
      </c>
      <c r="E280" t="s">
        <v>1653</v>
      </c>
      <c r="F280" t="s">
        <v>1654</v>
      </c>
      <c r="I280" t="s">
        <v>1700</v>
      </c>
      <c r="J280" t="s">
        <v>1701</v>
      </c>
      <c r="K280">
        <v>21</v>
      </c>
      <c r="L280">
        <v>70</v>
      </c>
      <c r="M280">
        <v>70</v>
      </c>
      <c r="N280">
        <v>71</v>
      </c>
      <c r="Q280">
        <v>211</v>
      </c>
      <c r="R280">
        <v>73.849999999999994</v>
      </c>
      <c r="S280">
        <v>73.510000000000005</v>
      </c>
      <c r="T280">
        <v>72.28</v>
      </c>
      <c r="U280">
        <v>71.19</v>
      </c>
      <c r="V280">
        <v>72.83</v>
      </c>
      <c r="Y280">
        <v>72.099999999999994</v>
      </c>
      <c r="Z280">
        <v>31</v>
      </c>
      <c r="AA280">
        <v>25</v>
      </c>
      <c r="AB280">
        <v>21</v>
      </c>
      <c r="AE280">
        <v>7</v>
      </c>
      <c r="AF280">
        <v>6</v>
      </c>
      <c r="AG280">
        <v>9</v>
      </c>
      <c r="AJ280">
        <v>21</v>
      </c>
    </row>
    <row r="281" spans="1:36" x14ac:dyDescent="0.25">
      <c r="A281" s="3" t="str">
        <f t="shared" si="4"/>
        <v>Nicole Lorup</v>
      </c>
      <c r="B281" s="4">
        <v>45732</v>
      </c>
      <c r="C281" t="s">
        <v>1651</v>
      </c>
      <c r="D281" t="s">
        <v>1652</v>
      </c>
      <c r="E281" t="s">
        <v>1653</v>
      </c>
      <c r="F281" t="s">
        <v>1654</v>
      </c>
      <c r="I281" t="s">
        <v>1702</v>
      </c>
      <c r="J281" t="s">
        <v>1703</v>
      </c>
      <c r="K281">
        <v>21</v>
      </c>
      <c r="L281">
        <v>68</v>
      </c>
      <c r="M281">
        <v>72</v>
      </c>
      <c r="N281">
        <v>71</v>
      </c>
      <c r="Q281">
        <v>211</v>
      </c>
      <c r="R281">
        <v>73.849999999999994</v>
      </c>
      <c r="S281">
        <v>73.510000000000005</v>
      </c>
      <c r="T281">
        <v>70.28</v>
      </c>
      <c r="U281">
        <v>73.19</v>
      </c>
      <c r="V281">
        <v>72.83</v>
      </c>
      <c r="Y281">
        <v>72.099999999999994</v>
      </c>
      <c r="Z281">
        <v>9</v>
      </c>
      <c r="AA281">
        <v>25</v>
      </c>
      <c r="AB281">
        <v>21</v>
      </c>
      <c r="AE281">
        <v>5</v>
      </c>
      <c r="AF281">
        <v>6</v>
      </c>
      <c r="AG281">
        <v>9</v>
      </c>
      <c r="AJ281">
        <v>21</v>
      </c>
    </row>
    <row r="282" spans="1:36" x14ac:dyDescent="0.25">
      <c r="A282" s="3" t="str">
        <f t="shared" si="4"/>
        <v>Sarah Edwards</v>
      </c>
      <c r="B282" s="4">
        <v>45732</v>
      </c>
      <c r="C282" t="s">
        <v>1651</v>
      </c>
      <c r="D282" t="s">
        <v>1652</v>
      </c>
      <c r="E282" t="s">
        <v>1653</v>
      </c>
      <c r="F282" t="s">
        <v>1654</v>
      </c>
      <c r="I282" t="s">
        <v>1704</v>
      </c>
      <c r="J282" t="s">
        <v>1520</v>
      </c>
      <c r="K282">
        <v>21</v>
      </c>
      <c r="L282">
        <v>69</v>
      </c>
      <c r="M282">
        <v>70</v>
      </c>
      <c r="N282">
        <v>72</v>
      </c>
      <c r="Q282">
        <v>211</v>
      </c>
      <c r="R282">
        <v>73.849999999999994</v>
      </c>
      <c r="S282">
        <v>73.510000000000005</v>
      </c>
      <c r="T282">
        <v>71.28</v>
      </c>
      <c r="U282">
        <v>71.19</v>
      </c>
      <c r="V282">
        <v>73.83</v>
      </c>
      <c r="Y282">
        <v>72.099999999999994</v>
      </c>
      <c r="Z282">
        <v>19</v>
      </c>
      <c r="AA282">
        <v>20</v>
      </c>
      <c r="AB282">
        <v>21</v>
      </c>
      <c r="AE282">
        <v>6</v>
      </c>
      <c r="AF282">
        <v>5</v>
      </c>
      <c r="AG282">
        <v>9</v>
      </c>
      <c r="AJ282">
        <v>21</v>
      </c>
    </row>
    <row r="283" spans="1:36" x14ac:dyDescent="0.25">
      <c r="A283" s="3" t="str">
        <f t="shared" si="4"/>
        <v>Carla Tejedo Mulet</v>
      </c>
      <c r="B283" s="4">
        <v>45732</v>
      </c>
      <c r="C283" t="s">
        <v>1651</v>
      </c>
      <c r="D283" t="s">
        <v>1652</v>
      </c>
      <c r="E283" t="s">
        <v>1653</v>
      </c>
      <c r="F283" t="s">
        <v>1654</v>
      </c>
      <c r="I283" t="s">
        <v>1705</v>
      </c>
      <c r="J283" t="s">
        <v>1706</v>
      </c>
      <c r="K283">
        <v>21</v>
      </c>
      <c r="L283">
        <v>68</v>
      </c>
      <c r="M283">
        <v>70</v>
      </c>
      <c r="N283">
        <v>73</v>
      </c>
      <c r="Q283">
        <v>211</v>
      </c>
      <c r="R283">
        <v>73.849999999999994</v>
      </c>
      <c r="S283">
        <v>73.510000000000005</v>
      </c>
      <c r="T283">
        <v>70.28</v>
      </c>
      <c r="U283">
        <v>71.19</v>
      </c>
      <c r="V283">
        <v>74.83</v>
      </c>
      <c r="Y283">
        <v>72.099999999999994</v>
      </c>
      <c r="Z283">
        <v>9</v>
      </c>
      <c r="AA283">
        <v>13</v>
      </c>
      <c r="AB283">
        <v>21</v>
      </c>
      <c r="AE283">
        <v>5</v>
      </c>
      <c r="AF283">
        <v>4</v>
      </c>
      <c r="AG283">
        <v>9</v>
      </c>
      <c r="AJ283">
        <v>21</v>
      </c>
    </row>
    <row r="284" spans="1:36" x14ac:dyDescent="0.25">
      <c r="A284" s="3" t="str">
        <f t="shared" si="4"/>
        <v>Gabriella Then</v>
      </c>
      <c r="B284" s="4">
        <v>45732</v>
      </c>
      <c r="C284" t="s">
        <v>1651</v>
      </c>
      <c r="D284" t="s">
        <v>1652</v>
      </c>
      <c r="E284" t="s">
        <v>1653</v>
      </c>
      <c r="F284" t="s">
        <v>1654</v>
      </c>
      <c r="I284" t="s">
        <v>1707</v>
      </c>
      <c r="J284" t="s">
        <v>1442</v>
      </c>
      <c r="K284">
        <v>21</v>
      </c>
      <c r="L284">
        <v>73</v>
      </c>
      <c r="M284">
        <v>63</v>
      </c>
      <c r="N284">
        <v>75</v>
      </c>
      <c r="Q284">
        <v>211</v>
      </c>
      <c r="R284">
        <v>73.849999999999994</v>
      </c>
      <c r="S284">
        <v>73.510000000000005</v>
      </c>
      <c r="T284">
        <v>75.28</v>
      </c>
      <c r="U284">
        <v>64.19</v>
      </c>
      <c r="V284">
        <v>76.83</v>
      </c>
      <c r="Y284">
        <v>72.099999999999994</v>
      </c>
      <c r="Z284">
        <v>72</v>
      </c>
      <c r="AA284">
        <v>5</v>
      </c>
      <c r="AB284">
        <v>21</v>
      </c>
      <c r="AE284">
        <v>10</v>
      </c>
      <c r="AF284">
        <v>2</v>
      </c>
      <c r="AG284">
        <v>9</v>
      </c>
      <c r="AJ284">
        <v>21</v>
      </c>
    </row>
    <row r="285" spans="1:36" x14ac:dyDescent="0.25">
      <c r="A285" s="3" t="str">
        <f t="shared" si="4"/>
        <v>Juliana Hung</v>
      </c>
      <c r="B285" s="4">
        <v>45732</v>
      </c>
      <c r="C285" t="s">
        <v>1651</v>
      </c>
      <c r="D285" t="s">
        <v>1652</v>
      </c>
      <c r="E285" t="s">
        <v>1653</v>
      </c>
      <c r="F285" t="s">
        <v>1654</v>
      </c>
      <c r="I285" t="s">
        <v>1708</v>
      </c>
      <c r="J285" t="s">
        <v>1709</v>
      </c>
      <c r="K285">
        <v>21</v>
      </c>
      <c r="L285">
        <v>70</v>
      </c>
      <c r="M285">
        <v>66</v>
      </c>
      <c r="N285">
        <v>75</v>
      </c>
      <c r="Q285">
        <v>211</v>
      </c>
      <c r="R285">
        <v>73.849999999999994</v>
      </c>
      <c r="S285">
        <v>73.510000000000005</v>
      </c>
      <c r="T285">
        <v>72.28</v>
      </c>
      <c r="U285">
        <v>67.19</v>
      </c>
      <c r="V285">
        <v>76.83</v>
      </c>
      <c r="Y285">
        <v>72.099999999999994</v>
      </c>
      <c r="Z285">
        <v>31</v>
      </c>
      <c r="AA285">
        <v>5</v>
      </c>
      <c r="AB285">
        <v>21</v>
      </c>
      <c r="AE285">
        <v>7</v>
      </c>
      <c r="AF285">
        <v>2</v>
      </c>
      <c r="AG285">
        <v>9</v>
      </c>
      <c r="AJ285">
        <v>21</v>
      </c>
    </row>
    <row r="286" spans="1:36" x14ac:dyDescent="0.25">
      <c r="A286" s="3" t="str">
        <f t="shared" si="4"/>
        <v>Jeongeun Lee5</v>
      </c>
      <c r="B286" s="4">
        <v>45732</v>
      </c>
      <c r="C286" t="s">
        <v>1651</v>
      </c>
      <c r="D286" t="s">
        <v>1652</v>
      </c>
      <c r="E286" t="s">
        <v>1653</v>
      </c>
      <c r="F286" t="s">
        <v>1654</v>
      </c>
      <c r="I286" t="s">
        <v>1710</v>
      </c>
      <c r="J286" t="s">
        <v>1711</v>
      </c>
      <c r="K286">
        <v>21</v>
      </c>
      <c r="L286">
        <v>63</v>
      </c>
      <c r="M286">
        <v>71</v>
      </c>
      <c r="N286">
        <v>77</v>
      </c>
      <c r="Q286">
        <v>211</v>
      </c>
      <c r="R286">
        <v>73.849999999999994</v>
      </c>
      <c r="S286">
        <v>73.510000000000005</v>
      </c>
      <c r="T286">
        <v>65.28</v>
      </c>
      <c r="U286">
        <v>72.19</v>
      </c>
      <c r="V286">
        <v>78.83</v>
      </c>
      <c r="Y286">
        <v>72.099999999999994</v>
      </c>
      <c r="Z286">
        <v>1</v>
      </c>
      <c r="AA286">
        <v>1</v>
      </c>
      <c r="AB286">
        <v>21</v>
      </c>
      <c r="AE286">
        <v>-2</v>
      </c>
      <c r="AF286">
        <v>0</v>
      </c>
      <c r="AG286">
        <v>9</v>
      </c>
      <c r="AJ286">
        <v>21</v>
      </c>
    </row>
    <row r="287" spans="1:36" x14ac:dyDescent="0.25">
      <c r="A287" s="3" t="str">
        <f t="shared" si="4"/>
        <v>Sophia Schubert</v>
      </c>
      <c r="B287" s="4">
        <v>45732</v>
      </c>
      <c r="C287" t="s">
        <v>1651</v>
      </c>
      <c r="D287" t="s">
        <v>1652</v>
      </c>
      <c r="E287" t="s">
        <v>1653</v>
      </c>
      <c r="F287" t="s">
        <v>1654</v>
      </c>
      <c r="I287" t="s">
        <v>1712</v>
      </c>
      <c r="J287" t="s">
        <v>1713</v>
      </c>
      <c r="K287">
        <v>34</v>
      </c>
      <c r="L287">
        <v>73</v>
      </c>
      <c r="M287">
        <v>69</v>
      </c>
      <c r="N287">
        <v>70</v>
      </c>
      <c r="Q287">
        <v>212</v>
      </c>
      <c r="R287">
        <v>73.849999999999994</v>
      </c>
      <c r="S287">
        <v>73.510000000000005</v>
      </c>
      <c r="T287">
        <v>75.28</v>
      </c>
      <c r="U287">
        <v>70.19</v>
      </c>
      <c r="V287">
        <v>71.83</v>
      </c>
      <c r="Y287">
        <v>72.430000000000007</v>
      </c>
      <c r="Z287">
        <v>72</v>
      </c>
      <c r="AA287">
        <v>41</v>
      </c>
      <c r="AB287">
        <v>34</v>
      </c>
      <c r="AE287">
        <v>10</v>
      </c>
      <c r="AF287">
        <v>8</v>
      </c>
      <c r="AG287">
        <v>10</v>
      </c>
      <c r="AJ287">
        <v>34</v>
      </c>
    </row>
    <row r="288" spans="1:36" x14ac:dyDescent="0.25">
      <c r="A288" s="3" t="str">
        <f t="shared" si="4"/>
        <v>Maddie Szeryk</v>
      </c>
      <c r="B288" s="4">
        <v>45732</v>
      </c>
      <c r="C288" t="s">
        <v>1651</v>
      </c>
      <c r="D288" t="s">
        <v>1652</v>
      </c>
      <c r="E288" t="s">
        <v>1653</v>
      </c>
      <c r="F288" t="s">
        <v>1654</v>
      </c>
      <c r="I288" t="s">
        <v>1714</v>
      </c>
      <c r="J288" t="s">
        <v>1715</v>
      </c>
      <c r="K288">
        <v>34</v>
      </c>
      <c r="L288">
        <v>72</v>
      </c>
      <c r="M288">
        <v>70</v>
      </c>
      <c r="N288">
        <v>70</v>
      </c>
      <c r="Q288">
        <v>212</v>
      </c>
      <c r="R288">
        <v>73.849999999999994</v>
      </c>
      <c r="S288">
        <v>73.510000000000005</v>
      </c>
      <c r="T288">
        <v>74.28</v>
      </c>
      <c r="U288">
        <v>71.19</v>
      </c>
      <c r="V288">
        <v>71.83</v>
      </c>
      <c r="Y288">
        <v>72.430000000000007</v>
      </c>
      <c r="Z288">
        <v>61</v>
      </c>
      <c r="AA288">
        <v>41</v>
      </c>
      <c r="AB288">
        <v>34</v>
      </c>
      <c r="AE288">
        <v>9</v>
      </c>
      <c r="AF288">
        <v>8</v>
      </c>
      <c r="AG288">
        <v>10</v>
      </c>
      <c r="AJ288">
        <v>34</v>
      </c>
    </row>
    <row r="289" spans="1:36" x14ac:dyDescent="0.25">
      <c r="A289" s="3" t="str">
        <f t="shared" si="4"/>
        <v>Therese Warner</v>
      </c>
      <c r="B289" s="4">
        <v>45732</v>
      </c>
      <c r="C289" t="s">
        <v>1651</v>
      </c>
      <c r="D289" t="s">
        <v>1652</v>
      </c>
      <c r="E289" t="s">
        <v>1653</v>
      </c>
      <c r="F289" t="s">
        <v>1654</v>
      </c>
      <c r="I289" t="s">
        <v>1716</v>
      </c>
      <c r="J289" t="s">
        <v>1717</v>
      </c>
      <c r="K289">
        <v>34</v>
      </c>
      <c r="L289">
        <v>72</v>
      </c>
      <c r="M289">
        <v>69</v>
      </c>
      <c r="N289">
        <v>71</v>
      </c>
      <c r="Q289">
        <v>212</v>
      </c>
      <c r="R289">
        <v>73.849999999999994</v>
      </c>
      <c r="S289">
        <v>73.510000000000005</v>
      </c>
      <c r="T289">
        <v>74.28</v>
      </c>
      <c r="U289">
        <v>70.19</v>
      </c>
      <c r="V289">
        <v>72.83</v>
      </c>
      <c r="Y289">
        <v>72.430000000000007</v>
      </c>
      <c r="Z289">
        <v>61</v>
      </c>
      <c r="AA289">
        <v>34</v>
      </c>
      <c r="AB289">
        <v>34</v>
      </c>
      <c r="AE289">
        <v>9</v>
      </c>
      <c r="AF289">
        <v>7</v>
      </c>
      <c r="AG289">
        <v>10</v>
      </c>
      <c r="AJ289">
        <v>34</v>
      </c>
    </row>
    <row r="290" spans="1:36" x14ac:dyDescent="0.25">
      <c r="A290" s="3" t="str">
        <f t="shared" si="4"/>
        <v>Samantha Wagner</v>
      </c>
      <c r="B290" s="4">
        <v>45732</v>
      </c>
      <c r="C290" t="s">
        <v>1651</v>
      </c>
      <c r="D290" t="s">
        <v>1652</v>
      </c>
      <c r="E290" t="s">
        <v>1653</v>
      </c>
      <c r="F290" t="s">
        <v>1654</v>
      </c>
      <c r="I290" t="s">
        <v>1718</v>
      </c>
      <c r="J290" t="s">
        <v>1374</v>
      </c>
      <c r="K290">
        <v>34</v>
      </c>
      <c r="L290">
        <v>70</v>
      </c>
      <c r="M290">
        <v>70</v>
      </c>
      <c r="N290">
        <v>72</v>
      </c>
      <c r="Q290">
        <v>212</v>
      </c>
      <c r="R290">
        <v>73.849999999999994</v>
      </c>
      <c r="S290">
        <v>73.510000000000005</v>
      </c>
      <c r="T290">
        <v>72.28</v>
      </c>
      <c r="U290">
        <v>71.19</v>
      </c>
      <c r="V290">
        <v>73.83</v>
      </c>
      <c r="Y290">
        <v>72.430000000000007</v>
      </c>
      <c r="Z290">
        <v>31</v>
      </c>
      <c r="AA290">
        <v>25</v>
      </c>
      <c r="AB290">
        <v>34</v>
      </c>
      <c r="AE290">
        <v>7</v>
      </c>
      <c r="AF290">
        <v>6</v>
      </c>
      <c r="AG290">
        <v>10</v>
      </c>
      <c r="AJ290">
        <v>34</v>
      </c>
    </row>
    <row r="291" spans="1:36" x14ac:dyDescent="0.25">
      <c r="A291" s="3" t="str">
        <f t="shared" si="4"/>
        <v>Savannah Carlson</v>
      </c>
      <c r="B291" s="4">
        <v>45732</v>
      </c>
      <c r="C291" t="s">
        <v>1651</v>
      </c>
      <c r="D291" t="s">
        <v>1652</v>
      </c>
      <c r="E291" t="s">
        <v>1653</v>
      </c>
      <c r="F291" t="s">
        <v>1654</v>
      </c>
      <c r="I291" t="s">
        <v>1719</v>
      </c>
      <c r="J291" t="s">
        <v>1720</v>
      </c>
      <c r="K291">
        <v>34</v>
      </c>
      <c r="L291">
        <v>70</v>
      </c>
      <c r="M291">
        <v>70</v>
      </c>
      <c r="N291">
        <v>72</v>
      </c>
      <c r="Q291">
        <v>212</v>
      </c>
      <c r="R291">
        <v>73.849999999999994</v>
      </c>
      <c r="S291">
        <v>73.510000000000005</v>
      </c>
      <c r="T291">
        <v>72.28</v>
      </c>
      <c r="U291">
        <v>71.19</v>
      </c>
      <c r="V291">
        <v>73.83</v>
      </c>
      <c r="Y291">
        <v>72.430000000000007</v>
      </c>
      <c r="Z291">
        <v>31</v>
      </c>
      <c r="AA291">
        <v>25</v>
      </c>
      <c r="AB291">
        <v>34</v>
      </c>
      <c r="AE291">
        <v>7</v>
      </c>
      <c r="AF291">
        <v>6</v>
      </c>
      <c r="AG291">
        <v>10</v>
      </c>
      <c r="AJ291">
        <v>34</v>
      </c>
    </row>
    <row r="292" spans="1:36" x14ac:dyDescent="0.25">
      <c r="A292" s="3" t="str">
        <f t="shared" si="4"/>
        <v>Sarah White</v>
      </c>
      <c r="B292" s="4">
        <v>45732</v>
      </c>
      <c r="C292" t="s">
        <v>1651</v>
      </c>
      <c r="D292" t="s">
        <v>1652</v>
      </c>
      <c r="E292" t="s">
        <v>1653</v>
      </c>
      <c r="F292" t="s">
        <v>1654</v>
      </c>
      <c r="I292" t="s">
        <v>1721</v>
      </c>
      <c r="J292" t="s">
        <v>1520</v>
      </c>
      <c r="K292">
        <v>39</v>
      </c>
      <c r="L292">
        <v>72</v>
      </c>
      <c r="M292">
        <v>72</v>
      </c>
      <c r="N292">
        <v>69</v>
      </c>
      <c r="Q292">
        <v>213</v>
      </c>
      <c r="R292">
        <v>73.849999999999994</v>
      </c>
      <c r="S292">
        <v>73.510000000000005</v>
      </c>
      <c r="T292">
        <v>74.28</v>
      </c>
      <c r="U292">
        <v>73.19</v>
      </c>
      <c r="V292">
        <v>70.83</v>
      </c>
      <c r="Y292">
        <v>72.77</v>
      </c>
      <c r="Z292">
        <v>61</v>
      </c>
      <c r="AA292">
        <v>59</v>
      </c>
      <c r="AB292">
        <v>39</v>
      </c>
      <c r="AE292">
        <v>9</v>
      </c>
      <c r="AF292">
        <v>10</v>
      </c>
      <c r="AG292">
        <v>11</v>
      </c>
      <c r="AJ292">
        <v>39</v>
      </c>
    </row>
    <row r="293" spans="1:36" x14ac:dyDescent="0.25">
      <c r="A293" s="3" t="str">
        <f t="shared" si="4"/>
        <v>Yeji Kwon</v>
      </c>
      <c r="B293" s="4">
        <v>45732</v>
      </c>
      <c r="C293" t="s">
        <v>1651</v>
      </c>
      <c r="D293" t="s">
        <v>1652</v>
      </c>
      <c r="E293" t="s">
        <v>1653</v>
      </c>
      <c r="F293" t="s">
        <v>1654</v>
      </c>
      <c r="I293" t="s">
        <v>1311</v>
      </c>
      <c r="J293" t="s">
        <v>1722</v>
      </c>
      <c r="K293">
        <v>39</v>
      </c>
      <c r="L293">
        <v>71</v>
      </c>
      <c r="M293">
        <v>73</v>
      </c>
      <c r="N293">
        <v>69</v>
      </c>
      <c r="Q293">
        <v>213</v>
      </c>
      <c r="R293">
        <v>73.849999999999994</v>
      </c>
      <c r="S293">
        <v>73.510000000000005</v>
      </c>
      <c r="T293">
        <v>73.28</v>
      </c>
      <c r="U293">
        <v>74.19</v>
      </c>
      <c r="V293">
        <v>70.83</v>
      </c>
      <c r="Y293">
        <v>72.77</v>
      </c>
      <c r="Z293">
        <v>51</v>
      </c>
      <c r="AA293">
        <v>59</v>
      </c>
      <c r="AB293">
        <v>39</v>
      </c>
      <c r="AE293">
        <v>8</v>
      </c>
      <c r="AF293">
        <v>10</v>
      </c>
      <c r="AG293">
        <v>11</v>
      </c>
      <c r="AJ293">
        <v>39</v>
      </c>
    </row>
    <row r="294" spans="1:36" x14ac:dyDescent="0.25">
      <c r="A294" s="3" t="str">
        <f t="shared" si="4"/>
        <v>Nika Ito</v>
      </c>
      <c r="B294" s="4">
        <v>45732</v>
      </c>
      <c r="C294" t="s">
        <v>1651</v>
      </c>
      <c r="D294" t="s">
        <v>1652</v>
      </c>
      <c r="E294" t="s">
        <v>1653</v>
      </c>
      <c r="F294" t="s">
        <v>1654</v>
      </c>
      <c r="I294" t="s">
        <v>1723</v>
      </c>
      <c r="J294" t="s">
        <v>1724</v>
      </c>
      <c r="K294">
        <v>39</v>
      </c>
      <c r="L294">
        <v>69</v>
      </c>
      <c r="M294">
        <v>75</v>
      </c>
      <c r="N294">
        <v>69</v>
      </c>
      <c r="Q294">
        <v>213</v>
      </c>
      <c r="R294">
        <v>73.849999999999994</v>
      </c>
      <c r="S294">
        <v>73.510000000000005</v>
      </c>
      <c r="T294">
        <v>71.28</v>
      </c>
      <c r="U294">
        <v>76.19</v>
      </c>
      <c r="V294">
        <v>70.83</v>
      </c>
      <c r="Y294">
        <v>72.77</v>
      </c>
      <c r="Z294">
        <v>19</v>
      </c>
      <c r="AA294">
        <v>59</v>
      </c>
      <c r="AB294">
        <v>39</v>
      </c>
      <c r="AE294">
        <v>6</v>
      </c>
      <c r="AF294">
        <v>10</v>
      </c>
      <c r="AG294">
        <v>11</v>
      </c>
      <c r="AJ294">
        <v>39</v>
      </c>
    </row>
    <row r="295" spans="1:36" x14ac:dyDescent="0.25">
      <c r="A295" s="3" t="str">
        <f t="shared" si="4"/>
        <v>Amari Avery</v>
      </c>
      <c r="B295" s="4">
        <v>45732</v>
      </c>
      <c r="C295" t="s">
        <v>1651</v>
      </c>
      <c r="D295" t="s">
        <v>1652</v>
      </c>
      <c r="E295" t="s">
        <v>1653</v>
      </c>
      <c r="F295" t="s">
        <v>1654</v>
      </c>
      <c r="I295" t="s">
        <v>1725</v>
      </c>
      <c r="J295" t="s">
        <v>1726</v>
      </c>
      <c r="K295">
        <v>39</v>
      </c>
      <c r="L295">
        <v>74</v>
      </c>
      <c r="M295">
        <v>69</v>
      </c>
      <c r="N295">
        <v>70</v>
      </c>
      <c r="Q295">
        <v>213</v>
      </c>
      <c r="R295">
        <v>73.849999999999994</v>
      </c>
      <c r="S295">
        <v>73.510000000000005</v>
      </c>
      <c r="T295">
        <v>76.28</v>
      </c>
      <c r="U295">
        <v>70.19</v>
      </c>
      <c r="V295">
        <v>71.83</v>
      </c>
      <c r="Y295">
        <v>72.77</v>
      </c>
      <c r="Z295">
        <v>89</v>
      </c>
      <c r="AA295">
        <v>53</v>
      </c>
      <c r="AB295">
        <v>39</v>
      </c>
      <c r="AE295">
        <v>11</v>
      </c>
      <c r="AF295">
        <v>9</v>
      </c>
      <c r="AG295">
        <v>11</v>
      </c>
      <c r="AJ295">
        <v>39</v>
      </c>
    </row>
    <row r="296" spans="1:36" x14ac:dyDescent="0.25">
      <c r="A296" s="3" t="str">
        <f t="shared" si="4"/>
        <v>Jiyue Wu</v>
      </c>
      <c r="B296" s="4">
        <v>45732</v>
      </c>
      <c r="C296" t="s">
        <v>1651</v>
      </c>
      <c r="D296" t="s">
        <v>1652</v>
      </c>
      <c r="E296" t="s">
        <v>1653</v>
      </c>
      <c r="F296" t="s">
        <v>1654</v>
      </c>
      <c r="I296" t="s">
        <v>1727</v>
      </c>
      <c r="J296" t="s">
        <v>1728</v>
      </c>
      <c r="K296">
        <v>39</v>
      </c>
      <c r="L296">
        <v>70</v>
      </c>
      <c r="M296">
        <v>73</v>
      </c>
      <c r="N296">
        <v>70</v>
      </c>
      <c r="Q296">
        <v>213</v>
      </c>
      <c r="R296">
        <v>73.849999999999994</v>
      </c>
      <c r="S296">
        <v>73.510000000000005</v>
      </c>
      <c r="T296">
        <v>72.28</v>
      </c>
      <c r="U296">
        <v>74.19</v>
      </c>
      <c r="V296">
        <v>71.83</v>
      </c>
      <c r="Y296">
        <v>72.77</v>
      </c>
      <c r="Z296">
        <v>31</v>
      </c>
      <c r="AA296">
        <v>53</v>
      </c>
      <c r="AB296">
        <v>39</v>
      </c>
      <c r="AE296">
        <v>7</v>
      </c>
      <c r="AF296">
        <v>9</v>
      </c>
      <c r="AG296">
        <v>11</v>
      </c>
      <c r="AJ296">
        <v>39</v>
      </c>
    </row>
    <row r="297" spans="1:36" x14ac:dyDescent="0.25">
      <c r="A297" s="3" t="str">
        <f t="shared" si="4"/>
        <v>Minori Nagano</v>
      </c>
      <c r="B297" s="4">
        <v>45732</v>
      </c>
      <c r="C297" t="s">
        <v>1651</v>
      </c>
      <c r="D297" t="s">
        <v>1652</v>
      </c>
      <c r="E297" t="s">
        <v>1653</v>
      </c>
      <c r="F297" t="s">
        <v>1654</v>
      </c>
      <c r="I297" t="s">
        <v>1729</v>
      </c>
      <c r="J297" t="s">
        <v>1730</v>
      </c>
      <c r="K297">
        <v>39</v>
      </c>
      <c r="L297">
        <v>73</v>
      </c>
      <c r="M297">
        <v>69</v>
      </c>
      <c r="N297">
        <v>71</v>
      </c>
      <c r="Q297">
        <v>213</v>
      </c>
      <c r="R297">
        <v>73.849999999999994</v>
      </c>
      <c r="S297">
        <v>73.510000000000005</v>
      </c>
      <c r="T297">
        <v>75.28</v>
      </c>
      <c r="U297">
        <v>70.19</v>
      </c>
      <c r="V297">
        <v>72.83</v>
      </c>
      <c r="Y297">
        <v>72.77</v>
      </c>
      <c r="Z297">
        <v>72</v>
      </c>
      <c r="AA297">
        <v>41</v>
      </c>
      <c r="AB297">
        <v>39</v>
      </c>
      <c r="AE297">
        <v>10</v>
      </c>
      <c r="AF297">
        <v>8</v>
      </c>
      <c r="AG297">
        <v>11</v>
      </c>
      <c r="AJ297">
        <v>39</v>
      </c>
    </row>
    <row r="298" spans="1:36" x14ac:dyDescent="0.25">
      <c r="A298" s="3" t="str">
        <f t="shared" si="4"/>
        <v>Haeji Kang</v>
      </c>
      <c r="B298" s="4">
        <v>45732</v>
      </c>
      <c r="C298" t="s">
        <v>1651</v>
      </c>
      <c r="D298" t="s">
        <v>1652</v>
      </c>
      <c r="E298" t="s">
        <v>1653</v>
      </c>
      <c r="F298" t="s">
        <v>1654</v>
      </c>
      <c r="I298" t="s">
        <v>1290</v>
      </c>
      <c r="J298" t="s">
        <v>1731</v>
      </c>
      <c r="K298">
        <v>39</v>
      </c>
      <c r="L298">
        <v>72</v>
      </c>
      <c r="M298">
        <v>70</v>
      </c>
      <c r="N298">
        <v>71</v>
      </c>
      <c r="Q298">
        <v>213</v>
      </c>
      <c r="R298">
        <v>73.849999999999994</v>
      </c>
      <c r="S298">
        <v>73.510000000000005</v>
      </c>
      <c r="T298">
        <v>74.28</v>
      </c>
      <c r="U298">
        <v>71.19</v>
      </c>
      <c r="V298">
        <v>72.83</v>
      </c>
      <c r="Y298">
        <v>72.77</v>
      </c>
      <c r="Z298">
        <v>61</v>
      </c>
      <c r="AA298">
        <v>41</v>
      </c>
      <c r="AB298">
        <v>39</v>
      </c>
      <c r="AE298">
        <v>9</v>
      </c>
      <c r="AF298">
        <v>8</v>
      </c>
      <c r="AG298">
        <v>11</v>
      </c>
      <c r="AJ298">
        <v>39</v>
      </c>
    </row>
    <row r="299" spans="1:36" x14ac:dyDescent="0.25">
      <c r="A299" s="3" t="str">
        <f t="shared" si="4"/>
        <v>Yana Wilson</v>
      </c>
      <c r="B299" s="4">
        <v>45732</v>
      </c>
      <c r="C299" t="s">
        <v>1651</v>
      </c>
      <c r="D299" t="s">
        <v>1652</v>
      </c>
      <c r="E299" t="s">
        <v>1653</v>
      </c>
      <c r="F299" t="s">
        <v>1654</v>
      </c>
      <c r="I299" t="s">
        <v>1640</v>
      </c>
      <c r="J299" t="s">
        <v>1732</v>
      </c>
      <c r="K299">
        <v>39</v>
      </c>
      <c r="L299">
        <v>68</v>
      </c>
      <c r="M299">
        <v>71</v>
      </c>
      <c r="N299">
        <v>74</v>
      </c>
      <c r="Q299">
        <v>213</v>
      </c>
      <c r="R299">
        <v>73.849999999999994</v>
      </c>
      <c r="S299">
        <v>73.510000000000005</v>
      </c>
      <c r="T299">
        <v>70.28</v>
      </c>
      <c r="U299">
        <v>72.19</v>
      </c>
      <c r="V299">
        <v>75.83</v>
      </c>
      <c r="Y299">
        <v>72.77</v>
      </c>
      <c r="Z299">
        <v>9</v>
      </c>
      <c r="AA299">
        <v>20</v>
      </c>
      <c r="AB299">
        <v>39</v>
      </c>
      <c r="AE299">
        <v>5</v>
      </c>
      <c r="AF299">
        <v>5</v>
      </c>
      <c r="AG299">
        <v>11</v>
      </c>
      <c r="AJ299">
        <v>39</v>
      </c>
    </row>
    <row r="300" spans="1:36" x14ac:dyDescent="0.25">
      <c r="A300" s="3" t="str">
        <f t="shared" si="4"/>
        <v>Cydney Clanton</v>
      </c>
      <c r="B300" s="4">
        <v>45732</v>
      </c>
      <c r="C300" t="s">
        <v>1651</v>
      </c>
      <c r="D300" t="s">
        <v>1652</v>
      </c>
      <c r="E300" t="s">
        <v>1653</v>
      </c>
      <c r="F300" t="s">
        <v>1654</v>
      </c>
      <c r="I300" t="s">
        <v>1733</v>
      </c>
      <c r="J300" t="s">
        <v>1734</v>
      </c>
      <c r="K300">
        <v>47</v>
      </c>
      <c r="L300">
        <v>71</v>
      </c>
      <c r="M300">
        <v>73</v>
      </c>
      <c r="N300">
        <v>70</v>
      </c>
      <c r="Q300">
        <v>214</v>
      </c>
      <c r="R300">
        <v>73.849999999999994</v>
      </c>
      <c r="S300">
        <v>73.510000000000005</v>
      </c>
      <c r="T300">
        <v>73.28</v>
      </c>
      <c r="U300">
        <v>74.19</v>
      </c>
      <c r="V300">
        <v>71.83</v>
      </c>
      <c r="Y300">
        <v>73.099999999999994</v>
      </c>
      <c r="Z300">
        <v>51</v>
      </c>
      <c r="AA300">
        <v>59</v>
      </c>
      <c r="AB300">
        <v>47</v>
      </c>
      <c r="AE300">
        <v>8</v>
      </c>
      <c r="AF300">
        <v>10</v>
      </c>
      <c r="AG300">
        <v>12</v>
      </c>
      <c r="AJ300">
        <v>47</v>
      </c>
    </row>
    <row r="301" spans="1:36" x14ac:dyDescent="0.25">
      <c r="A301" s="3" t="str">
        <f t="shared" si="4"/>
        <v>Kendra Dalton</v>
      </c>
      <c r="B301" s="4">
        <v>45732</v>
      </c>
      <c r="C301" t="s">
        <v>1651</v>
      </c>
      <c r="D301" t="s">
        <v>1652</v>
      </c>
      <c r="E301" t="s">
        <v>1653</v>
      </c>
      <c r="F301" t="s">
        <v>1654</v>
      </c>
      <c r="I301" t="s">
        <v>1735</v>
      </c>
      <c r="J301" t="s">
        <v>1736</v>
      </c>
      <c r="K301">
        <v>47</v>
      </c>
      <c r="L301">
        <v>74</v>
      </c>
      <c r="M301">
        <v>69</v>
      </c>
      <c r="N301">
        <v>71</v>
      </c>
      <c r="Q301">
        <v>214</v>
      </c>
      <c r="R301">
        <v>73.849999999999994</v>
      </c>
      <c r="S301">
        <v>73.510000000000005</v>
      </c>
      <c r="T301">
        <v>76.28</v>
      </c>
      <c r="U301">
        <v>70.19</v>
      </c>
      <c r="V301">
        <v>72.83</v>
      </c>
      <c r="Y301">
        <v>73.099999999999994</v>
      </c>
      <c r="Z301">
        <v>89</v>
      </c>
      <c r="AA301">
        <v>53</v>
      </c>
      <c r="AB301">
        <v>47</v>
      </c>
      <c r="AE301">
        <v>11</v>
      </c>
      <c r="AF301">
        <v>9</v>
      </c>
      <c r="AG301">
        <v>12</v>
      </c>
      <c r="AJ301">
        <v>47</v>
      </c>
    </row>
    <row r="302" spans="1:36" x14ac:dyDescent="0.25">
      <c r="A302" s="3" t="str">
        <f t="shared" si="4"/>
        <v>Robyn Choi</v>
      </c>
      <c r="B302" s="4">
        <v>45732</v>
      </c>
      <c r="C302" t="s">
        <v>1651</v>
      </c>
      <c r="D302" t="s">
        <v>1652</v>
      </c>
      <c r="E302" t="s">
        <v>1653</v>
      </c>
      <c r="F302" t="s">
        <v>1654</v>
      </c>
      <c r="I302" t="s">
        <v>1261</v>
      </c>
      <c r="J302" t="s">
        <v>1737</v>
      </c>
      <c r="K302">
        <v>47</v>
      </c>
      <c r="L302">
        <v>70</v>
      </c>
      <c r="M302">
        <v>72</v>
      </c>
      <c r="N302">
        <v>72</v>
      </c>
      <c r="Q302">
        <v>214</v>
      </c>
      <c r="R302">
        <v>73.849999999999994</v>
      </c>
      <c r="S302">
        <v>73.510000000000005</v>
      </c>
      <c r="T302">
        <v>72.28</v>
      </c>
      <c r="U302">
        <v>73.19</v>
      </c>
      <c r="V302">
        <v>73.83</v>
      </c>
      <c r="Y302">
        <v>73.099999999999994</v>
      </c>
      <c r="Z302">
        <v>31</v>
      </c>
      <c r="AA302">
        <v>41</v>
      </c>
      <c r="AB302">
        <v>47</v>
      </c>
      <c r="AE302">
        <v>7</v>
      </c>
      <c r="AF302">
        <v>8</v>
      </c>
      <c r="AG302">
        <v>12</v>
      </c>
      <c r="AJ302">
        <v>47</v>
      </c>
    </row>
    <row r="303" spans="1:36" x14ac:dyDescent="0.25">
      <c r="A303" s="3" t="str">
        <f t="shared" si="4"/>
        <v>Haylee Harford</v>
      </c>
      <c r="B303" s="4">
        <v>45732</v>
      </c>
      <c r="C303" t="s">
        <v>1651</v>
      </c>
      <c r="D303" t="s">
        <v>1652</v>
      </c>
      <c r="E303" t="s">
        <v>1653</v>
      </c>
      <c r="F303" t="s">
        <v>1654</v>
      </c>
      <c r="I303" t="s">
        <v>1738</v>
      </c>
      <c r="J303" t="s">
        <v>1739</v>
      </c>
      <c r="K303">
        <v>47</v>
      </c>
      <c r="L303">
        <v>69</v>
      </c>
      <c r="M303">
        <v>72</v>
      </c>
      <c r="N303">
        <v>73</v>
      </c>
      <c r="Q303">
        <v>214</v>
      </c>
      <c r="R303">
        <v>73.849999999999994</v>
      </c>
      <c r="S303">
        <v>73.510000000000005</v>
      </c>
      <c r="T303">
        <v>71.28</v>
      </c>
      <c r="U303">
        <v>73.19</v>
      </c>
      <c r="V303">
        <v>74.83</v>
      </c>
      <c r="Y303">
        <v>73.099999999999994</v>
      </c>
      <c r="Z303">
        <v>19</v>
      </c>
      <c r="AA303">
        <v>34</v>
      </c>
      <c r="AB303">
        <v>47</v>
      </c>
      <c r="AE303">
        <v>6</v>
      </c>
      <c r="AF303">
        <v>7</v>
      </c>
      <c r="AG303">
        <v>12</v>
      </c>
      <c r="AJ303">
        <v>47</v>
      </c>
    </row>
    <row r="304" spans="1:36" x14ac:dyDescent="0.25">
      <c r="A304" s="3" t="str">
        <f t="shared" si="4"/>
        <v>Jiaze Sun</v>
      </c>
      <c r="B304" s="4">
        <v>45732</v>
      </c>
      <c r="C304" t="s">
        <v>1651</v>
      </c>
      <c r="D304" t="s">
        <v>1652</v>
      </c>
      <c r="E304" t="s">
        <v>1653</v>
      </c>
      <c r="F304" t="s">
        <v>1654</v>
      </c>
      <c r="I304" t="s">
        <v>1740</v>
      </c>
      <c r="J304" t="s">
        <v>1741</v>
      </c>
      <c r="K304">
        <v>51</v>
      </c>
      <c r="L304">
        <v>72</v>
      </c>
      <c r="M304">
        <v>72</v>
      </c>
      <c r="N304">
        <v>71</v>
      </c>
      <c r="Q304">
        <v>215</v>
      </c>
      <c r="R304">
        <v>73.849999999999994</v>
      </c>
      <c r="S304">
        <v>73.510000000000005</v>
      </c>
      <c r="T304">
        <v>74.28</v>
      </c>
      <c r="U304">
        <v>73.19</v>
      </c>
      <c r="V304">
        <v>72.83</v>
      </c>
      <c r="Y304">
        <v>73.430000000000007</v>
      </c>
      <c r="Z304">
        <v>61</v>
      </c>
      <c r="AA304">
        <v>59</v>
      </c>
      <c r="AB304">
        <v>51</v>
      </c>
      <c r="AE304">
        <v>9</v>
      </c>
      <c r="AF304">
        <v>10</v>
      </c>
      <c r="AG304">
        <v>13</v>
      </c>
      <c r="AJ304">
        <v>51</v>
      </c>
    </row>
    <row r="305" spans="1:36" x14ac:dyDescent="0.25">
      <c r="A305" s="3" t="str">
        <f t="shared" si="4"/>
        <v>Aline Krauter</v>
      </c>
      <c r="B305" s="4">
        <v>45732</v>
      </c>
      <c r="C305" t="s">
        <v>1651</v>
      </c>
      <c r="D305" t="s">
        <v>1652</v>
      </c>
      <c r="E305" t="s">
        <v>1653</v>
      </c>
      <c r="F305" t="s">
        <v>1654</v>
      </c>
      <c r="I305" t="s">
        <v>1742</v>
      </c>
      <c r="J305" t="s">
        <v>1743</v>
      </c>
      <c r="K305">
        <v>51</v>
      </c>
      <c r="L305">
        <v>70</v>
      </c>
      <c r="M305">
        <v>72</v>
      </c>
      <c r="N305">
        <v>73</v>
      </c>
      <c r="Q305">
        <v>215</v>
      </c>
      <c r="R305">
        <v>73.849999999999994</v>
      </c>
      <c r="S305">
        <v>73.510000000000005</v>
      </c>
      <c r="T305">
        <v>72.28</v>
      </c>
      <c r="U305">
        <v>73.19</v>
      </c>
      <c r="V305">
        <v>74.83</v>
      </c>
      <c r="Y305">
        <v>73.430000000000007</v>
      </c>
      <c r="Z305">
        <v>31</v>
      </c>
      <c r="AA305">
        <v>41</v>
      </c>
      <c r="AB305">
        <v>51</v>
      </c>
      <c r="AE305">
        <v>7</v>
      </c>
      <c r="AF305">
        <v>8</v>
      </c>
      <c r="AG305">
        <v>13</v>
      </c>
      <c r="AJ305">
        <v>51</v>
      </c>
    </row>
    <row r="306" spans="1:36" x14ac:dyDescent="0.25">
      <c r="A306" s="3" t="str">
        <f t="shared" si="4"/>
        <v>Kristin Coleman</v>
      </c>
      <c r="B306" s="4">
        <v>45732</v>
      </c>
      <c r="C306" t="s">
        <v>1651</v>
      </c>
      <c r="D306" t="s">
        <v>1652</v>
      </c>
      <c r="E306" t="s">
        <v>1653</v>
      </c>
      <c r="F306" t="s">
        <v>1654</v>
      </c>
      <c r="I306" t="s">
        <v>1670</v>
      </c>
      <c r="J306" t="s">
        <v>1744</v>
      </c>
      <c r="K306">
        <v>51</v>
      </c>
      <c r="L306">
        <v>69</v>
      </c>
      <c r="M306">
        <v>73</v>
      </c>
      <c r="N306">
        <v>73</v>
      </c>
      <c r="Q306">
        <v>215</v>
      </c>
      <c r="R306">
        <v>73.849999999999994</v>
      </c>
      <c r="S306">
        <v>73.510000000000005</v>
      </c>
      <c r="T306">
        <v>71.28</v>
      </c>
      <c r="U306">
        <v>74.19</v>
      </c>
      <c r="V306">
        <v>74.83</v>
      </c>
      <c r="Y306">
        <v>73.430000000000007</v>
      </c>
      <c r="Z306">
        <v>19</v>
      </c>
      <c r="AA306">
        <v>41</v>
      </c>
      <c r="AB306">
        <v>51</v>
      </c>
      <c r="AE306">
        <v>6</v>
      </c>
      <c r="AF306">
        <v>8</v>
      </c>
      <c r="AG306">
        <v>13</v>
      </c>
      <c r="AJ306">
        <v>51</v>
      </c>
    </row>
    <row r="307" spans="1:36" x14ac:dyDescent="0.25">
      <c r="A307" s="3" t="str">
        <f t="shared" si="4"/>
        <v>Napat Lertsadwattana</v>
      </c>
      <c r="B307" s="4">
        <v>45732</v>
      </c>
      <c r="C307" t="s">
        <v>1651</v>
      </c>
      <c r="D307" t="s">
        <v>1652</v>
      </c>
      <c r="E307" t="s">
        <v>1653</v>
      </c>
      <c r="F307" t="s">
        <v>1654</v>
      </c>
      <c r="I307" t="s">
        <v>1745</v>
      </c>
      <c r="J307" t="s">
        <v>1746</v>
      </c>
      <c r="K307">
        <v>51</v>
      </c>
      <c r="L307">
        <v>69</v>
      </c>
      <c r="M307">
        <v>73</v>
      </c>
      <c r="N307">
        <v>73</v>
      </c>
      <c r="Q307">
        <v>215</v>
      </c>
      <c r="R307">
        <v>73.849999999999994</v>
      </c>
      <c r="S307">
        <v>73.510000000000005</v>
      </c>
      <c r="T307">
        <v>71.28</v>
      </c>
      <c r="U307">
        <v>74.19</v>
      </c>
      <c r="V307">
        <v>74.83</v>
      </c>
      <c r="Y307">
        <v>73.430000000000007</v>
      </c>
      <c r="Z307">
        <v>19</v>
      </c>
      <c r="AA307">
        <v>41</v>
      </c>
      <c r="AB307">
        <v>51</v>
      </c>
      <c r="AE307">
        <v>6</v>
      </c>
      <c r="AF307">
        <v>8</v>
      </c>
      <c r="AG307">
        <v>13</v>
      </c>
      <c r="AJ307">
        <v>51</v>
      </c>
    </row>
    <row r="308" spans="1:36" x14ac:dyDescent="0.25">
      <c r="A308" s="3" t="str">
        <f t="shared" si="4"/>
        <v>Pauline Del Rosario</v>
      </c>
      <c r="B308" s="4">
        <v>45732</v>
      </c>
      <c r="C308" t="s">
        <v>1651</v>
      </c>
      <c r="D308" t="s">
        <v>1652</v>
      </c>
      <c r="E308" t="s">
        <v>1653</v>
      </c>
      <c r="F308" t="s">
        <v>1654</v>
      </c>
      <c r="I308" t="s">
        <v>1747</v>
      </c>
      <c r="J308" t="s">
        <v>1583</v>
      </c>
      <c r="K308">
        <v>51</v>
      </c>
      <c r="L308">
        <v>71</v>
      </c>
      <c r="M308">
        <v>69</v>
      </c>
      <c r="N308">
        <v>75</v>
      </c>
      <c r="Q308">
        <v>215</v>
      </c>
      <c r="R308">
        <v>73.849999999999994</v>
      </c>
      <c r="S308">
        <v>73.510000000000005</v>
      </c>
      <c r="T308">
        <v>73.28</v>
      </c>
      <c r="U308">
        <v>70.19</v>
      </c>
      <c r="V308">
        <v>76.83</v>
      </c>
      <c r="Y308">
        <v>73.430000000000007</v>
      </c>
      <c r="Z308">
        <v>51</v>
      </c>
      <c r="AA308">
        <v>25</v>
      </c>
      <c r="AB308">
        <v>51</v>
      </c>
      <c r="AE308">
        <v>8</v>
      </c>
      <c r="AF308">
        <v>6</v>
      </c>
      <c r="AG308">
        <v>13</v>
      </c>
      <c r="AJ308">
        <v>51</v>
      </c>
    </row>
    <row r="309" spans="1:36" x14ac:dyDescent="0.25">
      <c r="A309" s="3" t="str">
        <f t="shared" si="4"/>
        <v>Caroline Canales</v>
      </c>
      <c r="B309" s="4">
        <v>45732</v>
      </c>
      <c r="C309" t="s">
        <v>1651</v>
      </c>
      <c r="D309" t="s">
        <v>1652</v>
      </c>
      <c r="E309" t="s">
        <v>1653</v>
      </c>
      <c r="F309" t="s">
        <v>1654</v>
      </c>
      <c r="I309" t="s">
        <v>1748</v>
      </c>
      <c r="J309" t="s">
        <v>1749</v>
      </c>
      <c r="K309">
        <v>51</v>
      </c>
      <c r="L309">
        <v>73</v>
      </c>
      <c r="M309">
        <v>66</v>
      </c>
      <c r="N309">
        <v>76</v>
      </c>
      <c r="Q309">
        <v>215</v>
      </c>
      <c r="R309">
        <v>73.849999999999994</v>
      </c>
      <c r="S309">
        <v>73.510000000000005</v>
      </c>
      <c r="T309">
        <v>75.28</v>
      </c>
      <c r="U309">
        <v>67.19</v>
      </c>
      <c r="V309">
        <v>77.83</v>
      </c>
      <c r="Y309">
        <v>73.430000000000007</v>
      </c>
      <c r="Z309">
        <v>72</v>
      </c>
      <c r="AA309">
        <v>20</v>
      </c>
      <c r="AB309">
        <v>51</v>
      </c>
      <c r="AE309">
        <v>10</v>
      </c>
      <c r="AF309">
        <v>5</v>
      </c>
      <c r="AG309">
        <v>13</v>
      </c>
      <c r="AJ309">
        <v>51</v>
      </c>
    </row>
    <row r="310" spans="1:36" x14ac:dyDescent="0.25">
      <c r="A310" s="3" t="str">
        <f t="shared" si="4"/>
        <v>Agathe Laisne</v>
      </c>
      <c r="B310" s="4">
        <v>45732</v>
      </c>
      <c r="C310" t="s">
        <v>1651</v>
      </c>
      <c r="D310" t="s">
        <v>1652</v>
      </c>
      <c r="E310" t="s">
        <v>1653</v>
      </c>
      <c r="F310" t="s">
        <v>1654</v>
      </c>
      <c r="I310" t="s">
        <v>1750</v>
      </c>
      <c r="J310" t="s">
        <v>1587</v>
      </c>
      <c r="K310">
        <v>57</v>
      </c>
      <c r="L310">
        <v>72</v>
      </c>
      <c r="M310">
        <v>71</v>
      </c>
      <c r="N310">
        <v>73</v>
      </c>
      <c r="Q310">
        <v>216</v>
      </c>
      <c r="R310">
        <v>73.849999999999994</v>
      </c>
      <c r="S310">
        <v>73.510000000000005</v>
      </c>
      <c r="T310">
        <v>74.28</v>
      </c>
      <c r="U310">
        <v>72.19</v>
      </c>
      <c r="V310">
        <v>74.83</v>
      </c>
      <c r="Y310">
        <v>73.77</v>
      </c>
      <c r="Z310">
        <v>61</v>
      </c>
      <c r="AA310">
        <v>53</v>
      </c>
      <c r="AB310">
        <v>57</v>
      </c>
      <c r="AE310">
        <v>9</v>
      </c>
      <c r="AF310">
        <v>9</v>
      </c>
      <c r="AG310">
        <v>14</v>
      </c>
      <c r="AJ310">
        <v>57</v>
      </c>
    </row>
    <row r="311" spans="1:36" x14ac:dyDescent="0.25">
      <c r="A311" s="3" t="str">
        <f t="shared" si="4"/>
        <v>Sara Byrne</v>
      </c>
      <c r="B311" s="4">
        <v>45732</v>
      </c>
      <c r="C311" t="s">
        <v>1651</v>
      </c>
      <c r="D311" t="s">
        <v>1652</v>
      </c>
      <c r="E311" t="s">
        <v>1653</v>
      </c>
      <c r="F311" t="s">
        <v>1654</v>
      </c>
      <c r="I311" t="s">
        <v>1751</v>
      </c>
      <c r="J311" t="s">
        <v>1532</v>
      </c>
      <c r="K311">
        <v>58</v>
      </c>
      <c r="L311">
        <v>71</v>
      </c>
      <c r="M311">
        <v>73</v>
      </c>
      <c r="N311">
        <v>73</v>
      </c>
      <c r="Q311">
        <v>217</v>
      </c>
      <c r="R311">
        <v>73.849999999999994</v>
      </c>
      <c r="S311">
        <v>73.510000000000005</v>
      </c>
      <c r="T311">
        <v>73.28</v>
      </c>
      <c r="U311">
        <v>74.19</v>
      </c>
      <c r="V311">
        <v>74.83</v>
      </c>
      <c r="Y311">
        <v>74.099999999999994</v>
      </c>
      <c r="Z311">
        <v>51</v>
      </c>
      <c r="AA311">
        <v>59</v>
      </c>
      <c r="AB311">
        <v>58</v>
      </c>
      <c r="AE311">
        <v>8</v>
      </c>
      <c r="AF311">
        <v>10</v>
      </c>
      <c r="AG311">
        <v>15</v>
      </c>
      <c r="AJ311">
        <v>58</v>
      </c>
    </row>
    <row r="312" spans="1:36" x14ac:dyDescent="0.25">
      <c r="A312" s="3" t="str">
        <f t="shared" si="4"/>
        <v>Ashley Lau</v>
      </c>
      <c r="B312" s="4">
        <v>45732</v>
      </c>
      <c r="C312" t="s">
        <v>1651</v>
      </c>
      <c r="D312" t="s">
        <v>1652</v>
      </c>
      <c r="E312" t="s">
        <v>1653</v>
      </c>
      <c r="F312" t="s">
        <v>1654</v>
      </c>
      <c r="I312" t="s">
        <v>1752</v>
      </c>
      <c r="J312" t="s">
        <v>1753</v>
      </c>
      <c r="K312">
        <v>58</v>
      </c>
      <c r="L312">
        <v>73</v>
      </c>
      <c r="M312">
        <v>70</v>
      </c>
      <c r="N312">
        <v>74</v>
      </c>
      <c r="Q312">
        <v>217</v>
      </c>
      <c r="R312">
        <v>73.849999999999994</v>
      </c>
      <c r="S312">
        <v>73.510000000000005</v>
      </c>
      <c r="T312">
        <v>75.28</v>
      </c>
      <c r="U312">
        <v>71.19</v>
      </c>
      <c r="V312">
        <v>75.83</v>
      </c>
      <c r="Y312">
        <v>74.099999999999994</v>
      </c>
      <c r="Z312">
        <v>72</v>
      </c>
      <c r="AA312">
        <v>53</v>
      </c>
      <c r="AB312">
        <v>58</v>
      </c>
      <c r="AE312">
        <v>10</v>
      </c>
      <c r="AF312">
        <v>9</v>
      </c>
      <c r="AG312">
        <v>15</v>
      </c>
      <c r="AJ312">
        <v>58</v>
      </c>
    </row>
    <row r="313" spans="1:36" x14ac:dyDescent="0.25">
      <c r="A313" s="3" t="str">
        <f t="shared" si="4"/>
        <v>Kayla Smith</v>
      </c>
      <c r="B313" s="4">
        <v>45732</v>
      </c>
      <c r="C313" t="s">
        <v>1651</v>
      </c>
      <c r="D313" t="s">
        <v>1652</v>
      </c>
      <c r="E313" t="s">
        <v>1653</v>
      </c>
      <c r="F313" t="s">
        <v>1654</v>
      </c>
      <c r="I313" t="s">
        <v>1600</v>
      </c>
      <c r="J313" t="s">
        <v>1754</v>
      </c>
      <c r="K313">
        <v>58</v>
      </c>
      <c r="L313">
        <v>70</v>
      </c>
      <c r="M313">
        <v>73</v>
      </c>
      <c r="N313">
        <v>74</v>
      </c>
      <c r="Q313">
        <v>217</v>
      </c>
      <c r="R313">
        <v>73.849999999999994</v>
      </c>
      <c r="S313">
        <v>73.510000000000005</v>
      </c>
      <c r="T313">
        <v>72.28</v>
      </c>
      <c r="U313">
        <v>74.19</v>
      </c>
      <c r="V313">
        <v>75.83</v>
      </c>
      <c r="Y313">
        <v>74.099999999999994</v>
      </c>
      <c r="Z313">
        <v>31</v>
      </c>
      <c r="AA313">
        <v>53</v>
      </c>
      <c r="AB313">
        <v>58</v>
      </c>
      <c r="AE313">
        <v>7</v>
      </c>
      <c r="AF313">
        <v>9</v>
      </c>
      <c r="AG313">
        <v>15</v>
      </c>
      <c r="AJ313">
        <v>58</v>
      </c>
    </row>
    <row r="314" spans="1:36" x14ac:dyDescent="0.25">
      <c r="A314" s="3" t="str">
        <f t="shared" si="4"/>
        <v>Maria Fassi</v>
      </c>
      <c r="B314" s="4">
        <v>45732</v>
      </c>
      <c r="C314" t="s">
        <v>1651</v>
      </c>
      <c r="D314" t="s">
        <v>1652</v>
      </c>
      <c r="E314" t="s">
        <v>1653</v>
      </c>
      <c r="F314" t="s">
        <v>1654</v>
      </c>
      <c r="I314" t="s">
        <v>1755</v>
      </c>
      <c r="J314" t="s">
        <v>1501</v>
      </c>
      <c r="K314">
        <v>58</v>
      </c>
      <c r="L314">
        <v>70</v>
      </c>
      <c r="M314">
        <v>71</v>
      </c>
      <c r="N314">
        <v>76</v>
      </c>
      <c r="Q314">
        <v>217</v>
      </c>
      <c r="R314">
        <v>73.849999999999994</v>
      </c>
      <c r="S314">
        <v>73.510000000000005</v>
      </c>
      <c r="T314">
        <v>72.28</v>
      </c>
      <c r="U314">
        <v>72.19</v>
      </c>
      <c r="V314">
        <v>77.83</v>
      </c>
      <c r="Y314">
        <v>74.099999999999994</v>
      </c>
      <c r="Z314">
        <v>31</v>
      </c>
      <c r="AA314">
        <v>34</v>
      </c>
      <c r="AB314">
        <v>58</v>
      </c>
      <c r="AE314">
        <v>7</v>
      </c>
      <c r="AF314">
        <v>7</v>
      </c>
      <c r="AG314">
        <v>15</v>
      </c>
      <c r="AJ314">
        <v>58</v>
      </c>
    </row>
    <row r="315" spans="1:36" x14ac:dyDescent="0.25">
      <c r="A315" s="3" t="str">
        <f t="shared" si="4"/>
        <v>Caley McGinty</v>
      </c>
      <c r="B315" s="4">
        <v>45732</v>
      </c>
      <c r="C315" t="s">
        <v>1651</v>
      </c>
      <c r="D315" t="s">
        <v>1652</v>
      </c>
      <c r="E315" t="s">
        <v>1653</v>
      </c>
      <c r="F315" t="s">
        <v>1654</v>
      </c>
      <c r="I315" t="s">
        <v>1756</v>
      </c>
      <c r="J315" t="s">
        <v>1757</v>
      </c>
      <c r="K315">
        <v>62</v>
      </c>
      <c r="L315">
        <v>69</v>
      </c>
      <c r="M315">
        <v>75</v>
      </c>
      <c r="N315">
        <v>74</v>
      </c>
      <c r="Q315">
        <v>218</v>
      </c>
      <c r="R315">
        <v>73.849999999999994</v>
      </c>
      <c r="S315">
        <v>73.510000000000005</v>
      </c>
      <c r="T315">
        <v>71.28</v>
      </c>
      <c r="U315">
        <v>76.19</v>
      </c>
      <c r="V315">
        <v>75.83</v>
      </c>
      <c r="Y315">
        <v>74.430000000000007</v>
      </c>
      <c r="Z315">
        <v>19</v>
      </c>
      <c r="AA315">
        <v>59</v>
      </c>
      <c r="AB315">
        <v>62</v>
      </c>
      <c r="AE315">
        <v>6</v>
      </c>
      <c r="AF315">
        <v>10</v>
      </c>
      <c r="AG315">
        <v>16</v>
      </c>
      <c r="AJ315">
        <v>62</v>
      </c>
    </row>
    <row r="316" spans="1:36" x14ac:dyDescent="0.25">
      <c r="A316" s="3" t="str">
        <f t="shared" si="4"/>
        <v>Roberta Liti</v>
      </c>
      <c r="B316" s="4">
        <v>45732</v>
      </c>
      <c r="C316" t="s">
        <v>1651</v>
      </c>
      <c r="D316" t="s">
        <v>1652</v>
      </c>
      <c r="E316" t="s">
        <v>1653</v>
      </c>
      <c r="F316" t="s">
        <v>1654</v>
      </c>
      <c r="I316" t="s">
        <v>1758</v>
      </c>
      <c r="J316" t="s">
        <v>1759</v>
      </c>
      <c r="K316">
        <v>62</v>
      </c>
      <c r="L316">
        <v>66</v>
      </c>
      <c r="M316">
        <v>71</v>
      </c>
      <c r="N316">
        <v>81</v>
      </c>
      <c r="Q316">
        <v>218</v>
      </c>
      <c r="R316">
        <v>73.849999999999994</v>
      </c>
      <c r="S316">
        <v>73.510000000000005</v>
      </c>
      <c r="T316">
        <v>68.28</v>
      </c>
      <c r="U316">
        <v>72.19</v>
      </c>
      <c r="V316">
        <v>82.83</v>
      </c>
      <c r="Y316">
        <v>74.430000000000007</v>
      </c>
      <c r="Z316">
        <v>5</v>
      </c>
      <c r="AA316">
        <v>10</v>
      </c>
      <c r="AB316">
        <v>62</v>
      </c>
      <c r="AE316">
        <v>3</v>
      </c>
      <c r="AF316">
        <v>3</v>
      </c>
      <c r="AG316">
        <v>16</v>
      </c>
      <c r="AJ316">
        <v>62</v>
      </c>
    </row>
    <row r="317" spans="1:36" x14ac:dyDescent="0.25">
      <c r="A317" s="3" t="str">
        <f t="shared" si="4"/>
        <v>Daniela Iacobelli</v>
      </c>
      <c r="B317" s="4">
        <v>45732</v>
      </c>
      <c r="C317" t="s">
        <v>1651</v>
      </c>
      <c r="D317" t="s">
        <v>1652</v>
      </c>
      <c r="E317" t="s">
        <v>1653</v>
      </c>
      <c r="F317" t="s">
        <v>1654</v>
      </c>
      <c r="I317" t="s">
        <v>1760</v>
      </c>
      <c r="J317" t="s">
        <v>1446</v>
      </c>
      <c r="K317">
        <v>64</v>
      </c>
      <c r="L317">
        <v>70</v>
      </c>
      <c r="M317">
        <v>70</v>
      </c>
      <c r="N317">
        <v>79</v>
      </c>
      <c r="Q317">
        <v>219</v>
      </c>
      <c r="R317">
        <v>73.849999999999994</v>
      </c>
      <c r="S317">
        <v>73.510000000000005</v>
      </c>
      <c r="T317">
        <v>72.28</v>
      </c>
      <c r="U317">
        <v>71.19</v>
      </c>
      <c r="V317">
        <v>80.83</v>
      </c>
      <c r="Y317">
        <v>74.77</v>
      </c>
      <c r="Z317">
        <v>31</v>
      </c>
      <c r="AA317">
        <v>25</v>
      </c>
      <c r="AB317">
        <v>64</v>
      </c>
      <c r="AE317">
        <v>7</v>
      </c>
      <c r="AF317">
        <v>6</v>
      </c>
      <c r="AG317">
        <v>17</v>
      </c>
      <c r="AJ317">
        <v>64</v>
      </c>
    </row>
    <row r="318" spans="1:36" x14ac:dyDescent="0.25">
      <c r="A318" s="3" t="str">
        <f t="shared" si="4"/>
        <v>Camille Boyd</v>
      </c>
      <c r="B318" s="4">
        <v>45732</v>
      </c>
      <c r="C318" t="s">
        <v>1651</v>
      </c>
      <c r="D318" t="s">
        <v>1652</v>
      </c>
      <c r="E318" t="s">
        <v>1653</v>
      </c>
      <c r="F318" t="s">
        <v>1654</v>
      </c>
      <c r="I318" t="s">
        <v>1761</v>
      </c>
      <c r="J318" t="s">
        <v>1438</v>
      </c>
      <c r="K318">
        <v>65</v>
      </c>
      <c r="L318">
        <v>68</v>
      </c>
      <c r="M318">
        <v>71</v>
      </c>
      <c r="N318">
        <v>81</v>
      </c>
      <c r="Q318">
        <v>220</v>
      </c>
      <c r="R318">
        <v>73.849999999999994</v>
      </c>
      <c r="S318">
        <v>73.510000000000005</v>
      </c>
      <c r="T318">
        <v>70.28</v>
      </c>
      <c r="U318">
        <v>72.19</v>
      </c>
      <c r="V318">
        <v>82.83</v>
      </c>
      <c r="Y318">
        <v>75.099999999999994</v>
      </c>
      <c r="Z318">
        <v>9</v>
      </c>
      <c r="AA318">
        <v>20</v>
      </c>
      <c r="AB318">
        <v>65</v>
      </c>
      <c r="AE318">
        <v>5</v>
      </c>
      <c r="AF318">
        <v>5</v>
      </c>
      <c r="AG318">
        <v>18</v>
      </c>
      <c r="AJ318">
        <v>65</v>
      </c>
    </row>
    <row r="319" spans="1:36" x14ac:dyDescent="0.25">
      <c r="A319" s="3" t="str">
        <f t="shared" si="4"/>
        <v>Annabelle Pancake</v>
      </c>
      <c r="B319" s="4">
        <v>45732</v>
      </c>
      <c r="C319" t="s">
        <v>1651</v>
      </c>
      <c r="D319" t="s">
        <v>1652</v>
      </c>
      <c r="E319" t="s">
        <v>1653</v>
      </c>
      <c r="F319" t="s">
        <v>1654</v>
      </c>
      <c r="I319" t="s">
        <v>1762</v>
      </c>
      <c r="J319" t="s">
        <v>1763</v>
      </c>
      <c r="K319" t="s">
        <v>1317</v>
      </c>
      <c r="L319">
        <v>75</v>
      </c>
      <c r="M319">
        <v>70</v>
      </c>
      <c r="Q319">
        <v>145</v>
      </c>
      <c r="R319">
        <v>73.849999999999994</v>
      </c>
      <c r="S319">
        <v>73.510000000000005</v>
      </c>
      <c r="T319">
        <v>77.28</v>
      </c>
      <c r="U319">
        <v>71.19</v>
      </c>
      <c r="Y319">
        <v>74.239999999999995</v>
      </c>
      <c r="Z319">
        <v>102</v>
      </c>
      <c r="AA319">
        <v>66</v>
      </c>
      <c r="AE319">
        <v>12</v>
      </c>
      <c r="AF319">
        <v>11</v>
      </c>
      <c r="AJ319">
        <v>66</v>
      </c>
    </row>
    <row r="320" spans="1:36" x14ac:dyDescent="0.25">
      <c r="A320" s="3" t="str">
        <f t="shared" si="4"/>
        <v>Gile Bite Starkute</v>
      </c>
      <c r="B320" s="4">
        <v>45732</v>
      </c>
      <c r="C320" t="s">
        <v>1651</v>
      </c>
      <c r="D320" t="s">
        <v>1652</v>
      </c>
      <c r="E320" t="s">
        <v>1653</v>
      </c>
      <c r="F320" t="s">
        <v>1654</v>
      </c>
      <c r="I320" t="s">
        <v>1764</v>
      </c>
      <c r="J320" t="s">
        <v>1765</v>
      </c>
      <c r="K320" t="s">
        <v>1317</v>
      </c>
      <c r="L320">
        <v>75</v>
      </c>
      <c r="M320">
        <v>70</v>
      </c>
      <c r="Q320">
        <v>145</v>
      </c>
      <c r="R320">
        <v>73.849999999999994</v>
      </c>
      <c r="S320">
        <v>73.510000000000005</v>
      </c>
      <c r="T320">
        <v>77.28</v>
      </c>
      <c r="U320">
        <v>71.19</v>
      </c>
      <c r="Y320">
        <v>74.239999999999995</v>
      </c>
      <c r="Z320">
        <v>102</v>
      </c>
      <c r="AA320">
        <v>66</v>
      </c>
      <c r="AE320">
        <v>12</v>
      </c>
      <c r="AF320">
        <v>11</v>
      </c>
      <c r="AJ320">
        <v>66</v>
      </c>
    </row>
    <row r="321" spans="1:36" x14ac:dyDescent="0.25">
      <c r="A321" s="3" t="str">
        <f t="shared" si="4"/>
        <v>Erika Smith</v>
      </c>
      <c r="B321" s="4">
        <v>45732</v>
      </c>
      <c r="C321" t="s">
        <v>1651</v>
      </c>
      <c r="D321" t="s">
        <v>1652</v>
      </c>
      <c r="E321" t="s">
        <v>1653</v>
      </c>
      <c r="F321" t="s">
        <v>1654</v>
      </c>
      <c r="I321" t="s">
        <v>1600</v>
      </c>
      <c r="J321" t="s">
        <v>1693</v>
      </c>
      <c r="K321" t="s">
        <v>1317</v>
      </c>
      <c r="L321">
        <v>74</v>
      </c>
      <c r="M321">
        <v>71</v>
      </c>
      <c r="Q321">
        <v>145</v>
      </c>
      <c r="R321">
        <v>73.849999999999994</v>
      </c>
      <c r="S321">
        <v>73.510000000000005</v>
      </c>
      <c r="T321">
        <v>76.28</v>
      </c>
      <c r="U321">
        <v>72.19</v>
      </c>
      <c r="Y321">
        <v>74.239999999999995</v>
      </c>
      <c r="Z321">
        <v>89</v>
      </c>
      <c r="AA321">
        <v>66</v>
      </c>
      <c r="AE321">
        <v>11</v>
      </c>
      <c r="AF321">
        <v>11</v>
      </c>
      <c r="AJ321">
        <v>66</v>
      </c>
    </row>
    <row r="322" spans="1:36" x14ac:dyDescent="0.25">
      <c r="A322" s="3" t="str">
        <f t="shared" ref="A322:A385" si="5">IF(J322="","",CONCATENATE(J322," ",I322))</f>
        <v>Riley Smyth</v>
      </c>
      <c r="B322" s="4">
        <v>45732</v>
      </c>
      <c r="C322" t="s">
        <v>1651</v>
      </c>
      <c r="D322" t="s">
        <v>1652</v>
      </c>
      <c r="E322" t="s">
        <v>1653</v>
      </c>
      <c r="F322" t="s">
        <v>1654</v>
      </c>
      <c r="I322" t="s">
        <v>1766</v>
      </c>
      <c r="J322" t="s">
        <v>1767</v>
      </c>
      <c r="K322" t="s">
        <v>1317</v>
      </c>
      <c r="L322">
        <v>74</v>
      </c>
      <c r="M322">
        <v>71</v>
      </c>
      <c r="Q322">
        <v>145</v>
      </c>
      <c r="R322">
        <v>73.849999999999994</v>
      </c>
      <c r="S322">
        <v>73.510000000000005</v>
      </c>
      <c r="T322">
        <v>76.28</v>
      </c>
      <c r="U322">
        <v>72.19</v>
      </c>
      <c r="Y322">
        <v>74.239999999999995</v>
      </c>
      <c r="Z322">
        <v>89</v>
      </c>
      <c r="AA322">
        <v>66</v>
      </c>
      <c r="AE322">
        <v>11</v>
      </c>
      <c r="AF322">
        <v>11</v>
      </c>
      <c r="AJ322">
        <v>66</v>
      </c>
    </row>
    <row r="323" spans="1:36" x14ac:dyDescent="0.25">
      <c r="A323" s="3" t="str">
        <f t="shared" si="5"/>
        <v>Maddie McCrary</v>
      </c>
      <c r="B323" s="4">
        <v>45732</v>
      </c>
      <c r="C323" t="s">
        <v>1651</v>
      </c>
      <c r="D323" t="s">
        <v>1652</v>
      </c>
      <c r="E323" t="s">
        <v>1653</v>
      </c>
      <c r="F323" t="s">
        <v>1654</v>
      </c>
      <c r="I323" t="s">
        <v>1768</v>
      </c>
      <c r="J323" t="s">
        <v>1715</v>
      </c>
      <c r="K323" t="s">
        <v>1317</v>
      </c>
      <c r="L323">
        <v>73</v>
      </c>
      <c r="M323">
        <v>72</v>
      </c>
      <c r="Q323">
        <v>145</v>
      </c>
      <c r="R323">
        <v>73.849999999999994</v>
      </c>
      <c r="S323">
        <v>73.510000000000005</v>
      </c>
      <c r="T323">
        <v>75.28</v>
      </c>
      <c r="U323">
        <v>73.19</v>
      </c>
      <c r="Y323">
        <v>74.239999999999995</v>
      </c>
      <c r="Z323">
        <v>72</v>
      </c>
      <c r="AA323">
        <v>66</v>
      </c>
      <c r="AE323">
        <v>10</v>
      </c>
      <c r="AF323">
        <v>11</v>
      </c>
      <c r="AJ323">
        <v>66</v>
      </c>
    </row>
    <row r="324" spans="1:36" x14ac:dyDescent="0.25">
      <c r="A324" s="3" t="str">
        <f t="shared" si="5"/>
        <v>Amelia Williamson</v>
      </c>
      <c r="B324" s="4">
        <v>45732</v>
      </c>
      <c r="C324" t="s">
        <v>1651</v>
      </c>
      <c r="D324" t="s">
        <v>1652</v>
      </c>
      <c r="E324" t="s">
        <v>1653</v>
      </c>
      <c r="F324" t="s">
        <v>1654</v>
      </c>
      <c r="I324" t="s">
        <v>1769</v>
      </c>
      <c r="J324" t="s">
        <v>1484</v>
      </c>
      <c r="K324" t="s">
        <v>1317</v>
      </c>
      <c r="L324">
        <v>71</v>
      </c>
      <c r="M324">
        <v>74</v>
      </c>
      <c r="Q324">
        <v>145</v>
      </c>
      <c r="R324">
        <v>73.849999999999994</v>
      </c>
      <c r="S324">
        <v>73.510000000000005</v>
      </c>
      <c r="T324">
        <v>73.28</v>
      </c>
      <c r="U324">
        <v>75.19</v>
      </c>
      <c r="Y324">
        <v>74.239999999999995</v>
      </c>
      <c r="Z324">
        <v>51</v>
      </c>
      <c r="AA324">
        <v>66</v>
      </c>
      <c r="AE324">
        <v>8</v>
      </c>
      <c r="AF324">
        <v>11</v>
      </c>
      <c r="AJ324">
        <v>66</v>
      </c>
    </row>
    <row r="325" spans="1:36" x14ac:dyDescent="0.25">
      <c r="A325" s="3" t="str">
        <f t="shared" si="5"/>
        <v>Isabella Fierro</v>
      </c>
      <c r="B325" s="4">
        <v>45732</v>
      </c>
      <c r="C325" t="s">
        <v>1651</v>
      </c>
      <c r="D325" t="s">
        <v>1652</v>
      </c>
      <c r="E325" t="s">
        <v>1653</v>
      </c>
      <c r="F325" t="s">
        <v>1654</v>
      </c>
      <c r="I325" t="s">
        <v>1770</v>
      </c>
      <c r="J325" t="s">
        <v>1771</v>
      </c>
      <c r="K325" t="s">
        <v>1317</v>
      </c>
      <c r="L325">
        <v>70</v>
      </c>
      <c r="M325">
        <v>75</v>
      </c>
      <c r="Q325">
        <v>145</v>
      </c>
      <c r="R325">
        <v>73.849999999999994</v>
      </c>
      <c r="S325">
        <v>73.510000000000005</v>
      </c>
      <c r="T325">
        <v>72.28</v>
      </c>
      <c r="U325">
        <v>76.19</v>
      </c>
      <c r="Y325">
        <v>74.239999999999995</v>
      </c>
      <c r="Z325">
        <v>31</v>
      </c>
      <c r="AA325">
        <v>66</v>
      </c>
      <c r="AE325">
        <v>7</v>
      </c>
      <c r="AF325">
        <v>11</v>
      </c>
      <c r="AJ325">
        <v>66</v>
      </c>
    </row>
    <row r="326" spans="1:36" x14ac:dyDescent="0.25">
      <c r="A326" s="3" t="str">
        <f t="shared" si="5"/>
        <v>Kotono Fukaya</v>
      </c>
      <c r="B326" s="4">
        <v>45732</v>
      </c>
      <c r="C326" t="s">
        <v>1651</v>
      </c>
      <c r="D326" t="s">
        <v>1652</v>
      </c>
      <c r="E326" t="s">
        <v>1653</v>
      </c>
      <c r="F326" t="s">
        <v>1654</v>
      </c>
      <c r="I326" t="s">
        <v>1772</v>
      </c>
      <c r="J326" t="s">
        <v>1773</v>
      </c>
      <c r="K326" t="s">
        <v>1317</v>
      </c>
      <c r="L326">
        <v>69</v>
      </c>
      <c r="M326">
        <v>76</v>
      </c>
      <c r="Q326">
        <v>145</v>
      </c>
      <c r="R326">
        <v>73.849999999999994</v>
      </c>
      <c r="S326">
        <v>73.510000000000005</v>
      </c>
      <c r="T326">
        <v>71.28</v>
      </c>
      <c r="U326">
        <v>77.19</v>
      </c>
      <c r="Y326">
        <v>74.239999999999995</v>
      </c>
      <c r="Z326">
        <v>19</v>
      </c>
      <c r="AA326">
        <v>66</v>
      </c>
      <c r="AE326">
        <v>6</v>
      </c>
      <c r="AF326">
        <v>11</v>
      </c>
      <c r="AJ326">
        <v>66</v>
      </c>
    </row>
    <row r="327" spans="1:36" x14ac:dyDescent="0.25">
      <c r="A327" s="3" t="str">
        <f t="shared" si="5"/>
        <v>Su Oh</v>
      </c>
      <c r="B327" s="4">
        <v>45732</v>
      </c>
      <c r="C327" t="s">
        <v>1651</v>
      </c>
      <c r="D327" t="s">
        <v>1652</v>
      </c>
      <c r="E327" t="s">
        <v>1653</v>
      </c>
      <c r="F327" t="s">
        <v>1654</v>
      </c>
      <c r="I327" t="s">
        <v>1774</v>
      </c>
      <c r="J327" t="s">
        <v>1775</v>
      </c>
      <c r="K327" t="s">
        <v>1317</v>
      </c>
      <c r="L327">
        <v>68</v>
      </c>
      <c r="M327">
        <v>77</v>
      </c>
      <c r="Q327">
        <v>145</v>
      </c>
      <c r="R327">
        <v>73.849999999999994</v>
      </c>
      <c r="S327">
        <v>73.510000000000005</v>
      </c>
      <c r="T327">
        <v>70.28</v>
      </c>
      <c r="U327">
        <v>78.19</v>
      </c>
      <c r="Y327">
        <v>74.239999999999995</v>
      </c>
      <c r="Z327">
        <v>9</v>
      </c>
      <c r="AA327">
        <v>66</v>
      </c>
      <c r="AE327">
        <v>5</v>
      </c>
      <c r="AF327">
        <v>11</v>
      </c>
      <c r="AJ327">
        <v>66</v>
      </c>
    </row>
    <row r="328" spans="1:36" x14ac:dyDescent="0.25">
      <c r="A328" s="3" t="str">
        <f t="shared" si="5"/>
        <v>Angelica Moresco</v>
      </c>
      <c r="B328" s="4">
        <v>45732</v>
      </c>
      <c r="C328" t="s">
        <v>1651</v>
      </c>
      <c r="D328" t="s">
        <v>1652</v>
      </c>
      <c r="E328" t="s">
        <v>1653</v>
      </c>
      <c r="F328" t="s">
        <v>1654</v>
      </c>
      <c r="I328" t="s">
        <v>1776</v>
      </c>
      <c r="J328" t="s">
        <v>1777</v>
      </c>
      <c r="K328" t="s">
        <v>1317</v>
      </c>
      <c r="L328">
        <v>76</v>
      </c>
      <c r="M328">
        <v>70</v>
      </c>
      <c r="Q328">
        <v>146</v>
      </c>
      <c r="R328">
        <v>73.849999999999994</v>
      </c>
      <c r="S328">
        <v>73.510000000000005</v>
      </c>
      <c r="T328">
        <v>78.28</v>
      </c>
      <c r="U328">
        <v>71.19</v>
      </c>
      <c r="Y328">
        <v>74.739999999999995</v>
      </c>
      <c r="Z328">
        <v>109</v>
      </c>
      <c r="AA328">
        <v>75</v>
      </c>
      <c r="AE328">
        <v>13</v>
      </c>
      <c r="AF328">
        <v>12</v>
      </c>
      <c r="AJ328">
        <v>75</v>
      </c>
    </row>
    <row r="329" spans="1:36" x14ac:dyDescent="0.25">
      <c r="A329" s="3" t="str">
        <f t="shared" si="5"/>
        <v>Yurika Tanida</v>
      </c>
      <c r="B329" s="4">
        <v>45732</v>
      </c>
      <c r="C329" t="s">
        <v>1651</v>
      </c>
      <c r="D329" t="s">
        <v>1652</v>
      </c>
      <c r="E329" t="s">
        <v>1653</v>
      </c>
      <c r="F329" t="s">
        <v>1654</v>
      </c>
      <c r="I329" t="s">
        <v>1778</v>
      </c>
      <c r="J329" t="s">
        <v>1779</v>
      </c>
      <c r="K329" t="s">
        <v>1317</v>
      </c>
      <c r="L329">
        <v>74</v>
      </c>
      <c r="M329">
        <v>72</v>
      </c>
      <c r="Q329">
        <v>146</v>
      </c>
      <c r="R329">
        <v>73.849999999999994</v>
      </c>
      <c r="S329">
        <v>73.510000000000005</v>
      </c>
      <c r="T329">
        <v>76.28</v>
      </c>
      <c r="U329">
        <v>73.19</v>
      </c>
      <c r="Y329">
        <v>74.739999999999995</v>
      </c>
      <c r="Z329">
        <v>89</v>
      </c>
      <c r="AA329">
        <v>75</v>
      </c>
      <c r="AE329">
        <v>11</v>
      </c>
      <c r="AF329">
        <v>12</v>
      </c>
      <c r="AJ329">
        <v>75</v>
      </c>
    </row>
    <row r="330" spans="1:36" x14ac:dyDescent="0.25">
      <c r="A330" s="3" t="str">
        <f t="shared" si="5"/>
        <v>Ryleigh Knaub</v>
      </c>
      <c r="B330" s="4">
        <v>45732</v>
      </c>
      <c r="C330" t="s">
        <v>1651</v>
      </c>
      <c r="D330" t="s">
        <v>1652</v>
      </c>
      <c r="E330" t="s">
        <v>1653</v>
      </c>
      <c r="F330" t="s">
        <v>1654</v>
      </c>
      <c r="I330" t="s">
        <v>1780</v>
      </c>
      <c r="J330" t="s">
        <v>1781</v>
      </c>
      <c r="K330" t="s">
        <v>1317</v>
      </c>
      <c r="L330">
        <v>73</v>
      </c>
      <c r="M330">
        <v>73</v>
      </c>
      <c r="Q330">
        <v>146</v>
      </c>
      <c r="R330">
        <v>73.849999999999994</v>
      </c>
      <c r="S330">
        <v>73.510000000000005</v>
      </c>
      <c r="T330">
        <v>75.28</v>
      </c>
      <c r="U330">
        <v>74.19</v>
      </c>
      <c r="Y330">
        <v>74.739999999999995</v>
      </c>
      <c r="Z330">
        <v>72</v>
      </c>
      <c r="AA330">
        <v>75</v>
      </c>
      <c r="AE330">
        <v>10</v>
      </c>
      <c r="AF330">
        <v>12</v>
      </c>
      <c r="AJ330">
        <v>75</v>
      </c>
    </row>
    <row r="331" spans="1:36" x14ac:dyDescent="0.25">
      <c r="A331" s="3" t="str">
        <f t="shared" si="5"/>
        <v>Samantha Vodry</v>
      </c>
      <c r="B331" s="4">
        <v>45732</v>
      </c>
      <c r="C331" t="s">
        <v>1651</v>
      </c>
      <c r="D331" t="s">
        <v>1652</v>
      </c>
      <c r="E331" t="s">
        <v>1653</v>
      </c>
      <c r="F331" t="s">
        <v>1654</v>
      </c>
      <c r="I331" t="s">
        <v>1782</v>
      </c>
      <c r="J331" t="s">
        <v>1374</v>
      </c>
      <c r="K331" t="s">
        <v>1317</v>
      </c>
      <c r="L331">
        <v>73</v>
      </c>
      <c r="M331">
        <v>73</v>
      </c>
      <c r="Q331">
        <v>146</v>
      </c>
      <c r="R331">
        <v>73.849999999999994</v>
      </c>
      <c r="S331">
        <v>73.510000000000005</v>
      </c>
      <c r="T331">
        <v>75.28</v>
      </c>
      <c r="U331">
        <v>74.19</v>
      </c>
      <c r="Y331">
        <v>74.739999999999995</v>
      </c>
      <c r="Z331">
        <v>72</v>
      </c>
      <c r="AA331">
        <v>75</v>
      </c>
      <c r="AE331">
        <v>10</v>
      </c>
      <c r="AF331">
        <v>12</v>
      </c>
      <c r="AJ331">
        <v>75</v>
      </c>
    </row>
    <row r="332" spans="1:36" x14ac:dyDescent="0.25">
      <c r="A332" s="3" t="str">
        <f t="shared" si="5"/>
        <v>Kaleigh Telfer</v>
      </c>
      <c r="B332" s="4">
        <v>45732</v>
      </c>
      <c r="C332" t="s">
        <v>1651</v>
      </c>
      <c r="D332" t="s">
        <v>1652</v>
      </c>
      <c r="E332" t="s">
        <v>1653</v>
      </c>
      <c r="F332" t="s">
        <v>1654</v>
      </c>
      <c r="I332" t="s">
        <v>1783</v>
      </c>
      <c r="J332" t="s">
        <v>1784</v>
      </c>
      <c r="K332" t="s">
        <v>1317</v>
      </c>
      <c r="L332">
        <v>70</v>
      </c>
      <c r="M332">
        <v>76</v>
      </c>
      <c r="Q332">
        <v>146</v>
      </c>
      <c r="R332">
        <v>73.849999999999994</v>
      </c>
      <c r="S332">
        <v>73.510000000000005</v>
      </c>
      <c r="T332">
        <v>72.28</v>
      </c>
      <c r="U332">
        <v>77.19</v>
      </c>
      <c r="Y332">
        <v>74.739999999999995</v>
      </c>
      <c r="Z332">
        <v>31</v>
      </c>
      <c r="AA332">
        <v>75</v>
      </c>
      <c r="AE332">
        <v>7</v>
      </c>
      <c r="AF332">
        <v>12</v>
      </c>
      <c r="AJ332">
        <v>75</v>
      </c>
    </row>
    <row r="333" spans="1:36" x14ac:dyDescent="0.25">
      <c r="A333" s="3" t="str">
        <f t="shared" si="5"/>
        <v>Maria Torres</v>
      </c>
      <c r="B333" s="4">
        <v>45732</v>
      </c>
      <c r="C333" t="s">
        <v>1651</v>
      </c>
      <c r="D333" t="s">
        <v>1652</v>
      </c>
      <c r="E333" t="s">
        <v>1653</v>
      </c>
      <c r="F333" t="s">
        <v>1654</v>
      </c>
      <c r="I333" t="s">
        <v>1785</v>
      </c>
      <c r="J333" t="s">
        <v>1501</v>
      </c>
      <c r="K333" t="s">
        <v>1317</v>
      </c>
      <c r="L333">
        <v>77</v>
      </c>
      <c r="M333">
        <v>70</v>
      </c>
      <c r="Q333">
        <v>147</v>
      </c>
      <c r="R333">
        <v>73.849999999999994</v>
      </c>
      <c r="S333">
        <v>73.510000000000005</v>
      </c>
      <c r="T333">
        <v>79.28</v>
      </c>
      <c r="U333">
        <v>71.19</v>
      </c>
      <c r="Y333">
        <v>75.239999999999995</v>
      </c>
      <c r="Z333">
        <v>114</v>
      </c>
      <c r="AA333">
        <v>80</v>
      </c>
      <c r="AE333">
        <v>14</v>
      </c>
      <c r="AF333">
        <v>13</v>
      </c>
      <c r="AJ333">
        <v>80</v>
      </c>
    </row>
    <row r="334" spans="1:36" x14ac:dyDescent="0.25">
      <c r="A334" s="3" t="str">
        <f t="shared" si="5"/>
        <v>Leah John</v>
      </c>
      <c r="B334" s="4">
        <v>45732</v>
      </c>
      <c r="C334" t="s">
        <v>1651</v>
      </c>
      <c r="D334" t="s">
        <v>1652</v>
      </c>
      <c r="E334" t="s">
        <v>1653</v>
      </c>
      <c r="F334" t="s">
        <v>1654</v>
      </c>
      <c r="I334" t="s">
        <v>1786</v>
      </c>
      <c r="J334" t="s">
        <v>1787</v>
      </c>
      <c r="K334" t="s">
        <v>1317</v>
      </c>
      <c r="L334">
        <v>75</v>
      </c>
      <c r="M334">
        <v>72</v>
      </c>
      <c r="Q334">
        <v>147</v>
      </c>
      <c r="R334">
        <v>73.849999999999994</v>
      </c>
      <c r="S334">
        <v>73.510000000000005</v>
      </c>
      <c r="T334">
        <v>77.28</v>
      </c>
      <c r="U334">
        <v>73.19</v>
      </c>
      <c r="Y334">
        <v>75.239999999999995</v>
      </c>
      <c r="Z334">
        <v>102</v>
      </c>
      <c r="AA334">
        <v>80</v>
      </c>
      <c r="AE334">
        <v>12</v>
      </c>
      <c r="AF334">
        <v>13</v>
      </c>
      <c r="AJ334">
        <v>80</v>
      </c>
    </row>
    <row r="335" spans="1:36" x14ac:dyDescent="0.25">
      <c r="A335" s="3" t="str">
        <f t="shared" si="5"/>
        <v>Jillian Hollis</v>
      </c>
      <c r="B335" s="4">
        <v>45732</v>
      </c>
      <c r="C335" t="s">
        <v>1651</v>
      </c>
      <c r="D335" t="s">
        <v>1652</v>
      </c>
      <c r="E335" t="s">
        <v>1653</v>
      </c>
      <c r="F335" t="s">
        <v>1654</v>
      </c>
      <c r="I335" t="s">
        <v>1788</v>
      </c>
      <c r="J335" t="s">
        <v>1789</v>
      </c>
      <c r="K335" t="s">
        <v>1317</v>
      </c>
      <c r="L335">
        <v>74</v>
      </c>
      <c r="M335">
        <v>73</v>
      </c>
      <c r="Q335">
        <v>147</v>
      </c>
      <c r="R335">
        <v>73.849999999999994</v>
      </c>
      <c r="S335">
        <v>73.510000000000005</v>
      </c>
      <c r="T335">
        <v>76.28</v>
      </c>
      <c r="U335">
        <v>74.19</v>
      </c>
      <c r="Y335">
        <v>75.239999999999995</v>
      </c>
      <c r="Z335">
        <v>89</v>
      </c>
      <c r="AA335">
        <v>80</v>
      </c>
      <c r="AE335">
        <v>11</v>
      </c>
      <c r="AF335">
        <v>13</v>
      </c>
      <c r="AJ335">
        <v>80</v>
      </c>
    </row>
    <row r="336" spans="1:36" x14ac:dyDescent="0.25">
      <c r="A336" s="3" t="str">
        <f t="shared" si="5"/>
        <v>Marissa Steen</v>
      </c>
      <c r="B336" s="4">
        <v>45732</v>
      </c>
      <c r="C336" t="s">
        <v>1651</v>
      </c>
      <c r="D336" t="s">
        <v>1652</v>
      </c>
      <c r="E336" t="s">
        <v>1653</v>
      </c>
      <c r="F336" t="s">
        <v>1654</v>
      </c>
      <c r="I336" t="s">
        <v>1790</v>
      </c>
      <c r="J336" t="s">
        <v>1791</v>
      </c>
      <c r="K336" t="s">
        <v>1317</v>
      </c>
      <c r="L336">
        <v>74</v>
      </c>
      <c r="M336">
        <v>73</v>
      </c>
      <c r="Q336">
        <v>147</v>
      </c>
      <c r="R336">
        <v>73.849999999999994</v>
      </c>
      <c r="S336">
        <v>73.510000000000005</v>
      </c>
      <c r="T336">
        <v>76.28</v>
      </c>
      <c r="U336">
        <v>74.19</v>
      </c>
      <c r="Y336">
        <v>75.239999999999995</v>
      </c>
      <c r="Z336">
        <v>89</v>
      </c>
      <c r="AA336">
        <v>80</v>
      </c>
      <c r="AE336">
        <v>11</v>
      </c>
      <c r="AF336">
        <v>13</v>
      </c>
      <c r="AJ336">
        <v>80</v>
      </c>
    </row>
    <row r="337" spans="1:36" x14ac:dyDescent="0.25">
      <c r="A337" s="3" t="str">
        <f t="shared" si="5"/>
        <v>Teresa Toscano</v>
      </c>
      <c r="B337" s="4">
        <v>45732</v>
      </c>
      <c r="C337" t="s">
        <v>1651</v>
      </c>
      <c r="D337" t="s">
        <v>1652</v>
      </c>
      <c r="E337" t="s">
        <v>1653</v>
      </c>
      <c r="F337" t="s">
        <v>1654</v>
      </c>
      <c r="I337" t="s">
        <v>1792</v>
      </c>
      <c r="J337" t="s">
        <v>1793</v>
      </c>
      <c r="K337" t="s">
        <v>1317</v>
      </c>
      <c r="L337">
        <v>74</v>
      </c>
      <c r="M337">
        <v>73</v>
      </c>
      <c r="Q337">
        <v>147</v>
      </c>
      <c r="R337">
        <v>73.849999999999994</v>
      </c>
      <c r="S337">
        <v>73.510000000000005</v>
      </c>
      <c r="T337">
        <v>76.28</v>
      </c>
      <c r="U337">
        <v>74.19</v>
      </c>
      <c r="Y337">
        <v>75.239999999999995</v>
      </c>
      <c r="Z337">
        <v>89</v>
      </c>
      <c r="AA337">
        <v>80</v>
      </c>
      <c r="AE337">
        <v>11</v>
      </c>
      <c r="AF337">
        <v>13</v>
      </c>
      <c r="AJ337">
        <v>80</v>
      </c>
    </row>
    <row r="338" spans="1:36" x14ac:dyDescent="0.25">
      <c r="A338" s="3" t="str">
        <f t="shared" si="5"/>
        <v>Brooke Rivers</v>
      </c>
      <c r="B338" s="4">
        <v>45732</v>
      </c>
      <c r="C338" t="s">
        <v>1651</v>
      </c>
      <c r="D338" t="s">
        <v>1652</v>
      </c>
      <c r="E338" t="s">
        <v>1653</v>
      </c>
      <c r="F338" t="s">
        <v>1654</v>
      </c>
      <c r="I338" t="s">
        <v>1794</v>
      </c>
      <c r="J338" t="s">
        <v>1795</v>
      </c>
      <c r="K338" t="s">
        <v>1317</v>
      </c>
      <c r="L338">
        <v>72</v>
      </c>
      <c r="M338">
        <v>75</v>
      </c>
      <c r="Q338">
        <v>147</v>
      </c>
      <c r="R338">
        <v>73.849999999999994</v>
      </c>
      <c r="S338">
        <v>73.510000000000005</v>
      </c>
      <c r="T338">
        <v>74.28</v>
      </c>
      <c r="U338">
        <v>76.19</v>
      </c>
      <c r="Y338">
        <v>75.239999999999995</v>
      </c>
      <c r="Z338">
        <v>61</v>
      </c>
      <c r="AA338">
        <v>80</v>
      </c>
      <c r="AE338">
        <v>9</v>
      </c>
      <c r="AF338">
        <v>13</v>
      </c>
      <c r="AJ338">
        <v>80</v>
      </c>
    </row>
    <row r="339" spans="1:36" x14ac:dyDescent="0.25">
      <c r="A339" s="3" t="str">
        <f t="shared" si="5"/>
        <v>Pinyada Kuvanun</v>
      </c>
      <c r="B339" s="4">
        <v>45732</v>
      </c>
      <c r="C339" t="s">
        <v>1651</v>
      </c>
      <c r="D339" t="s">
        <v>1652</v>
      </c>
      <c r="E339" t="s">
        <v>1653</v>
      </c>
      <c r="F339" t="s">
        <v>1654</v>
      </c>
      <c r="I339" t="s">
        <v>1796</v>
      </c>
      <c r="J339" t="s">
        <v>1797</v>
      </c>
      <c r="K339" t="s">
        <v>1317</v>
      </c>
      <c r="L339">
        <v>71</v>
      </c>
      <c r="M339">
        <v>76</v>
      </c>
      <c r="Q339">
        <v>147</v>
      </c>
      <c r="R339">
        <v>73.849999999999994</v>
      </c>
      <c r="S339">
        <v>73.510000000000005</v>
      </c>
      <c r="T339">
        <v>73.28</v>
      </c>
      <c r="U339">
        <v>77.19</v>
      </c>
      <c r="Y339">
        <v>75.239999999999995</v>
      </c>
      <c r="Z339">
        <v>51</v>
      </c>
      <c r="AA339">
        <v>80</v>
      </c>
      <c r="AE339">
        <v>8</v>
      </c>
      <c r="AF339">
        <v>13</v>
      </c>
      <c r="AJ339">
        <v>80</v>
      </c>
    </row>
    <row r="340" spans="1:36" x14ac:dyDescent="0.25">
      <c r="A340" s="3" t="str">
        <f t="shared" si="5"/>
        <v>Kathleen Scavo</v>
      </c>
      <c r="B340" s="4">
        <v>45732</v>
      </c>
      <c r="C340" t="s">
        <v>1651</v>
      </c>
      <c r="D340" t="s">
        <v>1652</v>
      </c>
      <c r="E340" t="s">
        <v>1653</v>
      </c>
      <c r="F340" t="s">
        <v>1654</v>
      </c>
      <c r="I340" t="s">
        <v>1798</v>
      </c>
      <c r="J340" t="s">
        <v>1799</v>
      </c>
      <c r="K340" t="s">
        <v>1317</v>
      </c>
      <c r="L340">
        <v>67</v>
      </c>
      <c r="M340">
        <v>80</v>
      </c>
      <c r="Q340">
        <v>147</v>
      </c>
      <c r="R340">
        <v>73.849999999999994</v>
      </c>
      <c r="S340">
        <v>73.510000000000005</v>
      </c>
      <c r="T340">
        <v>69.28</v>
      </c>
      <c r="U340">
        <v>81.19</v>
      </c>
      <c r="Y340">
        <v>75.239999999999995</v>
      </c>
      <c r="Z340">
        <v>7</v>
      </c>
      <c r="AA340">
        <v>80</v>
      </c>
      <c r="AE340">
        <v>4</v>
      </c>
      <c r="AF340">
        <v>13</v>
      </c>
      <c r="AJ340">
        <v>80</v>
      </c>
    </row>
    <row r="341" spans="1:36" x14ac:dyDescent="0.25">
      <c r="A341" s="3" t="str">
        <f t="shared" si="5"/>
        <v>Anita Uwadia</v>
      </c>
      <c r="B341" s="4">
        <v>45732</v>
      </c>
      <c r="C341" t="s">
        <v>1651</v>
      </c>
      <c r="D341" t="s">
        <v>1652</v>
      </c>
      <c r="E341" t="s">
        <v>1653</v>
      </c>
      <c r="F341" t="s">
        <v>1654</v>
      </c>
      <c r="I341" t="s">
        <v>1800</v>
      </c>
      <c r="J341" t="s">
        <v>1801</v>
      </c>
      <c r="K341" t="s">
        <v>1317</v>
      </c>
      <c r="L341">
        <v>78</v>
      </c>
      <c r="M341">
        <v>70</v>
      </c>
      <c r="Q341">
        <v>148</v>
      </c>
      <c r="R341">
        <v>73.849999999999994</v>
      </c>
      <c r="S341">
        <v>73.510000000000005</v>
      </c>
      <c r="T341">
        <v>80.28</v>
      </c>
      <c r="U341">
        <v>71.19</v>
      </c>
      <c r="Y341">
        <v>75.739999999999995</v>
      </c>
      <c r="Z341">
        <v>117</v>
      </c>
      <c r="AA341">
        <v>88</v>
      </c>
      <c r="AE341">
        <v>15</v>
      </c>
      <c r="AF341">
        <v>14</v>
      </c>
      <c r="AJ341">
        <v>88</v>
      </c>
    </row>
    <row r="342" spans="1:36" x14ac:dyDescent="0.25">
      <c r="A342" s="3" t="str">
        <f t="shared" si="5"/>
        <v>Pavarisa Yoktuan</v>
      </c>
      <c r="B342" s="4">
        <v>45732</v>
      </c>
      <c r="C342" t="s">
        <v>1651</v>
      </c>
      <c r="D342" t="s">
        <v>1652</v>
      </c>
      <c r="E342" t="s">
        <v>1653</v>
      </c>
      <c r="F342" t="s">
        <v>1654</v>
      </c>
      <c r="I342" t="s">
        <v>1802</v>
      </c>
      <c r="J342" t="s">
        <v>1803</v>
      </c>
      <c r="K342" t="s">
        <v>1317</v>
      </c>
      <c r="L342">
        <v>75</v>
      </c>
      <c r="M342">
        <v>73</v>
      </c>
      <c r="Q342">
        <v>148</v>
      </c>
      <c r="R342">
        <v>73.849999999999994</v>
      </c>
      <c r="S342">
        <v>73.510000000000005</v>
      </c>
      <c r="T342">
        <v>77.28</v>
      </c>
      <c r="U342">
        <v>74.19</v>
      </c>
      <c r="Y342">
        <v>75.739999999999995</v>
      </c>
      <c r="Z342">
        <v>102</v>
      </c>
      <c r="AA342">
        <v>88</v>
      </c>
      <c r="AE342">
        <v>12</v>
      </c>
      <c r="AF342">
        <v>14</v>
      </c>
      <c r="AJ342">
        <v>88</v>
      </c>
    </row>
    <row r="343" spans="1:36" x14ac:dyDescent="0.25">
      <c r="A343" s="3" t="str">
        <f t="shared" si="5"/>
        <v>Julia Gregg</v>
      </c>
      <c r="B343" s="4">
        <v>45732</v>
      </c>
      <c r="C343" t="s">
        <v>1651</v>
      </c>
      <c r="D343" t="s">
        <v>1652</v>
      </c>
      <c r="E343" t="s">
        <v>1653</v>
      </c>
      <c r="F343" t="s">
        <v>1654</v>
      </c>
      <c r="I343" t="s">
        <v>1489</v>
      </c>
      <c r="J343" t="s">
        <v>1804</v>
      </c>
      <c r="K343" t="s">
        <v>1317</v>
      </c>
      <c r="L343">
        <v>73</v>
      </c>
      <c r="M343">
        <v>75</v>
      </c>
      <c r="Q343">
        <v>148</v>
      </c>
      <c r="R343">
        <v>73.849999999999994</v>
      </c>
      <c r="S343">
        <v>73.510000000000005</v>
      </c>
      <c r="T343">
        <v>75.28</v>
      </c>
      <c r="U343">
        <v>76.19</v>
      </c>
      <c r="Y343">
        <v>75.739999999999995</v>
      </c>
      <c r="Z343">
        <v>72</v>
      </c>
      <c r="AA343">
        <v>88</v>
      </c>
      <c r="AE343">
        <v>10</v>
      </c>
      <c r="AF343">
        <v>14</v>
      </c>
      <c r="AJ343">
        <v>88</v>
      </c>
    </row>
    <row r="344" spans="1:36" x14ac:dyDescent="0.25">
      <c r="A344" s="3" t="str">
        <f t="shared" si="5"/>
        <v>Georgia Oboh</v>
      </c>
      <c r="B344" s="4">
        <v>45732</v>
      </c>
      <c r="C344" t="s">
        <v>1651</v>
      </c>
      <c r="D344" t="s">
        <v>1652</v>
      </c>
      <c r="E344" t="s">
        <v>1653</v>
      </c>
      <c r="F344" t="s">
        <v>1654</v>
      </c>
      <c r="I344" t="s">
        <v>1805</v>
      </c>
      <c r="J344" t="s">
        <v>1806</v>
      </c>
      <c r="K344" t="s">
        <v>1317</v>
      </c>
      <c r="L344">
        <v>73</v>
      </c>
      <c r="M344">
        <v>75</v>
      </c>
      <c r="Q344">
        <v>148</v>
      </c>
      <c r="R344">
        <v>73.849999999999994</v>
      </c>
      <c r="S344">
        <v>73.510000000000005</v>
      </c>
      <c r="T344">
        <v>75.28</v>
      </c>
      <c r="U344">
        <v>76.19</v>
      </c>
      <c r="Y344">
        <v>75.739999999999995</v>
      </c>
      <c r="Z344">
        <v>72</v>
      </c>
      <c r="AA344">
        <v>88</v>
      </c>
      <c r="AE344">
        <v>10</v>
      </c>
      <c r="AF344">
        <v>14</v>
      </c>
      <c r="AJ344">
        <v>88</v>
      </c>
    </row>
    <row r="345" spans="1:36" x14ac:dyDescent="0.25">
      <c r="A345" s="3" t="str">
        <f t="shared" si="5"/>
        <v>Latanna Stone</v>
      </c>
      <c r="B345" s="4">
        <v>45732</v>
      </c>
      <c r="C345" t="s">
        <v>1651</v>
      </c>
      <c r="D345" t="s">
        <v>1652</v>
      </c>
      <c r="E345" t="s">
        <v>1653</v>
      </c>
      <c r="F345" t="s">
        <v>1654</v>
      </c>
      <c r="I345" t="s">
        <v>1807</v>
      </c>
      <c r="J345" t="s">
        <v>1808</v>
      </c>
      <c r="K345" t="s">
        <v>1317</v>
      </c>
      <c r="L345">
        <v>70</v>
      </c>
      <c r="M345">
        <v>78</v>
      </c>
      <c r="Q345">
        <v>148</v>
      </c>
      <c r="R345">
        <v>73.849999999999994</v>
      </c>
      <c r="S345">
        <v>73.510000000000005</v>
      </c>
      <c r="T345">
        <v>72.28</v>
      </c>
      <c r="U345">
        <v>79.19</v>
      </c>
      <c r="Y345">
        <v>75.739999999999995</v>
      </c>
      <c r="Z345">
        <v>31</v>
      </c>
      <c r="AA345">
        <v>88</v>
      </c>
      <c r="AE345">
        <v>7</v>
      </c>
      <c r="AF345">
        <v>14</v>
      </c>
      <c r="AJ345">
        <v>88</v>
      </c>
    </row>
    <row r="346" spans="1:36" x14ac:dyDescent="0.25">
      <c r="A346" s="3" t="str">
        <f t="shared" si="5"/>
        <v>Laura Wearn</v>
      </c>
      <c r="B346" s="4">
        <v>45732</v>
      </c>
      <c r="C346" t="s">
        <v>1651</v>
      </c>
      <c r="D346" t="s">
        <v>1652</v>
      </c>
      <c r="E346" t="s">
        <v>1653</v>
      </c>
      <c r="F346" t="s">
        <v>1654</v>
      </c>
      <c r="I346" t="s">
        <v>1809</v>
      </c>
      <c r="J346" t="s">
        <v>1478</v>
      </c>
      <c r="K346" t="s">
        <v>1317</v>
      </c>
      <c r="L346">
        <v>70</v>
      </c>
      <c r="M346">
        <v>78</v>
      </c>
      <c r="Q346">
        <v>148</v>
      </c>
      <c r="R346">
        <v>73.849999999999994</v>
      </c>
      <c r="S346">
        <v>73.510000000000005</v>
      </c>
      <c r="T346">
        <v>72.28</v>
      </c>
      <c r="U346">
        <v>79.19</v>
      </c>
      <c r="Y346">
        <v>75.739999999999995</v>
      </c>
      <c r="Z346">
        <v>31</v>
      </c>
      <c r="AA346">
        <v>88</v>
      </c>
      <c r="AE346">
        <v>7</v>
      </c>
      <c r="AF346">
        <v>14</v>
      </c>
      <c r="AJ346">
        <v>88</v>
      </c>
    </row>
    <row r="347" spans="1:36" x14ac:dyDescent="0.25">
      <c r="A347" s="3" t="str">
        <f t="shared" si="5"/>
        <v>Yue Zhang</v>
      </c>
      <c r="B347" s="4">
        <v>45732</v>
      </c>
      <c r="C347" t="s">
        <v>1651</v>
      </c>
      <c r="D347" t="s">
        <v>1652</v>
      </c>
      <c r="E347" t="s">
        <v>1653</v>
      </c>
      <c r="F347" t="s">
        <v>1654</v>
      </c>
      <c r="I347" t="s">
        <v>1675</v>
      </c>
      <c r="J347" t="s">
        <v>1810</v>
      </c>
      <c r="K347" t="s">
        <v>1317</v>
      </c>
      <c r="L347">
        <v>70</v>
      </c>
      <c r="M347">
        <v>78</v>
      </c>
      <c r="Q347">
        <v>148</v>
      </c>
      <c r="R347">
        <v>73.849999999999994</v>
      </c>
      <c r="S347">
        <v>73.510000000000005</v>
      </c>
      <c r="T347">
        <v>72.28</v>
      </c>
      <c r="U347">
        <v>79.19</v>
      </c>
      <c r="Y347">
        <v>75.739999999999995</v>
      </c>
      <c r="Z347">
        <v>31</v>
      </c>
      <c r="AA347">
        <v>88</v>
      </c>
      <c r="AE347">
        <v>7</v>
      </c>
      <c r="AF347">
        <v>14</v>
      </c>
      <c r="AJ347">
        <v>88</v>
      </c>
    </row>
    <row r="348" spans="1:36" x14ac:dyDescent="0.25">
      <c r="A348" s="3" t="str">
        <f t="shared" si="5"/>
        <v>Alice Hodge</v>
      </c>
      <c r="B348" s="4">
        <v>45732</v>
      </c>
      <c r="C348" t="s">
        <v>1651</v>
      </c>
      <c r="D348" t="s">
        <v>1652</v>
      </c>
      <c r="E348" t="s">
        <v>1653</v>
      </c>
      <c r="F348" t="s">
        <v>1654</v>
      </c>
      <c r="I348" t="s">
        <v>1811</v>
      </c>
      <c r="J348" t="s">
        <v>1503</v>
      </c>
      <c r="K348" t="s">
        <v>1317</v>
      </c>
      <c r="L348">
        <v>73</v>
      </c>
      <c r="M348">
        <v>76</v>
      </c>
      <c r="Q348">
        <v>149</v>
      </c>
      <c r="R348">
        <v>73.849999999999994</v>
      </c>
      <c r="S348">
        <v>73.510000000000005</v>
      </c>
      <c r="T348">
        <v>75.28</v>
      </c>
      <c r="U348">
        <v>77.19</v>
      </c>
      <c r="Y348">
        <v>76.239999999999995</v>
      </c>
      <c r="Z348">
        <v>72</v>
      </c>
      <c r="AA348">
        <v>95</v>
      </c>
      <c r="AE348">
        <v>10</v>
      </c>
      <c r="AF348">
        <v>15</v>
      </c>
      <c r="AJ348">
        <v>95</v>
      </c>
    </row>
    <row r="349" spans="1:36" x14ac:dyDescent="0.25">
      <c r="A349" s="3" t="str">
        <f t="shared" si="5"/>
        <v>Malia Nam</v>
      </c>
      <c r="B349" s="4">
        <v>45732</v>
      </c>
      <c r="C349" t="s">
        <v>1651</v>
      </c>
      <c r="D349" t="s">
        <v>1652</v>
      </c>
      <c r="E349" t="s">
        <v>1653</v>
      </c>
      <c r="F349" t="s">
        <v>1654</v>
      </c>
      <c r="I349" t="s">
        <v>1812</v>
      </c>
      <c r="J349" t="s">
        <v>1813</v>
      </c>
      <c r="K349" t="s">
        <v>1317</v>
      </c>
      <c r="L349">
        <v>72</v>
      </c>
      <c r="M349">
        <v>77</v>
      </c>
      <c r="Q349">
        <v>149</v>
      </c>
      <c r="R349">
        <v>73.849999999999994</v>
      </c>
      <c r="S349">
        <v>73.510000000000005</v>
      </c>
      <c r="T349">
        <v>74.28</v>
      </c>
      <c r="U349">
        <v>78.19</v>
      </c>
      <c r="Y349">
        <v>76.239999999999995</v>
      </c>
      <c r="Z349">
        <v>61</v>
      </c>
      <c r="AA349">
        <v>95</v>
      </c>
      <c r="AE349">
        <v>9</v>
      </c>
      <c r="AF349">
        <v>15</v>
      </c>
      <c r="AJ349">
        <v>95</v>
      </c>
    </row>
    <row r="350" spans="1:36" x14ac:dyDescent="0.25">
      <c r="A350" s="3" t="str">
        <f t="shared" si="5"/>
        <v>Caitlin Peirce</v>
      </c>
      <c r="B350" s="4">
        <v>45732</v>
      </c>
      <c r="C350" t="s">
        <v>1651</v>
      </c>
      <c r="D350" t="s">
        <v>1652</v>
      </c>
      <c r="E350" t="s">
        <v>1653</v>
      </c>
      <c r="F350" t="s">
        <v>1654</v>
      </c>
      <c r="I350" t="s">
        <v>1814</v>
      </c>
      <c r="J350" t="s">
        <v>1815</v>
      </c>
      <c r="K350" t="s">
        <v>1317</v>
      </c>
      <c r="L350">
        <v>72</v>
      </c>
      <c r="M350">
        <v>77</v>
      </c>
      <c r="Q350">
        <v>149</v>
      </c>
      <c r="R350">
        <v>73.849999999999994</v>
      </c>
      <c r="S350">
        <v>73.510000000000005</v>
      </c>
      <c r="T350">
        <v>74.28</v>
      </c>
      <c r="U350">
        <v>78.19</v>
      </c>
      <c r="Y350">
        <v>76.239999999999995</v>
      </c>
      <c r="Z350">
        <v>61</v>
      </c>
      <c r="AA350">
        <v>95</v>
      </c>
      <c r="AE350">
        <v>9</v>
      </c>
      <c r="AF350">
        <v>15</v>
      </c>
      <c r="AJ350">
        <v>95</v>
      </c>
    </row>
    <row r="351" spans="1:36" x14ac:dyDescent="0.25">
      <c r="A351" s="3" t="str">
        <f t="shared" si="5"/>
        <v>Alison Muirhead</v>
      </c>
      <c r="B351" s="4">
        <v>45732</v>
      </c>
      <c r="C351" t="s">
        <v>1651</v>
      </c>
      <c r="D351" t="s">
        <v>1652</v>
      </c>
      <c r="E351" t="s">
        <v>1653</v>
      </c>
      <c r="F351" t="s">
        <v>1654</v>
      </c>
      <c r="I351" t="s">
        <v>1816</v>
      </c>
      <c r="J351" t="s">
        <v>1817</v>
      </c>
      <c r="K351" t="s">
        <v>1317</v>
      </c>
      <c r="L351">
        <v>71</v>
      </c>
      <c r="M351">
        <v>78</v>
      </c>
      <c r="Q351">
        <v>149</v>
      </c>
      <c r="R351">
        <v>73.849999999999994</v>
      </c>
      <c r="S351">
        <v>73.510000000000005</v>
      </c>
      <c r="T351">
        <v>73.28</v>
      </c>
      <c r="U351">
        <v>79.19</v>
      </c>
      <c r="Y351">
        <v>76.239999999999995</v>
      </c>
      <c r="Z351">
        <v>51</v>
      </c>
      <c r="AA351">
        <v>95</v>
      </c>
      <c r="AE351">
        <v>8</v>
      </c>
      <c r="AF351">
        <v>15</v>
      </c>
      <c r="AJ351">
        <v>95</v>
      </c>
    </row>
    <row r="352" spans="1:36" x14ac:dyDescent="0.25">
      <c r="A352" s="3" t="str">
        <f t="shared" si="5"/>
        <v>Annie Park</v>
      </c>
      <c r="B352" s="4">
        <v>45732</v>
      </c>
      <c r="C352" t="s">
        <v>1651</v>
      </c>
      <c r="D352" t="s">
        <v>1652</v>
      </c>
      <c r="E352" t="s">
        <v>1653</v>
      </c>
      <c r="F352" t="s">
        <v>1654</v>
      </c>
      <c r="I352" t="s">
        <v>1217</v>
      </c>
      <c r="J352" t="s">
        <v>1818</v>
      </c>
      <c r="K352" t="s">
        <v>1317</v>
      </c>
      <c r="L352">
        <v>77</v>
      </c>
      <c r="M352">
        <v>73</v>
      </c>
      <c r="Q352">
        <v>150</v>
      </c>
      <c r="R352">
        <v>73.849999999999994</v>
      </c>
      <c r="S352">
        <v>73.510000000000005</v>
      </c>
      <c r="T352">
        <v>79.28</v>
      </c>
      <c r="U352">
        <v>74.19</v>
      </c>
      <c r="Y352">
        <v>76.739999999999995</v>
      </c>
      <c r="Z352">
        <v>114</v>
      </c>
      <c r="AA352">
        <v>99</v>
      </c>
      <c r="AE352">
        <v>14</v>
      </c>
      <c r="AF352">
        <v>16</v>
      </c>
      <c r="AJ352">
        <v>99</v>
      </c>
    </row>
    <row r="353" spans="1:36" x14ac:dyDescent="0.25">
      <c r="A353" s="3" t="str">
        <f t="shared" si="5"/>
        <v>Katherine Muzi</v>
      </c>
      <c r="B353" s="4">
        <v>45732</v>
      </c>
      <c r="C353" t="s">
        <v>1651</v>
      </c>
      <c r="D353" t="s">
        <v>1652</v>
      </c>
      <c r="E353" t="s">
        <v>1653</v>
      </c>
      <c r="F353" t="s">
        <v>1654</v>
      </c>
      <c r="I353" t="s">
        <v>1819</v>
      </c>
      <c r="J353" t="s">
        <v>1820</v>
      </c>
      <c r="K353" t="s">
        <v>1317</v>
      </c>
      <c r="L353">
        <v>74</v>
      </c>
      <c r="M353">
        <v>76</v>
      </c>
      <c r="Q353">
        <v>150</v>
      </c>
      <c r="R353">
        <v>73.849999999999994</v>
      </c>
      <c r="S353">
        <v>73.510000000000005</v>
      </c>
      <c r="T353">
        <v>76.28</v>
      </c>
      <c r="U353">
        <v>77.19</v>
      </c>
      <c r="Y353">
        <v>76.739999999999995</v>
      </c>
      <c r="Z353">
        <v>89</v>
      </c>
      <c r="AA353">
        <v>99</v>
      </c>
      <c r="AE353">
        <v>11</v>
      </c>
      <c r="AF353">
        <v>16</v>
      </c>
      <c r="AJ353">
        <v>99</v>
      </c>
    </row>
    <row r="354" spans="1:36" x14ac:dyDescent="0.25">
      <c r="A354" s="3" t="str">
        <f t="shared" si="5"/>
        <v>Jennifer Song</v>
      </c>
      <c r="B354" s="4">
        <v>45732</v>
      </c>
      <c r="C354" t="s">
        <v>1651</v>
      </c>
      <c r="D354" t="s">
        <v>1652</v>
      </c>
      <c r="E354" t="s">
        <v>1653</v>
      </c>
      <c r="F354" t="s">
        <v>1654</v>
      </c>
      <c r="I354" t="s">
        <v>1250</v>
      </c>
      <c r="J354" t="s">
        <v>1528</v>
      </c>
      <c r="K354" t="s">
        <v>1317</v>
      </c>
      <c r="L354">
        <v>72</v>
      </c>
      <c r="M354">
        <v>78</v>
      </c>
      <c r="Q354">
        <v>150</v>
      </c>
      <c r="R354">
        <v>73.849999999999994</v>
      </c>
      <c r="S354">
        <v>73.510000000000005</v>
      </c>
      <c r="T354">
        <v>74.28</v>
      </c>
      <c r="U354">
        <v>79.19</v>
      </c>
      <c r="Y354">
        <v>76.739999999999995</v>
      </c>
      <c r="Z354">
        <v>61</v>
      </c>
      <c r="AA354">
        <v>99</v>
      </c>
      <c r="AE354">
        <v>9</v>
      </c>
      <c r="AF354">
        <v>16</v>
      </c>
      <c r="AJ354">
        <v>99</v>
      </c>
    </row>
    <row r="355" spans="1:36" x14ac:dyDescent="0.25">
      <c r="A355" s="3" t="str">
        <f t="shared" si="5"/>
        <v>Sadie Englemann</v>
      </c>
      <c r="B355" s="4">
        <v>45732</v>
      </c>
      <c r="C355" t="s">
        <v>1651</v>
      </c>
      <c r="D355" t="s">
        <v>1652</v>
      </c>
      <c r="E355" t="s">
        <v>1653</v>
      </c>
      <c r="F355" t="s">
        <v>1654</v>
      </c>
      <c r="I355" t="s">
        <v>1821</v>
      </c>
      <c r="J355" t="s">
        <v>1822</v>
      </c>
      <c r="K355" t="s">
        <v>1317</v>
      </c>
      <c r="L355">
        <v>69</v>
      </c>
      <c r="M355">
        <v>81</v>
      </c>
      <c r="Q355">
        <v>150</v>
      </c>
      <c r="R355">
        <v>73.849999999999994</v>
      </c>
      <c r="S355">
        <v>73.510000000000005</v>
      </c>
      <c r="T355">
        <v>71.28</v>
      </c>
      <c r="U355">
        <v>82.19</v>
      </c>
      <c r="Y355">
        <v>76.739999999999995</v>
      </c>
      <c r="Z355">
        <v>19</v>
      </c>
      <c r="AA355">
        <v>99</v>
      </c>
      <c r="AE355">
        <v>6</v>
      </c>
      <c r="AF355">
        <v>16</v>
      </c>
      <c r="AJ355">
        <v>99</v>
      </c>
    </row>
    <row r="356" spans="1:36" x14ac:dyDescent="0.25">
      <c r="A356" s="3" t="str">
        <f t="shared" si="5"/>
        <v>Julia Johnson</v>
      </c>
      <c r="B356" s="4">
        <v>45732</v>
      </c>
      <c r="C356" t="s">
        <v>1651</v>
      </c>
      <c r="D356" t="s">
        <v>1652</v>
      </c>
      <c r="E356" t="s">
        <v>1653</v>
      </c>
      <c r="F356" t="s">
        <v>1654</v>
      </c>
      <c r="I356" t="s">
        <v>1823</v>
      </c>
      <c r="J356" t="s">
        <v>1804</v>
      </c>
      <c r="K356" t="s">
        <v>1317</v>
      </c>
      <c r="L356">
        <v>76</v>
      </c>
      <c r="M356">
        <v>75</v>
      </c>
      <c r="Q356">
        <v>151</v>
      </c>
      <c r="R356">
        <v>73.849999999999994</v>
      </c>
      <c r="S356">
        <v>73.510000000000005</v>
      </c>
      <c r="T356">
        <v>78.28</v>
      </c>
      <c r="U356">
        <v>76.19</v>
      </c>
      <c r="Y356">
        <v>77.239999999999995</v>
      </c>
      <c r="Z356">
        <v>109</v>
      </c>
      <c r="AA356">
        <v>103</v>
      </c>
      <c r="AE356">
        <v>13</v>
      </c>
      <c r="AF356">
        <v>17</v>
      </c>
      <c r="AJ356">
        <v>103</v>
      </c>
    </row>
    <row r="357" spans="1:36" x14ac:dyDescent="0.25">
      <c r="A357" s="3" t="str">
        <f t="shared" si="5"/>
        <v>Mara King</v>
      </c>
      <c r="B357" s="4">
        <v>45732</v>
      </c>
      <c r="C357" t="s">
        <v>1651</v>
      </c>
      <c r="D357" t="s">
        <v>1652</v>
      </c>
      <c r="E357" t="s">
        <v>1653</v>
      </c>
      <c r="F357" t="s">
        <v>1654</v>
      </c>
      <c r="I357" t="s">
        <v>1824</v>
      </c>
      <c r="J357" t="s">
        <v>1825</v>
      </c>
      <c r="K357" t="s">
        <v>1317</v>
      </c>
      <c r="L357">
        <v>74</v>
      </c>
      <c r="M357">
        <v>77</v>
      </c>
      <c r="Q357">
        <v>151</v>
      </c>
      <c r="R357">
        <v>73.849999999999994</v>
      </c>
      <c r="S357">
        <v>73.510000000000005</v>
      </c>
      <c r="T357">
        <v>76.28</v>
      </c>
      <c r="U357">
        <v>78.19</v>
      </c>
      <c r="Y357">
        <v>77.239999999999995</v>
      </c>
      <c r="Z357">
        <v>89</v>
      </c>
      <c r="AA357">
        <v>103</v>
      </c>
      <c r="AE357">
        <v>11</v>
      </c>
      <c r="AF357">
        <v>17</v>
      </c>
      <c r="AJ357">
        <v>103</v>
      </c>
    </row>
    <row r="358" spans="1:36" x14ac:dyDescent="0.25">
      <c r="A358" s="3" t="str">
        <f t="shared" si="5"/>
        <v>Siyun Liu</v>
      </c>
      <c r="B358" s="4">
        <v>45732</v>
      </c>
      <c r="C358" t="s">
        <v>1651</v>
      </c>
      <c r="D358" t="s">
        <v>1652</v>
      </c>
      <c r="E358" t="s">
        <v>1653</v>
      </c>
      <c r="F358" t="s">
        <v>1654</v>
      </c>
      <c r="I358" t="s">
        <v>1826</v>
      </c>
      <c r="J358" t="s">
        <v>1827</v>
      </c>
      <c r="K358" t="s">
        <v>1317</v>
      </c>
      <c r="L358">
        <v>74</v>
      </c>
      <c r="M358">
        <v>77</v>
      </c>
      <c r="Q358">
        <v>151</v>
      </c>
      <c r="R358">
        <v>73.849999999999994</v>
      </c>
      <c r="S358">
        <v>73.510000000000005</v>
      </c>
      <c r="T358">
        <v>76.28</v>
      </c>
      <c r="U358">
        <v>78.19</v>
      </c>
      <c r="Y358">
        <v>77.239999999999995</v>
      </c>
      <c r="Z358">
        <v>89</v>
      </c>
      <c r="AA358">
        <v>103</v>
      </c>
      <c r="AE358">
        <v>11</v>
      </c>
      <c r="AF358">
        <v>17</v>
      </c>
      <c r="AJ358">
        <v>103</v>
      </c>
    </row>
    <row r="359" spans="1:36" x14ac:dyDescent="0.25">
      <c r="A359" s="3" t="str">
        <f t="shared" si="5"/>
        <v>Kate Villegas</v>
      </c>
      <c r="B359" s="4">
        <v>45732</v>
      </c>
      <c r="C359" t="s">
        <v>1651</v>
      </c>
      <c r="D359" t="s">
        <v>1652</v>
      </c>
      <c r="E359" t="s">
        <v>1653</v>
      </c>
      <c r="F359" t="s">
        <v>1654</v>
      </c>
      <c r="I359" t="s">
        <v>1828</v>
      </c>
      <c r="J359" t="s">
        <v>1829</v>
      </c>
      <c r="K359" t="s">
        <v>1317</v>
      </c>
      <c r="L359">
        <v>74</v>
      </c>
      <c r="M359">
        <v>77</v>
      </c>
      <c r="Q359">
        <v>151</v>
      </c>
      <c r="R359">
        <v>73.849999999999994</v>
      </c>
      <c r="S359">
        <v>73.510000000000005</v>
      </c>
      <c r="T359">
        <v>76.28</v>
      </c>
      <c r="U359">
        <v>78.19</v>
      </c>
      <c r="Y359">
        <v>77.239999999999995</v>
      </c>
      <c r="Z359">
        <v>89</v>
      </c>
      <c r="AA359">
        <v>103</v>
      </c>
      <c r="AE359">
        <v>11</v>
      </c>
      <c r="AF359">
        <v>17</v>
      </c>
      <c r="AJ359">
        <v>103</v>
      </c>
    </row>
    <row r="360" spans="1:36" x14ac:dyDescent="0.25">
      <c r="A360" s="3" t="str">
        <f t="shared" si="5"/>
        <v>Matilda Castren</v>
      </c>
      <c r="B360" s="4">
        <v>45732</v>
      </c>
      <c r="C360" t="s">
        <v>1651</v>
      </c>
      <c r="D360" t="s">
        <v>1652</v>
      </c>
      <c r="E360" t="s">
        <v>1653</v>
      </c>
      <c r="F360" t="s">
        <v>1654</v>
      </c>
      <c r="I360" t="s">
        <v>1830</v>
      </c>
      <c r="J360" t="s">
        <v>1831</v>
      </c>
      <c r="K360" t="s">
        <v>1317</v>
      </c>
      <c r="L360">
        <v>73</v>
      </c>
      <c r="M360">
        <v>78</v>
      </c>
      <c r="Q360">
        <v>151</v>
      </c>
      <c r="R360">
        <v>73.849999999999994</v>
      </c>
      <c r="S360">
        <v>73.510000000000005</v>
      </c>
      <c r="T360">
        <v>75.28</v>
      </c>
      <c r="U360">
        <v>79.19</v>
      </c>
      <c r="Y360">
        <v>77.239999999999995</v>
      </c>
      <c r="Z360">
        <v>72</v>
      </c>
      <c r="AA360">
        <v>103</v>
      </c>
      <c r="AE360">
        <v>10</v>
      </c>
      <c r="AF360">
        <v>17</v>
      </c>
      <c r="AJ360">
        <v>103</v>
      </c>
    </row>
    <row r="361" spans="1:36" x14ac:dyDescent="0.25">
      <c r="A361" s="3" t="str">
        <f t="shared" si="5"/>
        <v>Kelly Tan</v>
      </c>
      <c r="B361" s="4">
        <v>45732</v>
      </c>
      <c r="C361" t="s">
        <v>1651</v>
      </c>
      <c r="D361" t="s">
        <v>1652</v>
      </c>
      <c r="E361" t="s">
        <v>1653</v>
      </c>
      <c r="F361" t="s">
        <v>1654</v>
      </c>
      <c r="I361" t="s">
        <v>1402</v>
      </c>
      <c r="J361" t="s">
        <v>231</v>
      </c>
      <c r="K361" t="s">
        <v>1317</v>
      </c>
      <c r="L361">
        <v>71</v>
      </c>
      <c r="M361">
        <v>80</v>
      </c>
      <c r="Q361">
        <v>151</v>
      </c>
      <c r="R361">
        <v>73.849999999999994</v>
      </c>
      <c r="S361">
        <v>73.510000000000005</v>
      </c>
      <c r="T361">
        <v>73.28</v>
      </c>
      <c r="U361">
        <v>81.19</v>
      </c>
      <c r="Y361">
        <v>77.239999999999995</v>
      </c>
      <c r="Z361">
        <v>51</v>
      </c>
      <c r="AA361">
        <v>103</v>
      </c>
      <c r="AE361">
        <v>8</v>
      </c>
      <c r="AF361">
        <v>17</v>
      </c>
      <c r="AJ361">
        <v>103</v>
      </c>
    </row>
    <row r="362" spans="1:36" x14ac:dyDescent="0.25">
      <c r="A362" s="3" t="str">
        <f t="shared" si="5"/>
        <v>Rachel Rohanna</v>
      </c>
      <c r="B362" s="4">
        <v>45732</v>
      </c>
      <c r="C362" t="s">
        <v>1651</v>
      </c>
      <c r="D362" t="s">
        <v>1652</v>
      </c>
      <c r="E362" t="s">
        <v>1653</v>
      </c>
      <c r="F362" t="s">
        <v>1654</v>
      </c>
      <c r="I362" t="s">
        <v>1832</v>
      </c>
      <c r="J362" t="s">
        <v>1535</v>
      </c>
      <c r="K362" t="s">
        <v>1317</v>
      </c>
      <c r="L362">
        <v>70</v>
      </c>
      <c r="M362">
        <v>81</v>
      </c>
      <c r="Q362">
        <v>151</v>
      </c>
      <c r="R362">
        <v>73.849999999999994</v>
      </c>
      <c r="S362">
        <v>73.510000000000005</v>
      </c>
      <c r="T362">
        <v>72.28</v>
      </c>
      <c r="U362">
        <v>82.19</v>
      </c>
      <c r="Y362">
        <v>77.239999999999995</v>
      </c>
      <c r="Z362">
        <v>31</v>
      </c>
      <c r="AA362">
        <v>103</v>
      </c>
      <c r="AE362">
        <v>7</v>
      </c>
      <c r="AF362">
        <v>17</v>
      </c>
      <c r="AJ362">
        <v>103</v>
      </c>
    </row>
    <row r="363" spans="1:36" x14ac:dyDescent="0.25">
      <c r="A363" s="3" t="str">
        <f t="shared" si="5"/>
        <v>Ashli Bunch</v>
      </c>
      <c r="B363" s="4">
        <v>45732</v>
      </c>
      <c r="C363" t="s">
        <v>1651</v>
      </c>
      <c r="D363" t="s">
        <v>1652</v>
      </c>
      <c r="E363" t="s">
        <v>1653</v>
      </c>
      <c r="F363" t="s">
        <v>1654</v>
      </c>
      <c r="I363" t="s">
        <v>1833</v>
      </c>
      <c r="J363" t="s">
        <v>1834</v>
      </c>
      <c r="K363" t="s">
        <v>1317</v>
      </c>
      <c r="L363">
        <v>75</v>
      </c>
      <c r="M363">
        <v>77</v>
      </c>
      <c r="Q363">
        <v>152</v>
      </c>
      <c r="R363">
        <v>73.849999999999994</v>
      </c>
      <c r="S363">
        <v>73.510000000000005</v>
      </c>
      <c r="T363">
        <v>77.28</v>
      </c>
      <c r="U363">
        <v>78.19</v>
      </c>
      <c r="Y363">
        <v>77.739999999999995</v>
      </c>
      <c r="Z363">
        <v>102</v>
      </c>
      <c r="AA363">
        <v>110</v>
      </c>
      <c r="AE363">
        <v>12</v>
      </c>
      <c r="AF363">
        <v>18</v>
      </c>
      <c r="AJ363">
        <v>110</v>
      </c>
    </row>
    <row r="364" spans="1:36" x14ac:dyDescent="0.25">
      <c r="A364" s="3" t="str">
        <f t="shared" si="5"/>
        <v>Amy Lee</v>
      </c>
      <c r="B364" s="4">
        <v>45732</v>
      </c>
      <c r="C364" t="s">
        <v>1651</v>
      </c>
      <c r="D364" t="s">
        <v>1652</v>
      </c>
      <c r="E364" t="s">
        <v>1653</v>
      </c>
      <c r="F364" t="s">
        <v>1654</v>
      </c>
      <c r="I364" t="s">
        <v>1221</v>
      </c>
      <c r="J364" t="s">
        <v>1440</v>
      </c>
      <c r="K364" t="s">
        <v>1317</v>
      </c>
      <c r="L364">
        <v>75</v>
      </c>
      <c r="M364">
        <v>77</v>
      </c>
      <c r="Q364">
        <v>152</v>
      </c>
      <c r="R364">
        <v>73.849999999999994</v>
      </c>
      <c r="S364">
        <v>73.510000000000005</v>
      </c>
      <c r="T364">
        <v>77.28</v>
      </c>
      <c r="U364">
        <v>78.19</v>
      </c>
      <c r="Y364">
        <v>77.739999999999995</v>
      </c>
      <c r="Z364">
        <v>102</v>
      </c>
      <c r="AA364">
        <v>110</v>
      </c>
      <c r="AE364">
        <v>12</v>
      </c>
      <c r="AF364">
        <v>18</v>
      </c>
      <c r="AJ364">
        <v>110</v>
      </c>
    </row>
    <row r="365" spans="1:36" x14ac:dyDescent="0.25">
      <c r="A365" s="3" t="str">
        <f t="shared" si="5"/>
        <v>Tomita Arejola</v>
      </c>
      <c r="B365" s="4">
        <v>45732</v>
      </c>
      <c r="C365" t="s">
        <v>1651</v>
      </c>
      <c r="D365" t="s">
        <v>1652</v>
      </c>
      <c r="E365" t="s">
        <v>1653</v>
      </c>
      <c r="F365" t="s">
        <v>1654</v>
      </c>
      <c r="I365" t="s">
        <v>1835</v>
      </c>
      <c r="J365" t="s">
        <v>1836</v>
      </c>
      <c r="K365" t="s">
        <v>1317</v>
      </c>
      <c r="L365">
        <v>80</v>
      </c>
      <c r="M365">
        <v>73</v>
      </c>
      <c r="Q365">
        <v>153</v>
      </c>
      <c r="R365">
        <v>73.849999999999994</v>
      </c>
      <c r="S365">
        <v>73.510000000000005</v>
      </c>
      <c r="T365">
        <v>82.28</v>
      </c>
      <c r="U365">
        <v>74.19</v>
      </c>
      <c r="Y365">
        <v>78.239999999999995</v>
      </c>
      <c r="Z365">
        <v>120</v>
      </c>
      <c r="AA365">
        <v>112</v>
      </c>
      <c r="AE365">
        <v>17</v>
      </c>
      <c r="AF365">
        <v>19</v>
      </c>
      <c r="AJ365">
        <v>112</v>
      </c>
    </row>
    <row r="366" spans="1:36" x14ac:dyDescent="0.25">
      <c r="A366" s="3" t="str">
        <f t="shared" si="5"/>
        <v>Jennifer Chang</v>
      </c>
      <c r="B366" s="4">
        <v>45732</v>
      </c>
      <c r="C366" t="s">
        <v>1651</v>
      </c>
      <c r="D366" t="s">
        <v>1652</v>
      </c>
      <c r="E366" t="s">
        <v>1653</v>
      </c>
      <c r="F366" t="s">
        <v>1654</v>
      </c>
      <c r="I366" t="s">
        <v>1837</v>
      </c>
      <c r="J366" t="s">
        <v>1528</v>
      </c>
      <c r="K366" t="s">
        <v>1317</v>
      </c>
      <c r="L366">
        <v>76</v>
      </c>
      <c r="M366">
        <v>77</v>
      </c>
      <c r="Q366">
        <v>153</v>
      </c>
      <c r="R366">
        <v>73.849999999999994</v>
      </c>
      <c r="S366">
        <v>73.510000000000005</v>
      </c>
      <c r="T366">
        <v>78.28</v>
      </c>
      <c r="U366">
        <v>78.19</v>
      </c>
      <c r="Y366">
        <v>78.239999999999995</v>
      </c>
      <c r="Z366">
        <v>109</v>
      </c>
      <c r="AA366">
        <v>112</v>
      </c>
      <c r="AE366">
        <v>13</v>
      </c>
      <c r="AF366">
        <v>19</v>
      </c>
      <c r="AJ366">
        <v>112</v>
      </c>
    </row>
    <row r="367" spans="1:36" x14ac:dyDescent="0.25">
      <c r="A367" s="3" t="str">
        <f t="shared" si="5"/>
        <v>Sophie Hausmann</v>
      </c>
      <c r="B367" s="4">
        <v>45732</v>
      </c>
      <c r="C367" t="s">
        <v>1651</v>
      </c>
      <c r="D367" t="s">
        <v>1652</v>
      </c>
      <c r="E367" t="s">
        <v>1653</v>
      </c>
      <c r="F367" t="s">
        <v>1654</v>
      </c>
      <c r="I367" t="s">
        <v>1838</v>
      </c>
      <c r="J367" t="s">
        <v>1460</v>
      </c>
      <c r="K367" t="s">
        <v>1317</v>
      </c>
      <c r="L367">
        <v>76</v>
      </c>
      <c r="M367">
        <v>77</v>
      </c>
      <c r="Q367">
        <v>153</v>
      </c>
      <c r="R367">
        <v>73.849999999999994</v>
      </c>
      <c r="S367">
        <v>73.510000000000005</v>
      </c>
      <c r="T367">
        <v>78.28</v>
      </c>
      <c r="U367">
        <v>78.19</v>
      </c>
      <c r="Y367">
        <v>78.239999999999995</v>
      </c>
      <c r="Z367">
        <v>109</v>
      </c>
      <c r="AA367">
        <v>112</v>
      </c>
      <c r="AE367">
        <v>13</v>
      </c>
      <c r="AF367">
        <v>19</v>
      </c>
      <c r="AJ367">
        <v>112</v>
      </c>
    </row>
    <row r="368" spans="1:36" x14ac:dyDescent="0.25">
      <c r="A368" s="3" t="str">
        <f t="shared" si="5"/>
        <v>Kaitlin Milligan</v>
      </c>
      <c r="B368" s="4">
        <v>45732</v>
      </c>
      <c r="C368" t="s">
        <v>1651</v>
      </c>
      <c r="D368" t="s">
        <v>1652</v>
      </c>
      <c r="E368" t="s">
        <v>1653</v>
      </c>
      <c r="F368" t="s">
        <v>1654</v>
      </c>
      <c r="I368" t="s">
        <v>1839</v>
      </c>
      <c r="J368" t="s">
        <v>1840</v>
      </c>
      <c r="K368" t="s">
        <v>1317</v>
      </c>
      <c r="L368">
        <v>75</v>
      </c>
      <c r="M368">
        <v>78</v>
      </c>
      <c r="Q368">
        <v>153</v>
      </c>
      <c r="R368">
        <v>73.849999999999994</v>
      </c>
      <c r="S368">
        <v>73.510000000000005</v>
      </c>
      <c r="T368">
        <v>77.28</v>
      </c>
      <c r="U368">
        <v>79.19</v>
      </c>
      <c r="Y368">
        <v>78.239999999999995</v>
      </c>
      <c r="Z368">
        <v>102</v>
      </c>
      <c r="AA368">
        <v>112</v>
      </c>
      <c r="AE368">
        <v>12</v>
      </c>
      <c r="AF368">
        <v>19</v>
      </c>
      <c r="AJ368">
        <v>112</v>
      </c>
    </row>
    <row r="369" spans="1:36" x14ac:dyDescent="0.25">
      <c r="A369" s="3" t="str">
        <f t="shared" si="5"/>
        <v>Lakareber Abe</v>
      </c>
      <c r="B369" s="4">
        <v>45732</v>
      </c>
      <c r="C369" t="s">
        <v>1651</v>
      </c>
      <c r="D369" t="s">
        <v>1652</v>
      </c>
      <c r="E369" t="s">
        <v>1653</v>
      </c>
      <c r="F369" t="s">
        <v>1654</v>
      </c>
      <c r="I369" t="s">
        <v>1841</v>
      </c>
      <c r="J369" t="s">
        <v>1842</v>
      </c>
      <c r="K369" t="s">
        <v>1317</v>
      </c>
      <c r="L369">
        <v>73</v>
      </c>
      <c r="M369">
        <v>81</v>
      </c>
      <c r="Q369">
        <v>154</v>
      </c>
      <c r="R369">
        <v>73.849999999999994</v>
      </c>
      <c r="S369">
        <v>73.510000000000005</v>
      </c>
      <c r="T369">
        <v>75.28</v>
      </c>
      <c r="U369">
        <v>82.19</v>
      </c>
      <c r="Y369">
        <v>78.739999999999995</v>
      </c>
      <c r="Z369">
        <v>72</v>
      </c>
      <c r="AA369">
        <v>116</v>
      </c>
      <c r="AE369">
        <v>10</v>
      </c>
      <c r="AF369">
        <v>20</v>
      </c>
      <c r="AJ369">
        <v>116</v>
      </c>
    </row>
    <row r="370" spans="1:36" x14ac:dyDescent="0.25">
      <c r="A370" s="3" t="str">
        <f t="shared" si="5"/>
        <v>Heather Lin</v>
      </c>
      <c r="B370" s="4">
        <v>45732</v>
      </c>
      <c r="C370" t="s">
        <v>1651</v>
      </c>
      <c r="D370" t="s">
        <v>1652</v>
      </c>
      <c r="E370" t="s">
        <v>1653</v>
      </c>
      <c r="F370" t="s">
        <v>1654</v>
      </c>
      <c r="I370" t="s">
        <v>1843</v>
      </c>
      <c r="J370" t="s">
        <v>1844</v>
      </c>
      <c r="K370" t="s">
        <v>1317</v>
      </c>
      <c r="L370">
        <v>78</v>
      </c>
      <c r="M370">
        <v>77</v>
      </c>
      <c r="Q370">
        <v>155</v>
      </c>
      <c r="R370">
        <v>73.849999999999994</v>
      </c>
      <c r="S370">
        <v>73.510000000000005</v>
      </c>
      <c r="T370">
        <v>80.28</v>
      </c>
      <c r="U370">
        <v>78.19</v>
      </c>
      <c r="Y370">
        <v>79.239999999999995</v>
      </c>
      <c r="Z370">
        <v>117</v>
      </c>
      <c r="AA370">
        <v>117</v>
      </c>
      <c r="AE370">
        <v>15</v>
      </c>
      <c r="AF370">
        <v>21</v>
      </c>
      <c r="AJ370">
        <v>117</v>
      </c>
    </row>
    <row r="371" spans="1:36" x14ac:dyDescent="0.25">
      <c r="A371" s="3" t="str">
        <f t="shared" si="5"/>
        <v>Sarah Kahn</v>
      </c>
      <c r="B371" s="4">
        <v>45732</v>
      </c>
      <c r="C371" t="s">
        <v>1651</v>
      </c>
      <c r="D371" t="s">
        <v>1652</v>
      </c>
      <c r="E371" t="s">
        <v>1653</v>
      </c>
      <c r="F371" t="s">
        <v>1654</v>
      </c>
      <c r="I371" t="s">
        <v>1845</v>
      </c>
      <c r="J371" t="s">
        <v>1520</v>
      </c>
      <c r="K371" t="s">
        <v>1317</v>
      </c>
      <c r="L371">
        <v>77</v>
      </c>
      <c r="M371">
        <v>79</v>
      </c>
      <c r="Q371">
        <v>156</v>
      </c>
      <c r="R371">
        <v>73.849999999999994</v>
      </c>
      <c r="S371">
        <v>73.510000000000005</v>
      </c>
      <c r="T371">
        <v>79.28</v>
      </c>
      <c r="U371">
        <v>80.19</v>
      </c>
      <c r="Y371">
        <v>79.739999999999995</v>
      </c>
      <c r="Z371">
        <v>114</v>
      </c>
      <c r="AA371">
        <v>118</v>
      </c>
      <c r="AE371">
        <v>14</v>
      </c>
      <c r="AF371">
        <v>22</v>
      </c>
      <c r="AJ371">
        <v>118</v>
      </c>
    </row>
    <row r="372" spans="1:36" x14ac:dyDescent="0.25">
      <c r="A372" s="3" t="str">
        <f t="shared" si="5"/>
        <v>Kiira Riihijarvi</v>
      </c>
      <c r="B372" s="4">
        <v>45732</v>
      </c>
      <c r="C372" t="s">
        <v>1651</v>
      </c>
      <c r="D372" t="s">
        <v>1652</v>
      </c>
      <c r="E372" t="s">
        <v>1653</v>
      </c>
      <c r="F372" t="s">
        <v>1654</v>
      </c>
      <c r="I372" t="s">
        <v>1846</v>
      </c>
      <c r="J372" t="s">
        <v>1847</v>
      </c>
      <c r="K372" t="s">
        <v>1317</v>
      </c>
      <c r="L372">
        <v>79</v>
      </c>
      <c r="M372">
        <v>80</v>
      </c>
      <c r="Q372">
        <v>159</v>
      </c>
      <c r="R372">
        <v>73.849999999999994</v>
      </c>
      <c r="S372">
        <v>73.510000000000005</v>
      </c>
      <c r="T372">
        <v>81.28</v>
      </c>
      <c r="U372">
        <v>81.19</v>
      </c>
      <c r="Y372">
        <v>81.239999999999995</v>
      </c>
      <c r="Z372">
        <v>119</v>
      </c>
      <c r="AA372">
        <v>119</v>
      </c>
      <c r="AE372">
        <v>16</v>
      </c>
      <c r="AF372">
        <v>25</v>
      </c>
      <c r="AJ372">
        <v>119</v>
      </c>
    </row>
    <row r="373" spans="1:36" x14ac:dyDescent="0.25">
      <c r="A373" s="3" t="str">
        <f t="shared" si="5"/>
        <v>Cynthia Lu</v>
      </c>
      <c r="B373" s="4">
        <v>45732</v>
      </c>
      <c r="C373" t="s">
        <v>1651</v>
      </c>
      <c r="D373" t="s">
        <v>1652</v>
      </c>
      <c r="E373" t="s">
        <v>1653</v>
      </c>
      <c r="F373" t="s">
        <v>1654</v>
      </c>
      <c r="I373" t="s">
        <v>1848</v>
      </c>
      <c r="J373" t="s">
        <v>1849</v>
      </c>
      <c r="K373" t="s">
        <v>1317</v>
      </c>
      <c r="L373">
        <v>76</v>
      </c>
      <c r="M373">
        <v>84</v>
      </c>
      <c r="Q373">
        <v>160</v>
      </c>
      <c r="R373">
        <v>73.849999999999994</v>
      </c>
      <c r="S373">
        <v>73.510000000000005</v>
      </c>
      <c r="T373">
        <v>78.28</v>
      </c>
      <c r="U373">
        <v>85.19</v>
      </c>
      <c r="Y373">
        <v>81.739999999999995</v>
      </c>
      <c r="Z373">
        <v>109</v>
      </c>
      <c r="AA373">
        <v>120</v>
      </c>
      <c r="AE373">
        <v>13</v>
      </c>
      <c r="AF373">
        <v>26</v>
      </c>
      <c r="AJ373">
        <v>120</v>
      </c>
    </row>
    <row r="374" spans="1:36" x14ac:dyDescent="0.25">
      <c r="A374" s="3" t="str">
        <f t="shared" si="5"/>
        <v/>
      </c>
      <c r="B374" s="4"/>
    </row>
    <row r="375" spans="1:36" x14ac:dyDescent="0.25">
      <c r="A375" s="3" t="str">
        <f t="shared" si="5"/>
        <v/>
      </c>
      <c r="B375" s="4"/>
    </row>
    <row r="376" spans="1:36" x14ac:dyDescent="0.25">
      <c r="A376" s="3" t="str">
        <f t="shared" si="5"/>
        <v/>
      </c>
      <c r="B376" s="4"/>
    </row>
    <row r="377" spans="1:36" x14ac:dyDescent="0.25">
      <c r="A377" s="3" t="str">
        <f t="shared" si="5"/>
        <v/>
      </c>
      <c r="B377" s="4"/>
    </row>
    <row r="378" spans="1:36" x14ac:dyDescent="0.25">
      <c r="A378" s="3" t="str">
        <f t="shared" si="5"/>
        <v/>
      </c>
      <c r="B378" s="4"/>
    </row>
    <row r="379" spans="1:36" x14ac:dyDescent="0.25">
      <c r="A379" s="3" t="str">
        <f t="shared" si="5"/>
        <v/>
      </c>
      <c r="B379" s="4"/>
    </row>
    <row r="380" spans="1:36" x14ac:dyDescent="0.25">
      <c r="A380" s="3" t="str">
        <f t="shared" si="5"/>
        <v/>
      </c>
      <c r="B380" s="4"/>
    </row>
    <row r="381" spans="1:36" x14ac:dyDescent="0.25">
      <c r="A381" s="3" t="str">
        <f t="shared" si="5"/>
        <v/>
      </c>
      <c r="B381" s="4"/>
    </row>
    <row r="382" spans="1:36" x14ac:dyDescent="0.25">
      <c r="A382" s="3" t="str">
        <f t="shared" si="5"/>
        <v/>
      </c>
      <c r="B382" s="4"/>
    </row>
    <row r="383" spans="1:36" x14ac:dyDescent="0.25">
      <c r="A383" s="3" t="str">
        <f t="shared" si="5"/>
        <v/>
      </c>
      <c r="B383" s="4"/>
    </row>
    <row r="384" spans="1:36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Brianna Navarrosa</v>
      </c>
      <c r="Q2">
        <f ca="1">IFERROR(OFFSET(Picks!I$1,MATCH($O2,Picks!$F:$F,0)-1,0),"")</f>
        <v>-2</v>
      </c>
      <c r="R2" t="str">
        <f ca="1">IFERROR(OFFSET(Picks!J$1,MATCH($O2,Picks!$F:$F,0)-1,0),"")</f>
        <v>Bet365: 110/1, 5pl, 1/4</v>
      </c>
      <c r="V2">
        <v>1</v>
      </c>
      <c r="W2" t="str">
        <f ca="1">IFERROR(OFFSET(Picks!M$1,MATCH($O2,Picks!$R:$R,0)-1,0),"")</f>
        <v>Brianna Navarrosa</v>
      </c>
      <c r="X2">
        <f ca="1">IFERROR(OFFSET(Picks!U$1,MATCH($O2,Picks!$R:$R,0)-1,0),"")</f>
        <v>-2</v>
      </c>
      <c r="Y2" t="str">
        <f ca="1">IFERROR(OFFSET(Picks!V$1,MATCH($O2,Picks!$R:$R,0)-1,0),"")</f>
        <v>Bet365: 80/1,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13.300000000000004</v>
      </c>
      <c r="B3" s="11">
        <f ca="1">IF(AND(A3="",SUM(Win!G:G)=0),"",SUM(Win!G:G))</f>
        <v>-5.924999999999998</v>
      </c>
      <c r="C3" s="11"/>
      <c r="D3" s="11" cm="1">
        <f t="array" aca="1" ref="D3" ca="1">IF(100*SUMPRODUCT((FRL!F:F&lt;&gt;"") * IFERROR(--FRL!E:E, 0))=0,"",100*SUMPRODUCT((FRL!F:F&lt;&gt;"") * IFERROR(--FRL!E:E, 0)))</f>
        <v>6.3000000000000025</v>
      </c>
      <c r="E3" s="11">
        <f ca="1">IF(AND(D3="",SUM(FRL!G:G)=0),"",SUM(FRL!G:G))</f>
        <v>-5.7875000000000005</v>
      </c>
      <c r="F3" s="6"/>
      <c r="G3" s="11">
        <f ca="1">IF(T3Picks!B2="","",2*(3-COUNTBLANK(T3Picks!A2:A4)))</f>
        <v>6</v>
      </c>
      <c r="H3" s="11">
        <f ca="1">IF(T3Picks!B2="","",SUM(T3Picks!G2:G4))</f>
        <v>3.25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Sarah Kemp</v>
      </c>
      <c r="Q3">
        <f ca="1">IFERROR(OFFSET(Picks!I$1,MATCH($O3,Picks!$F:$F,0)-1,0),"")</f>
        <v>7.25</v>
      </c>
      <c r="R3" t="str">
        <f ca="1">IFERROR(OFFSET(Picks!J$1,MATCH($O3,Picks!$F:$F,0)-1,0),"")</f>
        <v>QuinnBet: 33/1, 5pl, 1/4</v>
      </c>
      <c r="V3">
        <v>2</v>
      </c>
      <c r="W3" t="str">
        <f ca="1">IFERROR(OFFSET(Picks!M$1,MATCH($O3,Picks!$R:$R,0)-1,0),"")</f>
        <v>Mina Yoon</v>
      </c>
      <c r="X3">
        <f ca="1">IFERROR(OFFSET(Picks!U$1,MATCH($O3,Picks!$R:$R,0)-1,0),"")</f>
        <v>-2</v>
      </c>
      <c r="Y3" t="str">
        <f ca="1">IFERROR(OFFSET(Picks!V$1,MATCH($O3,Picks!$R:$R,0)-1,0),"")</f>
        <v>Bet365: 100/1, 5pl, 1/4</v>
      </c>
    </row>
    <row r="4" spans="1:25" x14ac:dyDescent="0.25">
      <c r="O4">
        <v>3</v>
      </c>
      <c r="P4" t="str">
        <f ca="1">IFERROR(OFFSET(Picks!A$1,MATCH($O4,Picks!$F:$F,0)-1,0),"")</f>
        <v>Perrine Delacour</v>
      </c>
      <c r="Q4">
        <f ca="1">IFERROR(OFFSET(Picks!I$1,MATCH($O4,Picks!$F:$F,0)-1,0),"")</f>
        <v>-2</v>
      </c>
      <c r="R4" t="str">
        <f ca="1">IFERROR(OFFSET(Picks!J$1,MATCH($O4,Picks!$F:$F,0)-1,0),"")</f>
        <v>Spreadex: 40/1, 6pl, 1/5</v>
      </c>
      <c r="V4">
        <v>3</v>
      </c>
      <c r="W4" t="str">
        <f ca="1">IFERROR(OFFSET(Picks!M$1,MATCH($O4,Picks!$R:$R,0)-1,0),"")</f>
        <v>Michaela Finn</v>
      </c>
      <c r="X4">
        <f ca="1">IFERROR(OFFSET(Picks!U$1,MATCH($O4,Picks!$R:$R,0)-1,0),"")</f>
        <v>-2</v>
      </c>
      <c r="Y4" t="str">
        <f ca="1">IFERROR(OFFSET(Picks!V$1,MATCH($O4,Picks!$R:$R,0)-1,0),"")</f>
        <v>Spreadex: 175/1, 6pl, 1/5</v>
      </c>
    </row>
    <row r="5" spans="1:25" x14ac:dyDescent="0.25">
      <c r="O5">
        <v>4</v>
      </c>
      <c r="P5" t="str">
        <f ca="1">IFERROR(OFFSET(Picks!A$1,MATCH($O5,Picks!$F:$F,0)-1,0),"")</f>
        <v>Annabell Fuller</v>
      </c>
      <c r="Q5">
        <f ca="1">IFERROR(OFFSET(Picks!I$1,MATCH($O5,Picks!$F:$F,0)-1,0),"")</f>
        <v>-2</v>
      </c>
      <c r="R5" t="str">
        <f ca="1">IFERROR(OFFSET(Picks!J$1,MATCH($O5,Picks!$F:$F,0)-1,0),"")</f>
        <v>Unibet: 50/1, 6pl, 1/5</v>
      </c>
      <c r="V5">
        <v>4</v>
      </c>
      <c r="W5" t="str">
        <f ca="1">IFERROR(OFFSET(Picks!M$1,MATCH($O5,Picks!$R:$R,0)-1,0),"")</f>
        <v>Jordan O'Brien</v>
      </c>
      <c r="X5">
        <f ca="1">IFERROR(OFFSET(Picks!U$1,MATCH($O5,Picks!$R:$R,0)-1,0),"")</f>
        <v>-2</v>
      </c>
      <c r="Y5" t="str">
        <f ca="1">IFERROR(OFFSET(Picks!V$1,MATCH($O5,Picks!$R:$R,0)-1,0),"")</f>
        <v>Bet365: 300/1, 5pl, 1/4</v>
      </c>
    </row>
    <row r="6" spans="1:25" x14ac:dyDescent="0.25">
      <c r="O6">
        <v>5</v>
      </c>
      <c r="P6" t="str">
        <f ca="1">IFERROR(OFFSET(Picks!A$1,MATCH($O6,Picks!$F:$F,0)-1,0),"")</f>
        <v>Mina Yoon</v>
      </c>
      <c r="Q6">
        <f ca="1">IFERROR(OFFSET(Picks!I$1,MATCH($O6,Picks!$F:$F,0)-1,0),"")</f>
        <v>-2</v>
      </c>
      <c r="R6" t="str">
        <f ca="1">IFERROR(OFFSET(Picks!J$1,MATCH($O6,Picks!$F:$F,0)-1,0),"")</f>
        <v>Bet365: 150/1, 5pl, 1/4</v>
      </c>
      <c r="V6">
        <v>5</v>
      </c>
      <c r="W6" t="str">
        <f ca="1">IFERROR(OFFSET(Picks!M$1,MATCH($O6,Picks!$R:$R,0)-1,0),"")</f>
        <v>Danni Vasquez</v>
      </c>
      <c r="X6">
        <f ca="1">IFERROR(OFFSET(Picks!U$1,MATCH($O6,Picks!$R:$R,0)-1,0),"")</f>
        <v>-2</v>
      </c>
      <c r="Y6" t="str">
        <f ca="1">IFERROR(OFFSET(Picks!V$1,MATCH($O6,Picks!$R:$R,0)-1,0),"")</f>
        <v>Spreadex: 500/1, 6pl, 1/5</v>
      </c>
    </row>
    <row r="7" spans="1:25" x14ac:dyDescent="0.25">
      <c r="O7">
        <v>6</v>
      </c>
      <c r="P7" t="str">
        <f ca="1">IFERROR(OFFSET(Picks!A$1,MATCH($O7,Picks!$F:$F,0)-1,0),"")</f>
        <v>Blanca Fernandez</v>
      </c>
      <c r="Q7">
        <f ca="1">IFERROR(OFFSET(Picks!I$1,MATCH($O7,Picks!$F:$F,0)-1,0),"")</f>
        <v>-2</v>
      </c>
      <c r="R7" t="str">
        <f ca="1">IFERROR(OFFSET(Picks!J$1,MATCH($O7,Picks!$F:$F,0)-1,0),"")</f>
        <v>Paddy Power: 110/1, 6pl, 1/5</v>
      </c>
      <c r="V7">
        <v>6</v>
      </c>
      <c r="W7" t="str">
        <f ca="1">IFERROR(OFFSET(Picks!M$1,MATCH($O7,Picks!$R:$R,0)-1,0),"")</f>
        <v>Blanca Fernandez</v>
      </c>
      <c r="X7">
        <f ca="1">IFERROR(OFFSET(Picks!U$1,MATCH($O7,Picks!$R:$R,0)-1,0),"")</f>
        <v>-2</v>
      </c>
      <c r="Y7" t="str">
        <f ca="1">IFERROR(OFFSET(Picks!V$1,MATCH($O7,Picks!$R:$R,0)-1,0),"")</f>
        <v>Bet365: 80/1, 5pl, 1/4</v>
      </c>
    </row>
    <row r="8" spans="1:25" x14ac:dyDescent="0.25">
      <c r="O8">
        <v>7</v>
      </c>
      <c r="P8" t="str">
        <f ca="1">IFERROR(OFFSET(Picks!A$1,MATCH($O8,Picks!$F:$F,0)-1,0),"")</f>
        <v>Alessia Nobilio</v>
      </c>
      <c r="Q8">
        <f ca="1">IFERROR(OFFSET(Picks!I$1,MATCH($O8,Picks!$F:$F,0)-1,0),"")</f>
        <v>-2</v>
      </c>
      <c r="R8" t="str">
        <f ca="1">IFERROR(OFFSET(Picks!J$1,MATCH($O8,Picks!$F:$F,0)-1,0),"")</f>
        <v>Skybet: 125/1, 6pl, 1/5</v>
      </c>
      <c r="V8">
        <v>7</v>
      </c>
      <c r="W8" t="str">
        <f ca="1">IFERROR(OFFSET(Picks!M$1,MATCH($O8,Picks!$R:$R,0)-1,0),"")</f>
        <v>Celine Herbin</v>
      </c>
      <c r="X8">
        <f ca="1">IFERROR(OFFSET(Picks!U$1,MATCH($O8,Picks!$R:$R,0)-1,0),"")</f>
        <v>-2</v>
      </c>
      <c r="Y8" t="str">
        <f ca="1">IFERROR(OFFSET(Picks!V$1,MATCH($O8,Picks!$R:$R,0)-1,0),"")</f>
        <v>Bet365: 80/1, 5pl, 1/4</v>
      </c>
    </row>
    <row r="9" spans="1:25" x14ac:dyDescent="0.25">
      <c r="O9">
        <v>8</v>
      </c>
      <c r="P9" t="str">
        <f ca="1">IFERROR(OFFSET(Picks!A$1,MATCH($O9,Picks!$F:$F,0)-1,0),"")</f>
        <v>Hyojin Yang</v>
      </c>
      <c r="Q9">
        <f ca="1">IFERROR(OFFSET(Picks!I$1,MATCH($O9,Picks!$F:$F,0)-1,0),"")</f>
        <v>-2</v>
      </c>
      <c r="R9" t="str">
        <f ca="1">IFERROR(OFFSET(Picks!J$1,MATCH($O9,Picks!$F:$F,0)-1,0),"")</f>
        <v>Unibet: 40/1, 6pl, 1/5</v>
      </c>
      <c r="V9">
        <v>8</v>
      </c>
      <c r="W9" t="str">
        <f ca="1">IFERROR(OFFSET(Picks!M$1,MATCH($O9,Picks!$R:$R,0)-1,0),"")</f>
        <v>Sanna Nuutinen</v>
      </c>
      <c r="X9">
        <f ca="1">IFERROR(OFFSET(Picks!U$1,MATCH($O9,Picks!$R:$R,0)-1,0),"")</f>
        <v>-2</v>
      </c>
      <c r="Y9" t="str">
        <f ca="1">IFERROR(OFFSET(Picks!V$1,MATCH($O9,Picks!$R:$R,0)-1,0),"")</f>
        <v>Spreadex: 250/1, 6pl, 1/5</v>
      </c>
    </row>
    <row r="10" spans="1:25" x14ac:dyDescent="0.25">
      <c r="O10">
        <v>9</v>
      </c>
      <c r="P10" t="str">
        <f ca="1">IFERROR(OFFSET(Picks!A$1,MATCH($O10,Picks!$F:$F,0)-1,0),"")</f>
        <v>Cara Gainer</v>
      </c>
      <c r="Q10">
        <f ca="1">IFERROR(OFFSET(Picks!I$1,MATCH($O10,Picks!$F:$F,0)-1,0),"")</f>
        <v>9</v>
      </c>
      <c r="R10" t="str">
        <f ca="1">IFERROR(OFFSET(Picks!J$1,MATCH($O10,Picks!$F:$F,0)-1,0),"")</f>
        <v>Spreadex: 50/1, 6pl, 1/5</v>
      </c>
      <c r="V10">
        <v>9</v>
      </c>
      <c r="W10" t="str">
        <f ca="1">IFERROR(OFFSET(Picks!M$1,MATCH($O10,Picks!$R:$R,0)-1,0),"")</f>
        <v>Steffi Vogel</v>
      </c>
      <c r="X10">
        <f ca="1">IFERROR(OFFSET(Picks!U$1,MATCH($O10,Picks!$R:$R,0)-1,0),"")</f>
        <v>-2</v>
      </c>
      <c r="Y10" t="str">
        <f ca="1">IFERROR(OFFSET(Picks!V$1,MATCH($O10,Picks!$R:$R,0)-1,0),"")</f>
        <v>Spreadex: 500/1, 6pl, 1/5</v>
      </c>
    </row>
    <row r="11" spans="1:25" x14ac:dyDescent="0.25">
      <c r="O11">
        <v>10</v>
      </c>
      <c r="P11" t="str">
        <f ca="1">IFERROR(OFFSET(Picks!A$1,MATCH($O11,Picks!$F:$F,0)-1,0),"")</f>
        <v>Avani Prashanth</v>
      </c>
      <c r="Q11">
        <f ca="1">IFERROR(OFFSET(Picks!I$1,MATCH($O11,Picks!$F:$F,0)-1,0),"")</f>
        <v>-2</v>
      </c>
      <c r="R11" t="str">
        <f ca="1">IFERROR(OFFSET(Picks!J$1,MATCH($O11,Picks!$F:$F,0)-1,0),"")</f>
        <v>Spreadex: 75/1, 6pl, 1/5</v>
      </c>
      <c r="V11">
        <v>10</v>
      </c>
      <c r="W11" t="str">
        <f ca="1">IFERROR(OFFSET(Picks!M$1,MATCH($O11,Picks!$R:$R,0)-1,0),"")</f>
        <v>Alessia Nobilio</v>
      </c>
      <c r="X11">
        <f ca="1">IFERROR(OFFSET(Picks!U$1,MATCH($O11,Picks!$R:$R,0)-1,0),"")</f>
        <v>-2</v>
      </c>
      <c r="Y11" t="str">
        <f ca="1">IFERROR(OFFSET(Picks!V$1,MATCH($O11,Picks!$R:$R,0)-1,0),"")</f>
        <v>Bet365: 80/1, 5pl, 1/4</v>
      </c>
    </row>
    <row r="12" spans="1:25" x14ac:dyDescent="0.25">
      <c r="O12">
        <v>11</v>
      </c>
      <c r="P12" t="str">
        <f ca="1">IFERROR(OFFSET(Picks!A$1,MATCH($O12,Picks!$F:$F,0)-1,0),"")</f>
        <v>Michaela Finn</v>
      </c>
      <c r="Q12">
        <f ca="1">IFERROR(OFFSET(Picks!I$1,MATCH($O12,Picks!$F:$F,0)-1,0),"")</f>
        <v>-2</v>
      </c>
      <c r="R12" t="str">
        <f ca="1">IFERROR(OFFSET(Picks!J$1,MATCH($O12,Picks!$F:$F,0)-1,0),"")</f>
        <v>Bet365: 300/1, 5pl, 1/4</v>
      </c>
      <c r="V12">
        <v>11</v>
      </c>
      <c r="W12" t="str">
        <f ca="1">IFERROR(OFFSET(Picks!M$1,MATCH($O12,Picks!$R:$R,0)-1,0),"")</f>
        <v>Liz Young</v>
      </c>
      <c r="X12">
        <f ca="1">IFERROR(OFFSET(Picks!U$1,MATCH($O12,Picks!$R:$R,0)-1,0),"")</f>
        <v>-2</v>
      </c>
      <c r="Y12" t="str">
        <f ca="1">IFERROR(OFFSET(Picks!V$1,MATCH($O12,Picks!$R:$R,0)-1,0),"")</f>
        <v>Spreadex: 100/1, 6pl, 1/5</v>
      </c>
    </row>
    <row r="13" spans="1:25" x14ac:dyDescent="0.25">
      <c r="O13">
        <v>12</v>
      </c>
      <c r="P13" t="str">
        <f ca="1">IFERROR(OFFSET(Picks!A$1,MATCH($O13,Picks!$F:$F,0)-1,0),"")</f>
        <v>Celine Herbin</v>
      </c>
      <c r="Q13">
        <f ca="1">IFERROR(OFFSET(Picks!I$1,MATCH($O13,Picks!$F:$F,0)-1,0),"")</f>
        <v>-2</v>
      </c>
      <c r="R13" t="str">
        <f ca="1">IFERROR(OFFSET(Picks!J$1,MATCH($O13,Picks!$F:$F,0)-1,0),"")</f>
        <v>Ladbrokes: 80/1, 5pl, 1/4</v>
      </c>
      <c r="V13">
        <v>12</v>
      </c>
      <c r="W13" t="str">
        <f ca="1">IFERROR(OFFSET(Picks!M$1,MATCH($O13,Picks!$R:$R,0)-1,0),"")</f>
        <v>Anna Magnusson</v>
      </c>
      <c r="X13">
        <f ca="1">IFERROR(OFFSET(Picks!U$1,MATCH($O13,Picks!$R:$R,0)-1,0),"")</f>
        <v>-2</v>
      </c>
      <c r="Y13" t="str">
        <f ca="1">IFERROR(OFFSET(Picks!V$1,MATCH($O13,Picks!$R:$R,0)-1,0),"")</f>
        <v>Spreadex: 125/1, 6pl,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7.875</v>
      </c>
      <c r="D28" s="6">
        <f ca="1">SUM(Q2:Q4)</f>
        <v>3.25</v>
      </c>
      <c r="E28" s="6">
        <f ca="1">SUM(Q2:Q5)*3/4</f>
        <v>0.9375</v>
      </c>
      <c r="F28" s="6">
        <f ca="1">SUM(Q2:Q6)*3/5</f>
        <v>-0.45</v>
      </c>
      <c r="G28" s="6">
        <f ca="1">SUM(Q2:Q7)*3/6</f>
        <v>-1.375</v>
      </c>
      <c r="H28" s="6">
        <f ca="1">SUM(Q2:Q8)*3/7</f>
        <v>-2.0357142857142856</v>
      </c>
      <c r="I28" s="6">
        <f ca="1">SUM(Q2:Q9)*3/8</f>
        <v>-2.53125</v>
      </c>
      <c r="J28" s="6">
        <f ca="1">SUM(Q2:Q10)*3/9</f>
        <v>0.75</v>
      </c>
      <c r="K28" s="6">
        <f ca="1">SUM(Q2:Q11)*3/10</f>
        <v>7.4999999999999997E-2</v>
      </c>
      <c r="L28" s="6">
        <f ca="1">SUM(Q2:Q12)*3/11</f>
        <v>-0.47727272727272729</v>
      </c>
      <c r="M28" s="6">
        <f ca="1">SUM(Q2:Q13)*3/12</f>
        <v>-0.9375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10000</v>
      </c>
      <c r="D2" s="16">
        <v>251</v>
      </c>
      <c r="E2" s="17" t="s">
        <v>226</v>
      </c>
      <c r="F2">
        <f ca="1">IFERROR(IF(A2="","",OFFSET(Results!$AJ$1,MATCH(A2,Results!$A:$A,0)-1,0)),"")</f>
        <v>86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25">
      <c r="A3" t="s">
        <v>246</v>
      </c>
      <c r="B3" s="15" t="s">
        <v>417</v>
      </c>
      <c r="C3" s="16">
        <v>213</v>
      </c>
      <c r="D3" s="16">
        <v>126</v>
      </c>
      <c r="E3" s="17" t="s">
        <v>226</v>
      </c>
      <c r="F3">
        <f ca="1">IFERROR(IF(A3="","",OFFSET(Results!$AJ$1,MATCH(A3,Results!$A:$A,0)-1,0)),"")</f>
        <v>86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248</v>
      </c>
      <c r="B4" s="15" t="s">
        <v>249</v>
      </c>
      <c r="C4" s="16">
        <v>196</v>
      </c>
      <c r="D4" s="16">
        <v>76</v>
      </c>
      <c r="E4" s="17" t="s">
        <v>226</v>
      </c>
      <c r="F4">
        <f ca="1">IFERROR(IF(A4="","",OFFSET(Results!$AJ$1,MATCH(A4,Results!$A:$A,0)-1,0)),"")</f>
        <v>44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25">
      <c r="A5" t="s">
        <v>250</v>
      </c>
      <c r="B5" s="15" t="s">
        <v>585</v>
      </c>
      <c r="C5" s="16">
        <v>63</v>
      </c>
      <c r="D5" s="16">
        <v>126</v>
      </c>
      <c r="E5" s="17" t="s">
        <v>587</v>
      </c>
      <c r="F5">
        <f ca="1">IFERROR(IF(A5="","",OFFSET(Results!$AJ$1,MATCH(A5,Results!$A:$A,0)-1,0)),"")</f>
        <v>44</v>
      </c>
      <c r="G5" s="6">
        <f t="shared" ca="1" si="0"/>
        <v>-0.8</v>
      </c>
      <c r="H5" t="str">
        <f ca="1">IF(E5="","",OFFSET([1]LET!$AL$1,MATCH(A5,[1]LET!$E$1:$E$500,0)-1,0))</f>
        <v>Skybet: 125/1, 6pl, 1/5</v>
      </c>
    </row>
    <row r="6" spans="1:8" x14ac:dyDescent="0.25">
      <c r="A6" t="s">
        <v>251</v>
      </c>
      <c r="B6" s="15" t="s">
        <v>269</v>
      </c>
      <c r="C6" s="16">
        <v>222</v>
      </c>
      <c r="D6" s="16">
        <v>301</v>
      </c>
      <c r="E6" s="17" t="s">
        <v>325</v>
      </c>
      <c r="F6">
        <f ca="1">IFERROR(IF(A6="","",OFFSET(Results!$AJ$1,MATCH(A6,Results!$A:$A,0)-1,0)),"")</f>
        <v>107</v>
      </c>
      <c r="G6" s="6">
        <f t="shared" ca="1" si="0"/>
        <v>-0.1</v>
      </c>
      <c r="H6" t="str">
        <f ca="1">IF(E6="","",OFFSET([1]LET!$AL$1,MATCH(A6,[1]LET!$E$1:$E$500,0)-1,0))</f>
        <v>Spreadex: 300/1, 6pl, 1/5</v>
      </c>
    </row>
    <row r="7" spans="1:8" x14ac:dyDescent="0.25">
      <c r="A7" t="s">
        <v>252</v>
      </c>
      <c r="B7" s="15" t="s">
        <v>461</v>
      </c>
      <c r="C7" s="16">
        <v>26</v>
      </c>
      <c r="D7" s="16">
        <v>23</v>
      </c>
      <c r="E7" s="17" t="s">
        <v>226</v>
      </c>
      <c r="F7">
        <f ca="1">IFERROR(IF(A7="","",OFFSET(Results!$AJ$1,MATCH(A7,Results!$A:$A,0)-1,0)),"")</f>
        <v>21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253</v>
      </c>
      <c r="B8" s="15" t="s">
        <v>586</v>
      </c>
      <c r="C8" s="16">
        <v>109</v>
      </c>
      <c r="D8" s="16">
        <v>81</v>
      </c>
      <c r="E8" s="17" t="s">
        <v>226</v>
      </c>
      <c r="F8">
        <f ca="1">IFERROR(IF(A8="","",OFFSET(Results!$AJ$1,MATCH(A8,Results!$A:$A,0)-1,0)),"")</f>
        <v>60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25">
      <c r="A9" t="s">
        <v>254</v>
      </c>
      <c r="B9" s="15" t="s">
        <v>286</v>
      </c>
      <c r="C9" s="16">
        <v>2000</v>
      </c>
      <c r="D9" s="16">
        <v>1001</v>
      </c>
      <c r="E9" s="17" t="s">
        <v>226</v>
      </c>
      <c r="F9">
        <f ca="1">IFERROR(IF(A9="","",OFFSET(Results!$AJ$1,MATCH(A9,Results!$A:$A,0)-1,0)),"")</f>
        <v>93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25">
      <c r="A10" t="s">
        <v>256</v>
      </c>
      <c r="B10" s="15" t="s">
        <v>257</v>
      </c>
      <c r="C10" s="16">
        <v>10000</v>
      </c>
      <c r="D10" s="16">
        <v>1501</v>
      </c>
      <c r="E10" s="17" t="s">
        <v>226</v>
      </c>
      <c r="F10">
        <f ca="1">IFERROR(IF(A10="","",OFFSET(Results!$AJ$1,MATCH(A10,Results!$A:$A,0)-1,0)),"")</f>
        <v>123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25">
      <c r="A11" t="s">
        <v>258</v>
      </c>
      <c r="B11" s="15" t="s">
        <v>432</v>
      </c>
      <c r="C11" s="16">
        <v>164</v>
      </c>
      <c r="D11" s="16">
        <v>251</v>
      </c>
      <c r="E11" s="17" t="s">
        <v>263</v>
      </c>
      <c r="F11">
        <f ca="1">IFERROR(IF(A11="","",OFFSET(Results!$AJ$1,MATCH(A11,Results!$A:$A,0)-1,0)),"")</f>
        <v>53</v>
      </c>
      <c r="G11" s="6">
        <f t="shared" ca="1" si="0"/>
        <v>-0.2</v>
      </c>
      <c r="H11" t="str">
        <f ca="1">IF(E11="","",OFFSET([1]LET!$AL$1,MATCH(A11,[1]LET!$E$1:$E$500,0)-1,0))</f>
        <v>Bet365: 250/1, 5pl, 1/4</v>
      </c>
    </row>
    <row r="12" spans="1:8" x14ac:dyDescent="0.25">
      <c r="A12" t="s">
        <v>259</v>
      </c>
      <c r="B12" s="15" t="s">
        <v>260</v>
      </c>
      <c r="C12" s="16">
        <v>1667</v>
      </c>
      <c r="D12" s="16">
        <v>1501</v>
      </c>
      <c r="E12" s="17" t="s">
        <v>226</v>
      </c>
      <c r="F12">
        <f ca="1">IFERROR(IF(A12="","",OFFSET(Results!$AJ$1,MATCH(A12,Results!$A:$A,0)-1,0)),"")</f>
        <v>119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25">
      <c r="A13" t="s">
        <v>261</v>
      </c>
      <c r="B13" s="15" t="s">
        <v>481</v>
      </c>
      <c r="C13" s="16">
        <v>50</v>
      </c>
      <c r="D13" s="16">
        <v>34</v>
      </c>
      <c r="E13" s="17" t="s">
        <v>226</v>
      </c>
      <c r="F13">
        <f ca="1">IFERROR(IF(A13="","",OFFSET(Results!$AJ$1,MATCH(A13,Results!$A:$A,0)-1,0)),"")</f>
        <v>16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25">
      <c r="A14" t="s">
        <v>262</v>
      </c>
      <c r="B14" s="15" t="s">
        <v>408</v>
      </c>
      <c r="C14" s="16">
        <v>435</v>
      </c>
      <c r="D14" s="16">
        <v>251</v>
      </c>
      <c r="E14" s="17" t="s">
        <v>226</v>
      </c>
      <c r="F14">
        <f ca="1">IFERROR(IF(A14="","",OFFSET(Results!$AJ$1,MATCH(A14,Results!$A:$A,0)-1,0)),"")</f>
        <v>53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25">
      <c r="A15" t="s">
        <v>264</v>
      </c>
      <c r="B15" s="15" t="s">
        <v>327</v>
      </c>
      <c r="C15" s="16">
        <v>256</v>
      </c>
      <c r="D15" s="16">
        <v>401</v>
      </c>
      <c r="E15" s="17" t="s">
        <v>325</v>
      </c>
      <c r="F15">
        <f ca="1">IFERROR(IF(A15="","",OFFSET(Results!$AJ$1,MATCH(A15,Results!$A:$A,0)-1,0)),"")</f>
        <v>16</v>
      </c>
      <c r="G15" s="6">
        <f t="shared" ca="1" si="0"/>
        <v>-0.1</v>
      </c>
      <c r="H15" t="str">
        <f ca="1">IF(E15="","",OFFSET([1]LET!$AL$1,MATCH(A15,[1]LET!$E$1:$E$500,0)-1,0))</f>
        <v>Skybet: 400/1, 6pl, 1/5</v>
      </c>
    </row>
    <row r="16" spans="1:8" x14ac:dyDescent="0.25">
      <c r="A16" t="s">
        <v>266</v>
      </c>
      <c r="B16" s="15" t="s">
        <v>587</v>
      </c>
      <c r="C16" s="16">
        <v>125</v>
      </c>
      <c r="D16" s="16">
        <v>276</v>
      </c>
      <c r="E16" s="17" t="s">
        <v>1156</v>
      </c>
      <c r="F16">
        <f ca="1">IFERROR(IF(A16="","",OFFSET(Results!$AJ$1,MATCH(A16,Results!$A:$A,0)-1,0)),"")</f>
        <v>21</v>
      </c>
      <c r="G16" s="6">
        <f t="shared" ca="1" si="0"/>
        <v>-0.4</v>
      </c>
      <c r="H16" t="str">
        <f ca="1">IF(E16="","",OFFSET([1]LET!$AL$1,MATCH(A16,[1]LET!$E$1:$E$500,0)-1,0))</f>
        <v>Spreadex: 275/1, 6pl, 1/5</v>
      </c>
    </row>
    <row r="17" spans="1:8" x14ac:dyDescent="0.25">
      <c r="A17" t="s">
        <v>267</v>
      </c>
      <c r="B17" s="15" t="s">
        <v>276</v>
      </c>
      <c r="C17" s="16">
        <v>3333</v>
      </c>
      <c r="D17" s="16">
        <v>501</v>
      </c>
      <c r="E17" s="17" t="s">
        <v>226</v>
      </c>
      <c r="F17">
        <f ca="1">IFERROR(IF(A17="","",OFFSET(Results!$AJ$1,MATCH(A17,Results!$A:$A,0)-1,0)),"")</f>
        <v>119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268</v>
      </c>
      <c r="B18" s="15" t="s">
        <v>473</v>
      </c>
      <c r="C18" s="16">
        <v>200</v>
      </c>
      <c r="D18" s="16">
        <v>351</v>
      </c>
      <c r="E18" s="17" t="s">
        <v>263</v>
      </c>
      <c r="F18">
        <f ca="1">IFERROR(IF(A18="","",OFFSET(Results!$AJ$1,MATCH(A18,Results!$A:$A,0)-1,0)),"")</f>
        <v>77</v>
      </c>
      <c r="G18" s="6">
        <f t="shared" ca="1" si="0"/>
        <v>-0.2</v>
      </c>
      <c r="H18" t="str">
        <f ca="1">IF(E18="","",OFFSET([1]LET!$AL$1,MATCH(A18,[1]LET!$E$1:$E$500,0)-1,0))</f>
        <v>Bet365: 350/1, 5pl, 1/4</v>
      </c>
    </row>
    <row r="19" spans="1:8" x14ac:dyDescent="0.25">
      <c r="A19" t="s">
        <v>270</v>
      </c>
      <c r="B19" s="15" t="s">
        <v>588</v>
      </c>
      <c r="C19" s="16">
        <v>35</v>
      </c>
      <c r="D19" s="16">
        <v>51</v>
      </c>
      <c r="E19" s="17" t="s">
        <v>332</v>
      </c>
      <c r="F19">
        <f ca="1">IFERROR(IF(A19="","",OFFSET(Results!$AJ$1,MATCH(A19,Results!$A:$A,0)-1,0)),"")</f>
        <v>44</v>
      </c>
      <c r="G19" s="6">
        <f t="shared" ca="1" si="0"/>
        <v>-0.89999999999999991</v>
      </c>
      <c r="H19" t="str">
        <f ca="1">IF(E19="","",OFFSET([1]LET!$AL$1,MATCH(A19,[1]LET!$E$1:$E$500,0)-1,0))</f>
        <v>Unibet: 50/1, 6pl, 1/5</v>
      </c>
    </row>
    <row r="20" spans="1:8" x14ac:dyDescent="0.25">
      <c r="A20" t="s">
        <v>468</v>
      </c>
      <c r="B20" s="15" t="s">
        <v>245</v>
      </c>
      <c r="C20" s="16">
        <v>10000</v>
      </c>
      <c r="D20" s="16">
        <v>1001</v>
      </c>
      <c r="E20" s="17" t="s">
        <v>226</v>
      </c>
      <c r="F20">
        <f ca="1">IFERROR(IF(A20="","",OFFSET(Results!$AJ$1,MATCH(A20,Results!$A:$A,0)-1,0)),"")</f>
        <v>126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273</v>
      </c>
      <c r="B21" s="15" t="s">
        <v>265</v>
      </c>
      <c r="C21" s="16">
        <v>294</v>
      </c>
      <c r="D21" s="16">
        <v>176</v>
      </c>
      <c r="E21" s="17" t="s">
        <v>226</v>
      </c>
      <c r="F21">
        <f ca="1">IFERROR(IF(A21="","",OFFSET(Results!$AJ$1,MATCH(A21,Results!$A:$A,0)-1,0)),"")</f>
        <v>44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25">
      <c r="A22" t="s">
        <v>275</v>
      </c>
      <c r="B22" s="15" t="s">
        <v>276</v>
      </c>
      <c r="C22" s="16">
        <v>3333</v>
      </c>
      <c r="D22" s="16">
        <v>301</v>
      </c>
      <c r="E22" s="17" t="s">
        <v>226</v>
      </c>
      <c r="F22">
        <f ca="1">IFERROR(IF(A22="","",OFFSET(Results!$AJ$1,MATCH(A22,Results!$A:$A,0)-1,0)),"")</f>
        <v>126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25">
      <c r="A23" t="s">
        <v>277</v>
      </c>
      <c r="B23" s="15" t="s">
        <v>589</v>
      </c>
      <c r="C23" s="16">
        <v>179</v>
      </c>
      <c r="D23" s="16">
        <v>251</v>
      </c>
      <c r="E23" s="17" t="s">
        <v>263</v>
      </c>
      <c r="F23">
        <f ca="1">IFERROR(IF(A23="","",OFFSET(Results!$AJ$1,MATCH(A23,Results!$A:$A,0)-1,0)),"")</f>
        <v>77</v>
      </c>
      <c r="G23" s="6">
        <f t="shared" ca="1" si="0"/>
        <v>-0.2</v>
      </c>
      <c r="H23" t="str">
        <f ca="1">IF(E23="","",OFFSET([1]LET!$AL$1,MATCH(A23,[1]LET!$E$1:$E$500,0)-1,0))</f>
        <v>William Hill: 250/1, 5pl, 1/4</v>
      </c>
    </row>
    <row r="24" spans="1:8" x14ac:dyDescent="0.25">
      <c r="A24" t="s">
        <v>278</v>
      </c>
      <c r="B24" s="15" t="s">
        <v>590</v>
      </c>
      <c r="C24" s="16">
        <v>56</v>
      </c>
      <c r="D24" s="16">
        <v>76</v>
      </c>
      <c r="E24" s="17" t="s">
        <v>473</v>
      </c>
      <c r="F24">
        <f ca="1">IFERROR(IF(A24="","",OFFSET(Results!$AJ$1,MATCH(A24,Results!$A:$A,0)-1,0)),"")</f>
        <v>13</v>
      </c>
      <c r="G24" s="6">
        <f t="shared" ca="1" si="0"/>
        <v>-0.5</v>
      </c>
      <c r="H24" t="str">
        <f ca="1">IF(E24="","",OFFSET([1]LET!$AL$1,MATCH(A24,[1]LET!$E$1:$E$500,0)-1,0))</f>
        <v>Spreadex: 75/1, 6pl, 1/5</v>
      </c>
    </row>
    <row r="25" spans="1:8" x14ac:dyDescent="0.25">
      <c r="A25" t="s">
        <v>469</v>
      </c>
      <c r="B25" s="15" t="s">
        <v>332</v>
      </c>
      <c r="C25" s="16">
        <v>111</v>
      </c>
      <c r="D25" s="16">
        <v>161</v>
      </c>
      <c r="E25" s="17" t="s">
        <v>1157</v>
      </c>
      <c r="F25">
        <f ca="1">IFERROR(IF(A25="","",OFFSET(Results!$AJ$1,MATCH(A25,Results!$A:$A,0)-1,0)),"")</f>
        <v>71</v>
      </c>
      <c r="G25" s="6">
        <f t="shared" ca="1" si="0"/>
        <v>-0.3</v>
      </c>
      <c r="H25" t="str">
        <f ca="1">IF(E25="","",OFFSET([1]LET!$AL$1,MATCH(A25,[1]LET!$E$1:$E$500,0)-1,0))</f>
        <v>Spreadex: 160/1, 6pl, 1/5</v>
      </c>
    </row>
    <row r="26" spans="1:8" x14ac:dyDescent="0.25">
      <c r="A26" t="s">
        <v>279</v>
      </c>
      <c r="B26" s="15" t="s">
        <v>280</v>
      </c>
      <c r="C26" s="16">
        <v>1429</v>
      </c>
      <c r="D26" s="16">
        <v>1001</v>
      </c>
      <c r="E26" s="17" t="s">
        <v>226</v>
      </c>
      <c r="F26">
        <f ca="1">IFERROR(IF(A26="","",OFFSET(Results!$AJ$1,MATCH(A26,Results!$A:$A,0)-1,0)),"")</f>
        <v>107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25">
      <c r="A27" t="s">
        <v>281</v>
      </c>
      <c r="B27" s="15" t="s">
        <v>325</v>
      </c>
      <c r="C27" s="16">
        <v>1000</v>
      </c>
      <c r="D27" s="16">
        <v>176</v>
      </c>
      <c r="E27" s="17" t="s">
        <v>226</v>
      </c>
      <c r="F27">
        <f ca="1">IFERROR(IF(A27="","",OFFSET(Results!$AJ$1,MATCH(A27,Results!$A:$A,0)-1,0)),"")</f>
        <v>129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283</v>
      </c>
      <c r="B28" s="15" t="s">
        <v>426</v>
      </c>
      <c r="C28" s="16">
        <v>58</v>
      </c>
      <c r="D28" s="16">
        <v>111</v>
      </c>
      <c r="E28" s="17" t="s">
        <v>587</v>
      </c>
      <c r="F28">
        <f ca="1">IFERROR(IF(A28="","",OFFSET(Results!$AJ$1,MATCH(A28,Results!$A:$A,0)-1,0)),"")</f>
        <v>60</v>
      </c>
      <c r="G28" s="6">
        <f t="shared" ca="1" si="0"/>
        <v>-0.8</v>
      </c>
      <c r="H28" t="str">
        <f ca="1">IF(E28="","",OFFSET([1]LET!$AL$1,MATCH(A28,[1]LET!$E$1:$E$500,0)-1,0))</f>
        <v>Paddy Power: 110/1, 6pl, 1/5</v>
      </c>
    </row>
    <row r="29" spans="1:8" x14ac:dyDescent="0.25">
      <c r="A29" t="s">
        <v>284</v>
      </c>
      <c r="B29" s="15" t="s">
        <v>591</v>
      </c>
      <c r="C29" s="16">
        <v>40</v>
      </c>
      <c r="D29" s="16">
        <v>111</v>
      </c>
      <c r="E29" s="17" t="s">
        <v>604</v>
      </c>
      <c r="F29">
        <f ca="1">IFERROR(IF(A29="","",OFFSET(Results!$AJ$1,MATCH(A29,Results!$A:$A,0)-1,0)),"")</f>
        <v>10</v>
      </c>
      <c r="G29" s="6">
        <f t="shared" ca="1" si="0"/>
        <v>-1.6</v>
      </c>
      <c r="H29" t="str">
        <f ca="1">IF(E29="","",OFFSET([1]LET!$AL$1,MATCH(A29,[1]LET!$E$1:$E$500,0)-1,0))</f>
        <v>Bet365: 110/1, 5pl, 1/4</v>
      </c>
    </row>
    <row r="30" spans="1:8" x14ac:dyDescent="0.25">
      <c r="A30" t="s">
        <v>285</v>
      </c>
      <c r="B30" s="15" t="s">
        <v>260</v>
      </c>
      <c r="C30" s="16">
        <v>1667</v>
      </c>
      <c r="D30" s="16">
        <v>751</v>
      </c>
      <c r="E30" s="17" t="s">
        <v>226</v>
      </c>
      <c r="F30">
        <f ca="1">IFERROR(IF(A30="","",OFFSET(Results!$AJ$1,MATCH(A30,Results!$A:$A,0)-1,0)),"")</f>
        <v>53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287</v>
      </c>
      <c r="B31" s="15" t="s">
        <v>592</v>
      </c>
      <c r="C31" s="16">
        <v>41</v>
      </c>
      <c r="D31" s="16">
        <v>51</v>
      </c>
      <c r="E31" s="17" t="s">
        <v>473</v>
      </c>
      <c r="F31">
        <f ca="1">IFERROR(IF(A31="","",OFFSET(Results!$AJ$1,MATCH(A31,Results!$A:$A,0)-1,0)),"")</f>
        <v>2</v>
      </c>
      <c r="G31" s="6">
        <f t="shared" ca="1" si="0"/>
        <v>2.25</v>
      </c>
      <c r="H31" t="str">
        <f ca="1">IF(E31="","",OFFSET([1]LET!$AL$1,MATCH(A31,[1]LET!$E$1:$E$500,0)-1,0))</f>
        <v>Spreadex: 50/1, 6pl, 1/5</v>
      </c>
    </row>
    <row r="32" spans="1:8" x14ac:dyDescent="0.25">
      <c r="A32" t="s">
        <v>288</v>
      </c>
      <c r="B32" s="15" t="s">
        <v>593</v>
      </c>
      <c r="C32" s="16">
        <v>238</v>
      </c>
      <c r="D32" s="16">
        <v>351</v>
      </c>
      <c r="E32" s="17" t="s">
        <v>325</v>
      </c>
      <c r="F32">
        <f ca="1">IFERROR(IF(A32="","",OFFSET(Results!$AJ$1,MATCH(A32,Results!$A:$A,0)-1,0)),"")</f>
        <v>65</v>
      </c>
      <c r="G32" s="6">
        <f t="shared" ca="1" si="0"/>
        <v>-0.1</v>
      </c>
      <c r="H32" t="str">
        <f ca="1">IF(E32="","",OFFSET([1]LET!$AL$1,MATCH(A32,[1]LET!$E$1:$E$500,0)-1,0))</f>
        <v>Spreadex: 350/1, 6pl, 1/5</v>
      </c>
    </row>
    <row r="33" spans="1:8" x14ac:dyDescent="0.25">
      <c r="A33" t="s">
        <v>290</v>
      </c>
      <c r="B33" s="15" t="s">
        <v>470</v>
      </c>
      <c r="C33" s="16">
        <v>61</v>
      </c>
      <c r="D33" s="16">
        <v>81</v>
      </c>
      <c r="E33" s="17" t="s">
        <v>1156</v>
      </c>
      <c r="F33">
        <f ca="1">IFERROR(IF(A33="","",OFFSET(Results!$AJ$1,MATCH(A33,Results!$A:$A,0)-1,0)),"")</f>
        <v>100</v>
      </c>
      <c r="G33" s="6">
        <f t="shared" ca="1" si="0"/>
        <v>-0.4</v>
      </c>
      <c r="H33" t="str">
        <f ca="1">IF(E33="","",OFFSET([1]LET!$AL$1,MATCH(A33,[1]LET!$E$1:$E$500,0)-1,0))</f>
        <v>Ladbrokes: 80/1, 5pl, 1/4</v>
      </c>
    </row>
    <row r="34" spans="1:8" x14ac:dyDescent="0.25">
      <c r="A34" t="s">
        <v>291</v>
      </c>
      <c r="B34" s="15" t="s">
        <v>417</v>
      </c>
      <c r="C34" s="16">
        <v>213</v>
      </c>
      <c r="D34" s="16">
        <v>101</v>
      </c>
      <c r="E34" s="17" t="s">
        <v>226</v>
      </c>
      <c r="F34">
        <f ca="1">IFERROR(IF(A34="","",OFFSET(Results!$AJ$1,MATCH(A34,Results!$A:$A,0)-1,0)),"")</f>
        <v>86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25">
      <c r="A35" t="s">
        <v>293</v>
      </c>
      <c r="B35" s="15" t="s">
        <v>245</v>
      </c>
      <c r="C35" s="16">
        <v>10000</v>
      </c>
      <c r="D35" s="16">
        <v>1501</v>
      </c>
      <c r="E35" s="17" t="s">
        <v>226</v>
      </c>
      <c r="F35">
        <f ca="1">IFERROR(IF(A35="","",OFFSET(Results!$AJ$1,MATCH(A35,Results!$A:$A,0)-1,0)),"")</f>
        <v>100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25">
      <c r="A36" t="s">
        <v>294</v>
      </c>
      <c r="B36" s="15" t="s">
        <v>323</v>
      </c>
      <c r="C36" s="16">
        <v>204</v>
      </c>
      <c r="D36" s="16">
        <v>67</v>
      </c>
      <c r="E36" s="17" t="s">
        <v>226</v>
      </c>
      <c r="F36">
        <f ca="1">IFERROR(IF(A36="","",OFFSET(Results!$AJ$1,MATCH(A36,Results!$A:$A,0)-1,0)),"")</f>
        <v>3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25">
      <c r="A37" t="s">
        <v>295</v>
      </c>
      <c r="B37" s="15" t="s">
        <v>462</v>
      </c>
      <c r="C37" s="16">
        <v>244</v>
      </c>
      <c r="D37" s="16">
        <v>151</v>
      </c>
      <c r="E37" s="17" t="s">
        <v>226</v>
      </c>
      <c r="F37">
        <f ca="1">IFERROR(IF(A37="","",OFFSET(Results!$AJ$1,MATCH(A37,Results!$A:$A,0)-1,0)),"")</f>
        <v>53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25">
      <c r="A38" t="s">
        <v>296</v>
      </c>
      <c r="B38" s="15" t="s">
        <v>502</v>
      </c>
      <c r="C38" s="16">
        <v>49</v>
      </c>
      <c r="D38" s="16">
        <v>51</v>
      </c>
      <c r="E38" s="17" t="s">
        <v>325</v>
      </c>
      <c r="F38">
        <f ca="1">IFERROR(IF(A38="","",OFFSET(Results!$AJ$1,MATCH(A38,Results!$A:$A,0)-1,0)),"")</f>
        <v>21</v>
      </c>
      <c r="G38" s="6">
        <f t="shared" ca="1" si="0"/>
        <v>-0.1</v>
      </c>
      <c r="H38" t="str">
        <f ca="1">IF(E38="","",OFFSET([1]LET!$AL$1,MATCH(A38,[1]LET!$E$1:$E$500,0)-1,0))</f>
        <v>Unibet: 50/1, 6pl, 1/5</v>
      </c>
    </row>
    <row r="39" spans="1:8" x14ac:dyDescent="0.25">
      <c r="A39" t="s">
        <v>297</v>
      </c>
      <c r="B39" s="15" t="s">
        <v>292</v>
      </c>
      <c r="C39" s="16">
        <v>313</v>
      </c>
      <c r="D39" s="16">
        <v>1501</v>
      </c>
      <c r="E39" s="17" t="s">
        <v>1157</v>
      </c>
      <c r="F39">
        <f ca="1">IFERROR(IF(A39="","",OFFSET(Results!$AJ$1,MATCH(A39,Results!$A:$A,0)-1,0)),"")</f>
        <v>100</v>
      </c>
      <c r="G39" s="6">
        <f t="shared" ca="1" si="0"/>
        <v>-0.3</v>
      </c>
      <c r="H39" t="str">
        <f ca="1">IF(E39="","",OFFSET([1]LET!$AL$1,MATCH(A39,[1]LET!$E$1:$E$500,0)-1,0))</f>
        <v>Skybet: 1500/1, 6pl, 1/5</v>
      </c>
    </row>
    <row r="40" spans="1:8" x14ac:dyDescent="0.25">
      <c r="A40" t="s">
        <v>299</v>
      </c>
      <c r="B40" s="15" t="s">
        <v>276</v>
      </c>
      <c r="C40" s="16">
        <v>3333</v>
      </c>
      <c r="D40" s="16">
        <v>501</v>
      </c>
      <c r="E40" s="17" t="s">
        <v>226</v>
      </c>
      <c r="F40">
        <f ca="1">IFERROR(IF(A40="","",OFFSET(Results!$AJ$1,MATCH(A40,Results!$A:$A,0)-1,0)),"")</f>
        <v>6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300</v>
      </c>
      <c r="B41" s="15" t="s">
        <v>474</v>
      </c>
      <c r="C41" s="16">
        <v>85</v>
      </c>
      <c r="D41" s="16">
        <v>51</v>
      </c>
      <c r="E41" s="17" t="s">
        <v>226</v>
      </c>
      <c r="F41">
        <f ca="1">IFERROR(IF(A41="","",OFFSET(Results!$AJ$1,MATCH(A41,Results!$A:$A,0)-1,0)),"")</f>
        <v>93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25">
      <c r="A42" t="s">
        <v>301</v>
      </c>
      <c r="B42" s="15" t="s">
        <v>302</v>
      </c>
      <c r="C42" s="16">
        <v>116</v>
      </c>
      <c r="D42" s="16">
        <v>151</v>
      </c>
      <c r="E42" s="17" t="s">
        <v>263</v>
      </c>
      <c r="F42">
        <f ca="1">IFERROR(IF(A42="","",OFFSET(Results!$AJ$1,MATCH(A42,Results!$A:$A,0)-1,0)),"")</f>
        <v>41</v>
      </c>
      <c r="G42" s="6">
        <f t="shared" ca="1" si="0"/>
        <v>-0.2</v>
      </c>
      <c r="H42" t="str">
        <f ca="1">IF(E42="","",OFFSET([1]LET!$AL$1,MATCH(A42,[1]LET!$E$1:$E$500,0)-1,0))</f>
        <v>Bet365: 150/1, 5pl, 1/4</v>
      </c>
    </row>
    <row r="43" spans="1:8" x14ac:dyDescent="0.25">
      <c r="A43" t="s">
        <v>303</v>
      </c>
      <c r="B43" s="15" t="s">
        <v>334</v>
      </c>
      <c r="C43" s="16">
        <v>357</v>
      </c>
      <c r="D43" s="16">
        <v>501</v>
      </c>
      <c r="E43" s="17" t="s">
        <v>325</v>
      </c>
      <c r="F43">
        <f ca="1">IFERROR(IF(A43="","",OFFSET(Results!$AJ$1,MATCH(A43,Results!$A:$A,0)-1,0)),"")</f>
        <v>100</v>
      </c>
      <c r="G43" s="6">
        <f t="shared" ca="1" si="0"/>
        <v>-0.1</v>
      </c>
      <c r="H43" t="str">
        <f ca="1">IF(E43="","",OFFSET([1]LET!$AL$1,MATCH(A43,[1]LET!$E$1:$E$500,0)-1,0))</f>
        <v>QuinnBet: 500/1, 5pl, 1/4</v>
      </c>
    </row>
    <row r="44" spans="1:8" x14ac:dyDescent="0.25">
      <c r="A44" t="s">
        <v>305</v>
      </c>
      <c r="B44" s="15" t="s">
        <v>455</v>
      </c>
      <c r="C44" s="16">
        <v>270</v>
      </c>
      <c r="D44" s="16">
        <v>201</v>
      </c>
      <c r="E44" s="17" t="s">
        <v>226</v>
      </c>
      <c r="F44">
        <f ca="1">IFERROR(IF(A44="","",OFFSET(Results!$AJ$1,MATCH(A44,Results!$A:$A,0)-1,0)),"")</f>
        <v>77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25">
      <c r="A45" t="s">
        <v>307</v>
      </c>
      <c r="B45" s="15" t="s">
        <v>306</v>
      </c>
      <c r="C45" s="16">
        <v>400</v>
      </c>
      <c r="D45" s="16">
        <v>751</v>
      </c>
      <c r="E45" s="17" t="s">
        <v>325</v>
      </c>
      <c r="F45">
        <f ca="1">IFERROR(IF(A45="","",OFFSET(Results!$AJ$1,MATCH(A45,Results!$A:$A,0)-1,0)),"")</f>
        <v>123</v>
      </c>
      <c r="G45" s="6">
        <f t="shared" ca="1" si="0"/>
        <v>-0.1</v>
      </c>
      <c r="H45" t="str">
        <f ca="1">IF(E45="","",OFFSET([1]LET!$AL$1,MATCH(A45,[1]LET!$E$1:$E$500,0)-1,0))</f>
        <v>Bet365: 750/1, 5pl, 1/4</v>
      </c>
    </row>
    <row r="46" spans="1:8" x14ac:dyDescent="0.25">
      <c r="A46" t="s">
        <v>309</v>
      </c>
      <c r="B46" s="15" t="s">
        <v>245</v>
      </c>
      <c r="C46" s="16">
        <v>10000</v>
      </c>
      <c r="D46" s="16">
        <v>2001</v>
      </c>
      <c r="E46" s="17" t="s">
        <v>226</v>
      </c>
      <c r="F46">
        <f ca="1">IFERROR(IF(A46="","",OFFSET(Results!$AJ$1,MATCH(A46,Results!$A:$A,0)-1,0)),"")</f>
        <v>119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310</v>
      </c>
      <c r="B47" s="15" t="s">
        <v>245</v>
      </c>
      <c r="C47" s="16">
        <v>10000</v>
      </c>
      <c r="D47" s="16">
        <v>2501</v>
      </c>
      <c r="E47" s="17" t="s">
        <v>226</v>
      </c>
      <c r="F47">
        <f ca="1">IFERROR(IF(A47="","",OFFSET(Results!$AJ$1,MATCH(A47,Results!$A:$A,0)-1,0)),"")</f>
        <v>132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25">
      <c r="A48" t="s">
        <v>311</v>
      </c>
      <c r="B48" s="15" t="s">
        <v>594</v>
      </c>
      <c r="C48" s="16">
        <v>33</v>
      </c>
      <c r="D48" s="16">
        <v>29</v>
      </c>
      <c r="E48" s="17" t="s">
        <v>226</v>
      </c>
      <c r="F48">
        <f ca="1">IFERROR(IF(A48="","",OFFSET(Results!$AJ$1,MATCH(A48,Results!$A:$A,0)-1,0)),"")</f>
        <v>6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313</v>
      </c>
      <c r="B49" s="15" t="s">
        <v>247</v>
      </c>
      <c r="C49" s="16">
        <v>217</v>
      </c>
      <c r="D49" s="16">
        <v>201</v>
      </c>
      <c r="E49" s="17" t="s">
        <v>226</v>
      </c>
      <c r="F49">
        <f ca="1">IFERROR(IF(A49="","",OFFSET(Results!$AJ$1,MATCH(A49,Results!$A:$A,0)-1,0)),"")</f>
        <v>86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314</v>
      </c>
      <c r="B50" s="15" t="s">
        <v>255</v>
      </c>
      <c r="C50" s="16">
        <v>5000</v>
      </c>
      <c r="D50" s="16">
        <v>601</v>
      </c>
      <c r="E50" s="17" t="s">
        <v>226</v>
      </c>
      <c r="F50">
        <f ca="1">IFERROR(IF(A50="","",OFFSET(Results!$AJ$1,MATCH(A50,Results!$A:$A,0)-1,0)),"")</f>
        <v>115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475</v>
      </c>
      <c r="B51" s="15" t="s">
        <v>298</v>
      </c>
      <c r="C51" s="16">
        <v>476</v>
      </c>
      <c r="D51" s="16">
        <v>601</v>
      </c>
      <c r="E51" s="17" t="s">
        <v>226</v>
      </c>
      <c r="F51">
        <f ca="1">IFERROR(IF(A51="","",OFFSET(Results!$AJ$1,MATCH(A51,Results!$A:$A,0)-1,0)),"")</f>
        <v>107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315</v>
      </c>
      <c r="B52" s="15" t="s">
        <v>595</v>
      </c>
      <c r="C52" s="16">
        <v>22</v>
      </c>
      <c r="D52" s="16">
        <v>15</v>
      </c>
      <c r="E52" s="17" t="s">
        <v>226</v>
      </c>
      <c r="F52">
        <f ca="1">IFERROR(IF(A52="","",OFFSET(Results!$AJ$1,MATCH(A52,Results!$A:$A,0)-1,0)),"")</f>
        <v>6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25">
      <c r="A53" t="s">
        <v>476</v>
      </c>
      <c r="B53" s="15" t="s">
        <v>245</v>
      </c>
      <c r="C53" s="16">
        <v>10000</v>
      </c>
      <c r="D53" s="16">
        <v>501</v>
      </c>
      <c r="E53" s="17" t="s">
        <v>226</v>
      </c>
      <c r="F53">
        <f ca="1">IFERROR(IF(A53="","",OFFSET(Results!$AJ$1,MATCH(A53,Results!$A:$A,0)-1,0)),"")</f>
        <v>93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316</v>
      </c>
      <c r="B54" s="15" t="s">
        <v>354</v>
      </c>
      <c r="C54" s="16">
        <v>909</v>
      </c>
      <c r="D54" s="16">
        <v>601</v>
      </c>
      <c r="E54" s="17" t="s">
        <v>226</v>
      </c>
      <c r="F54">
        <f ca="1">IFERROR(IF(A54="","",OFFSET(Results!$AJ$1,MATCH(A54,Results!$A:$A,0)-1,0)),"")</f>
        <v>115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317</v>
      </c>
      <c r="B55" s="15" t="s">
        <v>441</v>
      </c>
      <c r="C55" s="16">
        <v>370</v>
      </c>
      <c r="D55" s="16">
        <v>301</v>
      </c>
      <c r="E55" s="17" t="s">
        <v>226</v>
      </c>
      <c r="F55">
        <f ca="1">IFERROR(IF(A55="","",OFFSET(Results!$AJ$1,MATCH(A55,Results!$A:$A,0)-1,0)),"")</f>
        <v>31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319</v>
      </c>
      <c r="B56" s="15" t="s">
        <v>255</v>
      </c>
      <c r="C56" s="16">
        <v>5000</v>
      </c>
      <c r="D56" s="16">
        <v>1001</v>
      </c>
      <c r="E56" s="17" t="s">
        <v>226</v>
      </c>
      <c r="F56">
        <f ca="1">IFERROR(IF(A56="","",OFFSET(Results!$AJ$1,MATCH(A56,Results!$A:$A,0)-1,0)),"")</f>
        <v>75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320</v>
      </c>
      <c r="B57" s="15" t="s">
        <v>472</v>
      </c>
      <c r="C57" s="16">
        <v>64</v>
      </c>
      <c r="D57" s="16">
        <v>67</v>
      </c>
      <c r="E57" s="17" t="s">
        <v>325</v>
      </c>
      <c r="F57">
        <f ca="1">IFERROR(IF(A57="","",OFFSET(Results!$AJ$1,MATCH(A57,Results!$A:$A,0)-1,0)),"")</f>
        <v>27</v>
      </c>
      <c r="G57" s="6">
        <f t="shared" ca="1" si="0"/>
        <v>-0.1</v>
      </c>
      <c r="H57" t="str">
        <f ca="1">IF(E57="","",OFFSET([1]LET!$AL$1,MATCH(A57,[1]LET!$E$1:$E$500,0)-1,0))</f>
        <v>Unibet: 66/1, 6pl, 1/5</v>
      </c>
    </row>
    <row r="58" spans="1:8" x14ac:dyDescent="0.25">
      <c r="A58" t="s">
        <v>596</v>
      </c>
      <c r="B58" s="15" t="s">
        <v>276</v>
      </c>
      <c r="C58" s="16">
        <v>3333</v>
      </c>
      <c r="D58" s="16">
        <v>751</v>
      </c>
      <c r="E58" s="17" t="s">
        <v>226</v>
      </c>
      <c r="F58">
        <f ca="1">IFERROR(IF(A58="","",OFFSET(Results!$AJ$1,MATCH(A58,Results!$A:$A,0)-1,0)),"")</f>
        <v>60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477</v>
      </c>
      <c r="B59" s="15" t="s">
        <v>478</v>
      </c>
      <c r="C59" s="16">
        <v>34</v>
      </c>
      <c r="D59" s="16">
        <v>41</v>
      </c>
      <c r="E59" s="17" t="s">
        <v>473</v>
      </c>
      <c r="F59">
        <f ca="1">IFERROR(IF(A59="","",OFFSET(Results!$AJ$1,MATCH(A59,Results!$A:$A,0)-1,0)),"")</f>
        <v>53</v>
      </c>
      <c r="G59" s="6">
        <f t="shared" ca="1" si="0"/>
        <v>-0.5</v>
      </c>
      <c r="H59" t="str">
        <f ca="1">IF(E59="","",OFFSET([1]LET!$AL$1,MATCH(A59,[1]LET!$E$1:$E$500,0)-1,0))</f>
        <v>Unibet: 40/1, 6pl, 1/5</v>
      </c>
    </row>
    <row r="60" spans="1:8" x14ac:dyDescent="0.25">
      <c r="A60" t="s">
        <v>321</v>
      </c>
      <c r="B60" s="15" t="s">
        <v>247</v>
      </c>
      <c r="C60" s="16">
        <v>217</v>
      </c>
      <c r="D60" s="16">
        <v>401</v>
      </c>
      <c r="E60" s="17" t="s">
        <v>263</v>
      </c>
      <c r="F60">
        <f ca="1">IFERROR(IF(A60="","",OFFSET(Results!$AJ$1,MATCH(A60,Results!$A:$A,0)-1,0)),"")</f>
        <v>10</v>
      </c>
      <c r="G60" s="6">
        <f t="shared" ca="1" si="0"/>
        <v>-0.2</v>
      </c>
      <c r="H60" t="str">
        <f ca="1">IF(E60="","",OFFSET([1]LET!$AL$1,MATCH(A60,[1]LET!$E$1:$E$500,0)-1,0))</f>
        <v>Ladbrokes: 400/1, 5pl, 1/4</v>
      </c>
    </row>
    <row r="61" spans="1:8" x14ac:dyDescent="0.25">
      <c r="A61" t="s">
        <v>322</v>
      </c>
      <c r="B61" s="15" t="s">
        <v>245</v>
      </c>
      <c r="C61" s="16">
        <v>10000</v>
      </c>
      <c r="D61" s="16">
        <v>1501</v>
      </c>
      <c r="E61" s="17" t="s">
        <v>226</v>
      </c>
      <c r="F61">
        <f ca="1">IFERROR(IF(A61="","",OFFSET(Results!$AJ$1,MATCH(A61,Results!$A:$A,0)-1,0)),"")</f>
        <v>107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25">
      <c r="A62" t="s">
        <v>480</v>
      </c>
      <c r="B62" s="15" t="s">
        <v>444</v>
      </c>
      <c r="C62" s="16">
        <v>167</v>
      </c>
      <c r="D62" s="16">
        <v>151</v>
      </c>
      <c r="E62" s="17" t="s">
        <v>226</v>
      </c>
      <c r="F62">
        <f ca="1">IFERROR(IF(A62="","",OFFSET(Results!$AJ$1,MATCH(A62,Results!$A:$A,0)-1,0)),"")</f>
        <v>27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324</v>
      </c>
      <c r="B63" s="15" t="s">
        <v>429</v>
      </c>
      <c r="C63" s="16">
        <v>667</v>
      </c>
      <c r="D63" s="16">
        <v>601</v>
      </c>
      <c r="E63" s="17" t="s">
        <v>226</v>
      </c>
      <c r="F63">
        <f ca="1">IFERROR(IF(A63="","",OFFSET(Results!$AJ$1,MATCH(A63,Results!$A:$A,0)-1,0)),"")</f>
        <v>53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326</v>
      </c>
      <c r="B64" s="15" t="s">
        <v>417</v>
      </c>
      <c r="C64" s="16">
        <v>213</v>
      </c>
      <c r="D64" s="16">
        <v>1501</v>
      </c>
      <c r="E64" s="17" t="s">
        <v>1156</v>
      </c>
      <c r="F64">
        <f ca="1">IFERROR(IF(A64="","",OFFSET(Results!$AJ$1,MATCH(A64,Results!$A:$A,0)-1,0)),"")</f>
        <v>115</v>
      </c>
      <c r="G64" s="6">
        <f t="shared" ca="1" si="0"/>
        <v>-0.4</v>
      </c>
      <c r="H64" t="str">
        <f ca="1">IF(E64="","",OFFSET([1]LET!$AL$1,MATCH(A64,[1]LET!$E$1:$E$500,0)-1,0))</f>
        <v>Skybet: 1500/1, 6pl, 1/5</v>
      </c>
    </row>
    <row r="65" spans="1:8" x14ac:dyDescent="0.25">
      <c r="A65" t="s">
        <v>328</v>
      </c>
      <c r="B65" s="15" t="s">
        <v>597</v>
      </c>
      <c r="C65" s="16">
        <v>44</v>
      </c>
      <c r="D65" s="16">
        <v>51</v>
      </c>
      <c r="E65" s="17" t="s">
        <v>1157</v>
      </c>
      <c r="F65">
        <f ca="1">IFERROR(IF(A65="","",OFFSET(Results!$AJ$1,MATCH(A65,Results!$A:$A,0)-1,0)),"")</f>
        <v>93</v>
      </c>
      <c r="G65" s="6">
        <f t="shared" ca="1" si="0"/>
        <v>-0.3</v>
      </c>
      <c r="H65" t="str">
        <f ca="1">IF(E65="","",OFFSET([1]LET!$AL$1,MATCH(A65,[1]LET!$E$1:$E$500,0)-1,0))</f>
        <v>QuinnBet: 50/1, 5pl, 1/4</v>
      </c>
    </row>
    <row r="66" spans="1:8" x14ac:dyDescent="0.25">
      <c r="A66" t="s">
        <v>329</v>
      </c>
      <c r="B66" s="15" t="s">
        <v>482</v>
      </c>
      <c r="C66" s="16">
        <v>132</v>
      </c>
      <c r="D66" s="16">
        <v>101</v>
      </c>
      <c r="E66" s="17" t="s">
        <v>226</v>
      </c>
      <c r="F66">
        <f ca="1">IFERROR(IF(A66="","",OFFSET(Results!$AJ$1,MATCH(A66,Results!$A:$A,0)-1,0)),"")</f>
        <v>4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330</v>
      </c>
      <c r="B67" s="15" t="s">
        <v>245</v>
      </c>
      <c r="C67" s="16">
        <v>10000</v>
      </c>
      <c r="D67" s="16">
        <v>351</v>
      </c>
      <c r="E67" s="17" t="s">
        <v>226</v>
      </c>
      <c r="F67">
        <f ca="1">IFERROR(IF(A67="","",OFFSET(Results!$AJ$1,MATCH(A67,Results!$A:$A,0)-1,0)),"")</f>
        <v>107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25">
      <c r="A68" t="s">
        <v>331</v>
      </c>
      <c r="B68" s="15" t="s">
        <v>547</v>
      </c>
      <c r="C68" s="16">
        <v>100</v>
      </c>
      <c r="D68" s="16">
        <v>51</v>
      </c>
      <c r="E68" s="17" t="s">
        <v>226</v>
      </c>
      <c r="F68">
        <f ca="1">IFERROR(IF(A68="","",OFFSET(Results!$AJ$1,MATCH(A68,Results!$A:$A,0)-1,0)),"")</f>
        <v>41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25">
      <c r="A69" t="s">
        <v>333</v>
      </c>
      <c r="B69" s="15" t="s">
        <v>292</v>
      </c>
      <c r="C69" s="16">
        <v>313</v>
      </c>
      <c r="D69" s="16">
        <v>351</v>
      </c>
      <c r="E69" s="17" t="s">
        <v>226</v>
      </c>
      <c r="F69">
        <f ca="1">IFERROR(IF(A69="","",OFFSET(Results!$AJ$1,MATCH(A69,Results!$A:$A,0)-1,0)),"")</f>
        <v>100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335</v>
      </c>
      <c r="B70" s="15" t="s">
        <v>598</v>
      </c>
      <c r="C70" s="16">
        <v>110</v>
      </c>
      <c r="D70" s="16">
        <v>34</v>
      </c>
      <c r="E70" s="17" t="s">
        <v>226</v>
      </c>
      <c r="F70">
        <f ca="1">IFERROR(IF(A70="","",OFFSET(Results!$AJ$1,MATCH(A70,Results!$A:$A,0)-1,0)),"")</f>
        <v>31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25">
      <c r="A71" t="s">
        <v>336</v>
      </c>
      <c r="B71" s="15" t="s">
        <v>599</v>
      </c>
      <c r="C71" s="16">
        <v>161</v>
      </c>
      <c r="D71" s="16">
        <v>126</v>
      </c>
      <c r="E71" s="17" t="s">
        <v>226</v>
      </c>
      <c r="F71">
        <f ca="1">IFERROR(IF(A71="","",OFFSET(Results!$AJ$1,MATCH(A71,Results!$A:$A,0)-1,0)),"")</f>
        <v>77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337</v>
      </c>
      <c r="B72" s="15" t="s">
        <v>255</v>
      </c>
      <c r="C72" s="16">
        <v>5000</v>
      </c>
      <c r="D72" s="16">
        <v>751</v>
      </c>
      <c r="E72" s="17" t="s">
        <v>226</v>
      </c>
      <c r="F72">
        <f ca="1">IFERROR(IF(A72="","",OFFSET(Results!$AJ$1,MATCH(A72,Results!$A:$A,0)-1,0)),"")</f>
        <v>71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338</v>
      </c>
      <c r="B73" s="15" t="s">
        <v>272</v>
      </c>
      <c r="C73" s="16">
        <v>714</v>
      </c>
      <c r="D73" s="16">
        <v>501</v>
      </c>
      <c r="E73" s="17" t="s">
        <v>226</v>
      </c>
      <c r="F73">
        <f ca="1">IFERROR(IF(A73="","",OFFSET(Results!$AJ$1,MATCH(A73,Results!$A:$A,0)-1,0)),"")</f>
        <v>44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339</v>
      </c>
      <c r="B74" s="15" t="s">
        <v>247</v>
      </c>
      <c r="C74" s="16">
        <v>217</v>
      </c>
      <c r="D74" s="16">
        <v>161</v>
      </c>
      <c r="E74" s="17" t="s">
        <v>226</v>
      </c>
      <c r="F74">
        <f ca="1">IFERROR(IF(A74="","",OFFSET(Results!$AJ$1,MATCH(A74,Results!$A:$A,0)-1,0)),"")</f>
        <v>77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25">
      <c r="A75" t="s">
        <v>340</v>
      </c>
      <c r="B75" s="15" t="s">
        <v>425</v>
      </c>
      <c r="C75" s="16">
        <v>43</v>
      </c>
      <c r="D75" s="16">
        <v>34</v>
      </c>
      <c r="E75" s="17" t="s">
        <v>226</v>
      </c>
      <c r="F75">
        <f ca="1">IFERROR(IF(A75="","",OFFSET(Results!$AJ$1,MATCH(A75,Results!$A:$A,0)-1,0)),"")</f>
        <v>16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341</v>
      </c>
      <c r="B76" s="15" t="s">
        <v>280</v>
      </c>
      <c r="C76" s="16">
        <v>1429</v>
      </c>
      <c r="D76" s="16">
        <v>451</v>
      </c>
      <c r="E76" s="17" t="s">
        <v>226</v>
      </c>
      <c r="F76">
        <f ca="1">IFERROR(IF(A76="","",OFFSET(Results!$AJ$1,MATCH(A76,Results!$A:$A,0)-1,0)),"")</f>
        <v>126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25">
      <c r="A77" t="s">
        <v>342</v>
      </c>
      <c r="B77" s="15" t="s">
        <v>418</v>
      </c>
      <c r="C77" s="16">
        <v>172</v>
      </c>
      <c r="D77" s="16">
        <v>131</v>
      </c>
      <c r="E77" s="17" t="s">
        <v>226</v>
      </c>
      <c r="F77">
        <f ca="1">IFERROR(IF(A77="","",OFFSET(Results!$AJ$1,MATCH(A77,Results!$A:$A,0)-1,0)),"")</f>
        <v>44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25">
      <c r="A78" t="s">
        <v>483</v>
      </c>
      <c r="B78" s="15" t="s">
        <v>255</v>
      </c>
      <c r="C78" s="16">
        <v>5000</v>
      </c>
      <c r="D78" s="16">
        <v>126</v>
      </c>
      <c r="E78" s="17" t="s">
        <v>226</v>
      </c>
      <c r="F78">
        <f ca="1">IFERROR(IF(A78="","",OFFSET(Results!$AJ$1,MATCH(A78,Results!$A:$A,0)-1,0)),"")</f>
        <v>44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25">
      <c r="A79" t="s">
        <v>343</v>
      </c>
      <c r="B79" s="15" t="s">
        <v>600</v>
      </c>
      <c r="C79" s="16">
        <v>75</v>
      </c>
      <c r="D79" s="16">
        <v>91</v>
      </c>
      <c r="E79" s="17" t="s">
        <v>263</v>
      </c>
      <c r="F79">
        <f ca="1">IFERROR(IF(A79="","",OFFSET(Results!$AJ$1,MATCH(A79,Results!$A:$A,0)-1,0)),"")</f>
        <v>44</v>
      </c>
      <c r="G79" s="6">
        <f t="shared" ca="1" si="1"/>
        <v>-0.2</v>
      </c>
      <c r="H79" t="str">
        <f ca="1">IF(E79="","",OFFSET([1]LET!$AL$1,MATCH(A79,[1]LET!$E$1:$E$500,0)-1,0))</f>
        <v>Spreadex: 90/1, 6pl, 1/5</v>
      </c>
    </row>
    <row r="80" spans="1:8" x14ac:dyDescent="0.25">
      <c r="A80" t="s">
        <v>344</v>
      </c>
      <c r="B80" s="15" t="s">
        <v>504</v>
      </c>
      <c r="C80" s="16">
        <v>53</v>
      </c>
      <c r="D80" s="16">
        <v>36</v>
      </c>
      <c r="E80" s="17" t="s">
        <v>226</v>
      </c>
      <c r="F80">
        <f ca="1">IFERROR(IF(A80="","",OFFSET(Results!$AJ$1,MATCH(A80,Results!$A:$A,0)-1,0)),"")</f>
        <v>86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346</v>
      </c>
      <c r="B81" s="15" t="s">
        <v>601</v>
      </c>
      <c r="C81" s="16">
        <v>175</v>
      </c>
      <c r="D81" s="16">
        <v>101</v>
      </c>
      <c r="E81" s="17" t="s">
        <v>226</v>
      </c>
      <c r="F81">
        <f ca="1">IFERROR(IF(A81="","",OFFSET(Results!$AJ$1,MATCH(A81,Results!$A:$A,0)-1,0)),"")</f>
        <v>41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25">
      <c r="A82" t="s">
        <v>347</v>
      </c>
      <c r="B82" s="15" t="s">
        <v>429</v>
      </c>
      <c r="C82" s="16">
        <v>667</v>
      </c>
      <c r="D82" s="16">
        <v>376</v>
      </c>
      <c r="E82" s="17" t="s">
        <v>226</v>
      </c>
      <c r="F82">
        <f ca="1">IFERROR(IF(A82="","",OFFSET(Results!$AJ$1,MATCH(A82,Results!$A:$A,0)-1,0)),"")</f>
        <v>107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25">
      <c r="A83" t="s">
        <v>349</v>
      </c>
      <c r="B83" s="15" t="s">
        <v>282</v>
      </c>
      <c r="C83" s="16">
        <v>2500</v>
      </c>
      <c r="D83" s="16">
        <v>1001</v>
      </c>
      <c r="E83" s="17" t="s">
        <v>226</v>
      </c>
      <c r="F83">
        <f ca="1">IFERROR(IF(A83="","",OFFSET(Results!$AJ$1,MATCH(A83,Results!$A:$A,0)-1,0)),"")</f>
        <v>71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25">
      <c r="A84" t="s">
        <v>350</v>
      </c>
      <c r="B84" s="15" t="s">
        <v>298</v>
      </c>
      <c r="C84" s="16">
        <v>476</v>
      </c>
      <c r="D84" s="16">
        <v>376</v>
      </c>
      <c r="E84" s="17" t="s">
        <v>226</v>
      </c>
      <c r="F84">
        <f ca="1">IFERROR(IF(A84="","",OFFSET(Results!$AJ$1,MATCH(A84,Results!$A:$A,0)-1,0)),"")</f>
        <v>77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25">
      <c r="A85" t="s">
        <v>351</v>
      </c>
      <c r="B85" s="15" t="s">
        <v>424</v>
      </c>
      <c r="C85" s="16">
        <v>34</v>
      </c>
      <c r="D85" s="16">
        <v>15</v>
      </c>
      <c r="E85" s="17" t="s">
        <v>226</v>
      </c>
      <c r="F85">
        <f ca="1">IFERROR(IF(A85="","",OFFSET(Results!$AJ$1,MATCH(A85,Results!$A:$A,0)-1,0)),"")</f>
        <v>1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25">
      <c r="A86" t="s">
        <v>352</v>
      </c>
      <c r="B86" s="15" t="s">
        <v>455</v>
      </c>
      <c r="C86" s="16">
        <v>270</v>
      </c>
      <c r="D86" s="16">
        <v>176</v>
      </c>
      <c r="E86" s="17" t="s">
        <v>226</v>
      </c>
      <c r="F86">
        <f ca="1">IFERROR(IF(A86="","",OFFSET(Results!$AJ$1,MATCH(A86,Results!$A:$A,0)-1,0)),"")</f>
        <v>21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25">
      <c r="A87" t="s">
        <v>353</v>
      </c>
      <c r="B87" s="15" t="s">
        <v>348</v>
      </c>
      <c r="C87" s="16">
        <v>769</v>
      </c>
      <c r="D87" s="16">
        <v>501</v>
      </c>
      <c r="E87" s="17" t="s">
        <v>226</v>
      </c>
      <c r="F87">
        <f ca="1">IFERROR(IF(A87="","",OFFSET(Results!$AJ$1,MATCH(A87,Results!$A:$A,0)-1,0)),"")</f>
        <v>31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25">
      <c r="A88" t="s">
        <v>355</v>
      </c>
      <c r="B88" s="15" t="s">
        <v>599</v>
      </c>
      <c r="C88" s="16">
        <v>161</v>
      </c>
      <c r="D88" s="16">
        <v>126</v>
      </c>
      <c r="E88" s="17" t="s">
        <v>226</v>
      </c>
      <c r="F88">
        <f ca="1">IFERROR(IF(A88="","",OFFSET(Results!$AJ$1,MATCH(A88,Results!$A:$A,0)-1,0)),"")</f>
        <v>13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25">
      <c r="A89" t="s">
        <v>356</v>
      </c>
      <c r="B89" s="15" t="s">
        <v>257</v>
      </c>
      <c r="C89" s="16">
        <v>10000</v>
      </c>
      <c r="D89" s="16">
        <v>351</v>
      </c>
      <c r="E89" s="17" t="s">
        <v>226</v>
      </c>
      <c r="F89">
        <f ca="1">IFERROR(IF(A89="","",OFFSET(Results!$AJ$1,MATCH(A89,Results!$A:$A,0)-1,0)),"")</f>
        <v>123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25">
      <c r="A90" t="s">
        <v>357</v>
      </c>
      <c r="B90" s="15" t="s">
        <v>404</v>
      </c>
      <c r="C90" s="16">
        <v>833</v>
      </c>
      <c r="D90" s="16">
        <v>276</v>
      </c>
      <c r="E90" s="17" t="s">
        <v>226</v>
      </c>
      <c r="F90">
        <f ca="1">IFERROR(IF(A90="","",OFFSET(Results!$AJ$1,MATCH(A90,Results!$A:$A,0)-1,0)),"")</f>
        <v>65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358</v>
      </c>
      <c r="B91" s="15" t="s">
        <v>302</v>
      </c>
      <c r="C91" s="16">
        <v>116</v>
      </c>
      <c r="D91" s="16">
        <v>301</v>
      </c>
      <c r="E91" s="17" t="s">
        <v>473</v>
      </c>
      <c r="F91">
        <f ca="1">IFERROR(IF(A91="","",OFFSET(Results!$AJ$1,MATCH(A91,Results!$A:$A,0)-1,0)),"")</f>
        <v>93</v>
      </c>
      <c r="G91" s="6">
        <f t="shared" ca="1" si="1"/>
        <v>-0.5</v>
      </c>
      <c r="H91" t="str">
        <f ca="1">IF(E91="","",OFFSET([1]LET!$AL$1,MATCH(A91,[1]LET!$E$1:$E$500,0)-1,0))</f>
        <v>Bet365: 300/1, 5pl, 1/4</v>
      </c>
    </row>
    <row r="92" spans="1:8" x14ac:dyDescent="0.25">
      <c r="A92" t="s">
        <v>360</v>
      </c>
      <c r="B92" s="15" t="s">
        <v>257</v>
      </c>
      <c r="C92" s="16">
        <v>10000</v>
      </c>
      <c r="D92" s="16">
        <v>1501</v>
      </c>
      <c r="E92" s="17" t="s">
        <v>226</v>
      </c>
      <c r="F92">
        <f ca="1">IFERROR(IF(A92="","",OFFSET(Results!$AJ$1,MATCH(A92,Results!$A:$A,0)-1,0)),"")</f>
        <v>44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25">
      <c r="A93" t="s">
        <v>487</v>
      </c>
      <c r="B93" s="15" t="s">
        <v>245</v>
      </c>
      <c r="C93" s="16">
        <v>10000</v>
      </c>
      <c r="D93" s="16">
        <v>1001</v>
      </c>
      <c r="E93" s="17" t="s">
        <v>226</v>
      </c>
      <c r="F93">
        <f ca="1">IFERROR(IF(A93="","",OFFSET(Results!$AJ$1,MATCH(A93,Results!$A:$A,0)-1,0)),"")</f>
        <v>86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25">
      <c r="A94" t="s">
        <v>361</v>
      </c>
      <c r="B94" s="15" t="s">
        <v>602</v>
      </c>
      <c r="C94" s="16">
        <v>67</v>
      </c>
      <c r="D94" s="16">
        <v>67</v>
      </c>
      <c r="E94" s="17" t="s">
        <v>226</v>
      </c>
      <c r="F94">
        <f ca="1">IFERROR(IF(A94="","",OFFSET(Results!$AJ$1,MATCH(A94,Results!$A:$A,0)-1,0)),"")</f>
        <v>77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25">
      <c r="A95" t="s">
        <v>362</v>
      </c>
      <c r="B95" s="15" t="s">
        <v>603</v>
      </c>
      <c r="C95" s="16">
        <v>66</v>
      </c>
      <c r="D95" s="16">
        <v>151</v>
      </c>
      <c r="E95" s="17" t="s">
        <v>332</v>
      </c>
      <c r="F95">
        <f ca="1">IFERROR(IF(A95="","",OFFSET(Results!$AJ$1,MATCH(A95,Results!$A:$A,0)-1,0)),"")</f>
        <v>86</v>
      </c>
      <c r="G95" s="6">
        <f t="shared" ca="1" si="1"/>
        <v>-0.89999999999999991</v>
      </c>
      <c r="H95" t="str">
        <f ca="1">IF(E95="","",OFFSET([1]LET!$AL$1,MATCH(A95,[1]LET!$E$1:$E$500,0)-1,0))</f>
        <v>Bet365: 150/1, 5pl, 1/4</v>
      </c>
    </row>
    <row r="96" spans="1:8" x14ac:dyDescent="0.25">
      <c r="A96" t="s">
        <v>363</v>
      </c>
      <c r="B96" s="15" t="s">
        <v>488</v>
      </c>
      <c r="C96" s="16">
        <v>67</v>
      </c>
      <c r="D96" s="16">
        <v>67</v>
      </c>
      <c r="E96" s="17" t="s">
        <v>226</v>
      </c>
      <c r="F96">
        <f ca="1">IFERROR(IF(A96="","",OFFSET(Results!$AJ$1,MATCH(A96,Results!$A:$A,0)-1,0)),"")</f>
        <v>27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364</v>
      </c>
      <c r="B97" s="15" t="s">
        <v>486</v>
      </c>
      <c r="C97" s="16">
        <v>114</v>
      </c>
      <c r="D97" s="16">
        <v>67</v>
      </c>
      <c r="E97" s="17" t="s">
        <v>226</v>
      </c>
      <c r="F97">
        <f ca="1">IFERROR(IF(A97="","",OFFSET(Results!$AJ$1,MATCH(A97,Results!$A:$A,0)-1,0)),"")</f>
        <v>60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366</v>
      </c>
      <c r="B98" s="15" t="s">
        <v>257</v>
      </c>
      <c r="C98" s="16">
        <v>10000</v>
      </c>
      <c r="D98" s="16">
        <v>1001</v>
      </c>
      <c r="E98" s="17" t="s">
        <v>226</v>
      </c>
      <c r="F98">
        <f ca="1">IFERROR(IF(A98="","",OFFSET(Results!$AJ$1,MATCH(A98,Results!$A:$A,0)-1,0)),"")</f>
        <v>129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25">
      <c r="A99" t="s">
        <v>367</v>
      </c>
      <c r="B99" s="15" t="s">
        <v>604</v>
      </c>
      <c r="C99" s="16">
        <v>63</v>
      </c>
      <c r="D99" s="16">
        <v>29</v>
      </c>
      <c r="E99" s="17" t="s">
        <v>226</v>
      </c>
      <c r="F99">
        <f ca="1">IFERROR(IF(A99="","",OFFSET(Results!$AJ$1,MATCH(A99,Results!$A:$A,0)-1,0)),"")</f>
        <v>16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368</v>
      </c>
      <c r="B100" s="15" t="s">
        <v>289</v>
      </c>
      <c r="C100" s="16">
        <v>303</v>
      </c>
      <c r="D100" s="16">
        <v>251</v>
      </c>
      <c r="E100" s="17" t="s">
        <v>226</v>
      </c>
      <c r="F100">
        <f ca="1">IFERROR(IF(A100="","",OFFSET(Results!$AJ$1,MATCH(A100,Results!$A:$A,0)-1,0)),"")</f>
        <v>60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369</v>
      </c>
      <c r="B101" s="15" t="s">
        <v>257</v>
      </c>
      <c r="C101" s="16">
        <v>10000</v>
      </c>
      <c r="D101" s="16">
        <v>751</v>
      </c>
      <c r="E101" s="17" t="s">
        <v>226</v>
      </c>
      <c r="F101">
        <f ca="1">IFERROR(IF(A101="","",OFFSET(Results!$AJ$1,MATCH(A101,Results!$A:$A,0)-1,0)),"")</f>
        <v>100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370</v>
      </c>
      <c r="B102" s="15" t="s">
        <v>455</v>
      </c>
      <c r="C102" s="16">
        <v>270</v>
      </c>
      <c r="D102" s="16">
        <v>301</v>
      </c>
      <c r="E102" s="17" t="s">
        <v>226</v>
      </c>
      <c r="F102">
        <f ca="1">IFERROR(IF(A102="","",OFFSET(Results!$AJ$1,MATCH(A102,Results!$A:$A,0)-1,0)),"")</f>
        <v>31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371</v>
      </c>
      <c r="B103" s="15" t="s">
        <v>420</v>
      </c>
      <c r="C103" s="16">
        <v>127</v>
      </c>
      <c r="D103" s="16">
        <v>71</v>
      </c>
      <c r="E103" s="17" t="s">
        <v>226</v>
      </c>
      <c r="F103">
        <f ca="1">IFERROR(IF(A103="","",OFFSET(Results!$AJ$1,MATCH(A103,Results!$A:$A,0)-1,0)),"")</f>
        <v>93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25">
      <c r="A104" t="s">
        <v>373</v>
      </c>
      <c r="B104" s="15" t="s">
        <v>438</v>
      </c>
      <c r="C104" s="16">
        <v>169</v>
      </c>
      <c r="D104" s="16">
        <v>101</v>
      </c>
      <c r="E104" s="17" t="s">
        <v>226</v>
      </c>
      <c r="F104">
        <f ca="1">IFERROR(IF(A104="","",OFFSET(Results!$AJ$1,MATCH(A104,Results!$A:$A,0)-1,0)),"")</f>
        <v>119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375</v>
      </c>
      <c r="B105" s="15" t="s">
        <v>245</v>
      </c>
      <c r="C105" s="16">
        <v>10000</v>
      </c>
      <c r="D105" s="16" t="s">
        <v>226</v>
      </c>
      <c r="E105" s="17" t="s">
        <v>226</v>
      </c>
      <c r="F105">
        <f ca="1">IFERROR(IF(A105="","",OFFSET(Results!$AJ$1,MATCH(A105,Results!$A:$A,0)-1,0)),"")</f>
        <v>65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25">
      <c r="A106" t="s">
        <v>376</v>
      </c>
      <c r="B106" s="15" t="s">
        <v>588</v>
      </c>
      <c r="C106" s="16">
        <v>35</v>
      </c>
      <c r="D106" s="16">
        <v>17</v>
      </c>
      <c r="E106" s="17" t="s">
        <v>226</v>
      </c>
      <c r="F106">
        <f ca="1">IFERROR(IF(A106="","",OFFSET(Results!$AJ$1,MATCH(A106,Results!$A:$A,0)-1,0)),"")</f>
        <v>31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377</v>
      </c>
      <c r="B107" s="15" t="s">
        <v>605</v>
      </c>
      <c r="C107" s="16">
        <v>30</v>
      </c>
      <c r="D107" s="16">
        <v>41</v>
      </c>
      <c r="E107" s="17" t="s">
        <v>332</v>
      </c>
      <c r="F107">
        <f ca="1">IFERROR(IF(A107="","",OFFSET(Results!$AJ$1,MATCH(A107,Results!$A:$A,0)-1,0)),"")</f>
        <v>31</v>
      </c>
      <c r="G107" s="6">
        <f t="shared" ca="1" si="1"/>
        <v>-0.89999999999999991</v>
      </c>
      <c r="H107" t="str">
        <f ca="1">IF(E107="","",OFFSET([1]LET!$AL$1,MATCH(A107,[1]LET!$E$1:$E$500,0)-1,0))</f>
        <v>Spreadex: 40/1, 6pl, 1/5</v>
      </c>
    </row>
    <row r="108" spans="1:8" x14ac:dyDescent="0.25">
      <c r="A108" t="s">
        <v>379</v>
      </c>
      <c r="B108" s="15" t="s">
        <v>606</v>
      </c>
      <c r="C108" s="16">
        <v>139</v>
      </c>
      <c r="D108" s="16">
        <v>31</v>
      </c>
      <c r="E108" s="17" t="s">
        <v>226</v>
      </c>
      <c r="F108">
        <f ca="1">IFERROR(IF(A108="","",OFFSET(Results!$AJ$1,MATCH(A108,Results!$A:$A,0)-1,0)),"")</f>
        <v>16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492</v>
      </c>
      <c r="B109" s="15" t="s">
        <v>446</v>
      </c>
      <c r="C109" s="16">
        <v>42</v>
      </c>
      <c r="D109" s="16">
        <v>34</v>
      </c>
      <c r="E109" s="17" t="s">
        <v>226</v>
      </c>
      <c r="F109">
        <f ca="1">IFERROR(IF(A109="","",OFFSET(Results!$AJ$1,MATCH(A109,Results!$A:$A,0)-1,0)),"")</f>
        <v>31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381</v>
      </c>
      <c r="B110" s="15" t="s">
        <v>600</v>
      </c>
      <c r="C110" s="16">
        <v>75</v>
      </c>
      <c r="D110" s="16">
        <v>71</v>
      </c>
      <c r="E110" s="17" t="s">
        <v>226</v>
      </c>
      <c r="F110">
        <f ca="1">IFERROR(IF(A110="","",OFFSET(Results!$AJ$1,MATCH(A110,Results!$A:$A,0)-1,0)),"")</f>
        <v>65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25">
      <c r="A111" t="s">
        <v>382</v>
      </c>
      <c r="B111" s="15" t="s">
        <v>312</v>
      </c>
      <c r="C111" s="16">
        <v>526</v>
      </c>
      <c r="D111" s="16">
        <v>251</v>
      </c>
      <c r="E111" s="17" t="s">
        <v>226</v>
      </c>
      <c r="F111">
        <f ca="1">IFERROR(IF(A111="","",OFFSET(Results!$AJ$1,MATCH(A111,Results!$A:$A,0)-1,0)),"")</f>
        <v>71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384</v>
      </c>
      <c r="B112" s="15" t="s">
        <v>257</v>
      </c>
      <c r="C112" s="16">
        <v>10000</v>
      </c>
      <c r="D112" s="16">
        <v>1501</v>
      </c>
      <c r="E112" s="17" t="s">
        <v>226</v>
      </c>
      <c r="F112">
        <f ca="1">IFERROR(IF(A112="","",OFFSET(Results!$AJ$1,MATCH(A112,Results!$A:$A,0)-1,0)),"")</f>
        <v>31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25">
      <c r="A113" t="s">
        <v>385</v>
      </c>
      <c r="B113" s="15" t="s">
        <v>306</v>
      </c>
      <c r="C113" s="16">
        <v>400</v>
      </c>
      <c r="D113" s="16">
        <v>301</v>
      </c>
      <c r="E113" s="17" t="s">
        <v>226</v>
      </c>
      <c r="F113">
        <f ca="1">IFERROR(IF(A113="","",OFFSET(Results!$AJ$1,MATCH(A113,Results!$A:$A,0)-1,0)),"")</f>
        <v>100</v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25">
      <c r="A114" t="s">
        <v>386</v>
      </c>
      <c r="B114" s="15" t="s">
        <v>593</v>
      </c>
      <c r="C114" s="16">
        <v>238</v>
      </c>
      <c r="D114" s="16">
        <v>501</v>
      </c>
      <c r="E114" s="17" t="s">
        <v>263</v>
      </c>
      <c r="F114">
        <f ca="1">IFERROR(IF(A114="","",OFFSET(Results!$AJ$1,MATCH(A114,Results!$A:$A,0)-1,0)),"")</f>
        <v>77</v>
      </c>
      <c r="G114" s="6">
        <f t="shared" ca="1" si="1"/>
        <v>-0.2</v>
      </c>
      <c r="H114" t="str">
        <f ca="1">IF(E114="","",OFFSET([1]LET!$AL$1,MATCH(A114,[1]LET!$E$1:$E$500,0)-1,0))</f>
        <v>QuinnBet: 500/1, 5pl, 1/4</v>
      </c>
    </row>
    <row r="115" spans="1:8" x14ac:dyDescent="0.25">
      <c r="A115" t="s">
        <v>388</v>
      </c>
      <c r="B115" s="15" t="s">
        <v>406</v>
      </c>
      <c r="C115" s="16">
        <v>90</v>
      </c>
      <c r="D115" s="16">
        <v>81</v>
      </c>
      <c r="E115" s="17" t="s">
        <v>226</v>
      </c>
      <c r="F115">
        <f ca="1">IFERROR(IF(A115="","",OFFSET(Results!$AJ$1,MATCH(A115,Results!$A:$A,0)-1,0)),"")</f>
        <v>6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25">
      <c r="A116" t="s">
        <v>389</v>
      </c>
      <c r="B116" s="15" t="s">
        <v>607</v>
      </c>
      <c r="C116" s="16">
        <v>25</v>
      </c>
      <c r="D116" s="16">
        <v>34</v>
      </c>
      <c r="E116" s="17" t="s">
        <v>547</v>
      </c>
      <c r="F116">
        <f ca="1">IFERROR(IF(A116="","",OFFSET(Results!$AJ$1,MATCH(A116,Results!$A:$A,0)-1,0)),"")</f>
        <v>4</v>
      </c>
      <c r="G116" s="6">
        <f t="shared" ca="1" si="1"/>
        <v>3.625</v>
      </c>
      <c r="H116" t="str">
        <f ca="1">IF(E116="","",OFFSET([1]LET!$AL$1,MATCH(A116,[1]LET!$E$1:$E$500,0)-1,0))</f>
        <v>QuinnBet: 33/1, 5pl, 1/4</v>
      </c>
    </row>
    <row r="117" spans="1:8" x14ac:dyDescent="0.25">
      <c r="A117" t="s">
        <v>390</v>
      </c>
      <c r="B117" s="15" t="s">
        <v>387</v>
      </c>
      <c r="C117" s="16">
        <v>278</v>
      </c>
      <c r="D117" s="16">
        <v>251</v>
      </c>
      <c r="E117" s="17" t="s">
        <v>226</v>
      </c>
      <c r="F117">
        <f ca="1">IFERROR(IF(A117="","",OFFSET(Results!$AJ$1,MATCH(A117,Results!$A:$A,0)-1,0)),"")</f>
        <v>13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391</v>
      </c>
      <c r="B118" s="15" t="s">
        <v>245</v>
      </c>
      <c r="C118" s="16">
        <v>10000</v>
      </c>
      <c r="D118" s="16">
        <v>1001</v>
      </c>
      <c r="E118" s="17" t="s">
        <v>226</v>
      </c>
      <c r="F118">
        <f ca="1">IFERROR(IF(A118="","",OFFSET(Results!$AJ$1,MATCH(A118,Results!$A:$A,0)-1,0)),"")</f>
        <v>107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25">
      <c r="A119" t="s">
        <v>608</v>
      </c>
      <c r="B119" s="15" t="s">
        <v>422</v>
      </c>
      <c r="C119" s="16">
        <v>385</v>
      </c>
      <c r="D119" s="16" t="s">
        <v>226</v>
      </c>
      <c r="E119" s="17" t="s">
        <v>226</v>
      </c>
      <c r="F119">
        <f ca="1">IFERROR(IF(A119="","",OFFSET(Results!$AJ$1,MATCH(A119,Results!$A:$A,0)-1,0)),"")</f>
        <v>115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494</v>
      </c>
      <c r="B120" s="15" t="s">
        <v>519</v>
      </c>
      <c r="C120" s="16">
        <v>30</v>
      </c>
      <c r="D120" s="16">
        <v>17</v>
      </c>
      <c r="E120" s="17" t="s">
        <v>226</v>
      </c>
      <c r="F120">
        <f ca="1">IFERROR(IF(A120="","",OFFSET(Results!$AJ$1,MATCH(A120,Results!$A:$A,0)-1,0)),"")</f>
        <v>31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392</v>
      </c>
      <c r="B121" s="15" t="s">
        <v>245</v>
      </c>
      <c r="C121" s="16">
        <v>10000</v>
      </c>
      <c r="D121" s="16">
        <v>301</v>
      </c>
      <c r="E121" s="17" t="s">
        <v>226</v>
      </c>
      <c r="F121">
        <f ca="1">IFERROR(IF(A121="","",OFFSET(Results!$AJ$1,MATCH(A121,Results!$A:$A,0)-1,0)),"")</f>
        <v>107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393</v>
      </c>
      <c r="B122" s="15" t="s">
        <v>280</v>
      </c>
      <c r="C122" s="16">
        <v>1429</v>
      </c>
      <c r="D122" s="16">
        <v>351</v>
      </c>
      <c r="E122" s="17" t="s">
        <v>226</v>
      </c>
      <c r="F122">
        <f ca="1">IFERROR(IF(A122="","",OFFSET(Results!$AJ$1,MATCH(A122,Results!$A:$A,0)-1,0)),"")</f>
        <v>10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495</v>
      </c>
      <c r="B123" s="15" t="s">
        <v>245</v>
      </c>
      <c r="C123" s="16">
        <v>10000</v>
      </c>
      <c r="D123" s="16">
        <v>351</v>
      </c>
      <c r="E123" s="17" t="s">
        <v>226</v>
      </c>
      <c r="F123">
        <f ca="1">IFERROR(IF(A123="","",OFFSET(Results!$AJ$1,MATCH(A123,Results!$A:$A,0)-1,0)),"")</f>
        <v>77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394</v>
      </c>
      <c r="B124" s="15" t="s">
        <v>274</v>
      </c>
      <c r="C124" s="16">
        <v>345</v>
      </c>
      <c r="D124" s="16">
        <v>1501</v>
      </c>
      <c r="E124" s="17" t="s">
        <v>263</v>
      </c>
      <c r="F124">
        <f ca="1">IFERROR(IF(A124="","",OFFSET(Results!$AJ$1,MATCH(A124,Results!$A:$A,0)-1,0)),"")</f>
        <v>65</v>
      </c>
      <c r="G124" s="6">
        <f t="shared" ca="1" si="1"/>
        <v>-0.2</v>
      </c>
      <c r="H124" t="str">
        <f ca="1">IF(E124="","",OFFSET([1]LET!$AL$1,MATCH(A124,[1]LET!$E$1:$E$500,0)-1,0))</f>
        <v>QuinnBet: 1500/1, 5pl, 1/4</v>
      </c>
    </row>
    <row r="125" spans="1:8" x14ac:dyDescent="0.25">
      <c r="A125" t="s">
        <v>395</v>
      </c>
      <c r="B125" s="15" t="s">
        <v>282</v>
      </c>
      <c r="C125" s="16">
        <v>2500</v>
      </c>
      <c r="D125" s="16">
        <v>1501</v>
      </c>
      <c r="E125" s="17" t="s">
        <v>226</v>
      </c>
      <c r="F125">
        <f ca="1">IFERROR(IF(A125="","",OFFSET(Results!$AJ$1,MATCH(A125,Results!$A:$A,0)-1,0)),"")</f>
        <v>31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396</v>
      </c>
      <c r="B126" s="15" t="s">
        <v>257</v>
      </c>
      <c r="C126" s="16">
        <v>10000</v>
      </c>
      <c r="D126" s="16">
        <v>1001</v>
      </c>
      <c r="E126" s="17" t="s">
        <v>226</v>
      </c>
      <c r="F126">
        <f ca="1">IFERROR(IF(A126="","",OFFSET(Results!$AJ$1,MATCH(A126,Results!$A:$A,0)-1,0)),"")</f>
        <v>70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397</v>
      </c>
      <c r="B127" s="15" t="s">
        <v>255</v>
      </c>
      <c r="C127" s="16">
        <v>5000</v>
      </c>
      <c r="D127" s="16">
        <v>151</v>
      </c>
      <c r="E127" s="17" t="s">
        <v>226</v>
      </c>
      <c r="F127">
        <f ca="1">IFERROR(IF(A127="","",OFFSET(Results!$AJ$1,MATCH(A127,Results!$A:$A,0)-1,0)),"")</f>
        <v>53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25">
      <c r="A128" t="s">
        <v>398</v>
      </c>
      <c r="B128" s="15" t="s">
        <v>411</v>
      </c>
      <c r="C128" s="16">
        <v>66</v>
      </c>
      <c r="D128" s="16">
        <v>51</v>
      </c>
      <c r="E128" s="17" t="s">
        <v>226</v>
      </c>
      <c r="F128">
        <f ca="1">IFERROR(IF(A128="","",OFFSET(Results!$AJ$1,MATCH(A128,Results!$A:$A,0)-1,0)),"")</f>
        <v>21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399</v>
      </c>
      <c r="B129" s="15" t="s">
        <v>479</v>
      </c>
      <c r="C129" s="16">
        <v>263</v>
      </c>
      <c r="D129" s="16">
        <v>181</v>
      </c>
      <c r="E129" s="17" t="s">
        <v>226</v>
      </c>
      <c r="F129">
        <f ca="1">IFERROR(IF(A129="","",OFFSET(Results!$AJ$1,MATCH(A129,Results!$A:$A,0)-1,0)),"")</f>
        <v>21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400</v>
      </c>
      <c r="B130" s="15" t="s">
        <v>245</v>
      </c>
      <c r="C130" s="16">
        <v>10000</v>
      </c>
      <c r="D130" s="16">
        <v>1501</v>
      </c>
      <c r="E130" s="17" t="s">
        <v>226</v>
      </c>
      <c r="F130">
        <f ca="1">IFERROR(IF(A130="","",OFFSET(Results!$AJ$1,MATCH(A130,Results!$A:$A,0)-1,0)),"")</f>
        <v>131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401</v>
      </c>
      <c r="B131" s="15" t="s">
        <v>276</v>
      </c>
      <c r="C131" s="16">
        <v>3333</v>
      </c>
      <c r="D131" s="16">
        <v>1001</v>
      </c>
      <c r="E131" s="17" t="s">
        <v>226</v>
      </c>
      <c r="F131">
        <f ca="1">IFERROR(IF(A131="","",OFFSET(Results!$AJ$1,MATCH(A131,Results!$A:$A,0)-1,0)),"")</f>
        <v>93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25">
      <c r="A132" t="s">
        <v>402</v>
      </c>
      <c r="B132" s="15" t="s">
        <v>257</v>
      </c>
      <c r="C132" s="16">
        <v>10000</v>
      </c>
      <c r="D132" s="16">
        <v>601</v>
      </c>
      <c r="E132" s="17" t="s">
        <v>226</v>
      </c>
      <c r="F132">
        <f ca="1">IFERROR(IF(A132="","",OFFSET(Results!$AJ$1,MATCH(A132,Results!$A:$A,0)-1,0)),"")</f>
        <v>27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609</v>
      </c>
      <c r="B133" s="15" t="s">
        <v>245</v>
      </c>
      <c r="C133" s="16">
        <v>10000</v>
      </c>
      <c r="D133" s="16">
        <v>2001</v>
      </c>
      <c r="E133" s="17" t="s">
        <v>226</v>
      </c>
      <c r="F133">
        <f ca="1">IFERROR(IF(A133="","",OFFSET(Results!$AJ$1,MATCH(A133,Results!$A:$A,0)-1,0)),"")</f>
        <v>76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10000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604</v>
      </c>
      <c r="C3" s="16">
        <v>63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590</v>
      </c>
      <c r="C4" s="16">
        <v>56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610</v>
      </c>
      <c r="C5" s="16">
        <v>21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472</v>
      </c>
      <c r="C6" s="16">
        <v>64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536</v>
      </c>
      <c r="C7" s="16">
        <v>10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532</v>
      </c>
      <c r="C8" s="16">
        <v>33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308</v>
      </c>
      <c r="C9" s="16">
        <v>455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280</v>
      </c>
      <c r="C10" s="16">
        <v>1429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611</v>
      </c>
      <c r="C11" s="16">
        <v>47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274</v>
      </c>
      <c r="C12" s="16">
        <v>345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612</v>
      </c>
      <c r="C13" s="16">
        <v>17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613</v>
      </c>
      <c r="C14" s="16">
        <v>101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614</v>
      </c>
      <c r="C15" s="16">
        <v>72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542</v>
      </c>
      <c r="C16" s="16">
        <v>39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429</v>
      </c>
      <c r="C17" s="16">
        <v>667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590</v>
      </c>
      <c r="C18" s="16">
        <v>56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615</v>
      </c>
      <c r="C19" s="16">
        <v>13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468</v>
      </c>
      <c r="B20" s="15" t="s">
        <v>245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416</v>
      </c>
      <c r="C21" s="16">
        <v>78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429</v>
      </c>
      <c r="C22" s="16">
        <v>667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484</v>
      </c>
      <c r="C23" s="16">
        <v>54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616</v>
      </c>
      <c r="C24" s="16">
        <v>19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469</v>
      </c>
      <c r="B25" s="15" t="s">
        <v>490</v>
      </c>
      <c r="C25" s="16">
        <v>35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265</v>
      </c>
      <c r="C26" s="16">
        <v>294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458</v>
      </c>
      <c r="C27" s="16">
        <v>286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617</v>
      </c>
      <c r="C28" s="16">
        <v>20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618</v>
      </c>
      <c r="C29" s="16">
        <v>14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274</v>
      </c>
      <c r="C30" s="16">
        <v>345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518</v>
      </c>
      <c r="C31" s="16">
        <v>15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489</v>
      </c>
      <c r="C32" s="16">
        <v>69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619</v>
      </c>
      <c r="C33" s="16">
        <v>21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620</v>
      </c>
      <c r="C34" s="16">
        <v>62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293</v>
      </c>
      <c r="B35" s="15" t="s">
        <v>255</v>
      </c>
      <c r="C35" s="16">
        <v>5000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590</v>
      </c>
      <c r="C36" s="16">
        <v>56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621</v>
      </c>
      <c r="C37" s="16">
        <v>68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622</v>
      </c>
      <c r="C38" s="16">
        <v>17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623</v>
      </c>
      <c r="C39" s="16">
        <v>84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272</v>
      </c>
      <c r="C40" s="16">
        <v>714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378</v>
      </c>
      <c r="C41" s="16">
        <v>27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544</v>
      </c>
      <c r="C42" s="16">
        <v>37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430</v>
      </c>
      <c r="C43" s="16">
        <v>105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305</v>
      </c>
      <c r="B44" s="15" t="s">
        <v>624</v>
      </c>
      <c r="C44" s="16">
        <v>80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572</v>
      </c>
      <c r="C45" s="16">
        <v>99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245</v>
      </c>
      <c r="C46" s="16">
        <v>10000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255</v>
      </c>
      <c r="C47" s="16">
        <v>5000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625</v>
      </c>
      <c r="C48" s="16">
        <v>12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433</v>
      </c>
      <c r="C49" s="16">
        <v>62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314</v>
      </c>
      <c r="B50" s="15" t="s">
        <v>304</v>
      </c>
      <c r="C50" s="16">
        <v>588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475</v>
      </c>
      <c r="B51" s="15" t="s">
        <v>482</v>
      </c>
      <c r="C51" s="16">
        <v>132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626</v>
      </c>
      <c r="C52" s="16">
        <v>8.8000000000000007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476</v>
      </c>
      <c r="B53" s="15" t="s">
        <v>245</v>
      </c>
      <c r="C53" s="16">
        <v>10000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316</v>
      </c>
      <c r="B54" s="15" t="s">
        <v>593</v>
      </c>
      <c r="C54" s="16">
        <v>238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317</v>
      </c>
      <c r="B55" s="15" t="s">
        <v>613</v>
      </c>
      <c r="C55" s="16">
        <v>101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319</v>
      </c>
      <c r="B56" s="15" t="s">
        <v>325</v>
      </c>
      <c r="C56" s="16">
        <v>1000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419</v>
      </c>
      <c r="C57" s="16">
        <v>22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596</v>
      </c>
      <c r="B58" s="15" t="s">
        <v>348</v>
      </c>
      <c r="C58" s="16">
        <v>769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477</v>
      </c>
      <c r="B59" s="15" t="s">
        <v>627</v>
      </c>
      <c r="C59" s="16">
        <v>12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414</v>
      </c>
      <c r="C60" s="16">
        <v>68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322</v>
      </c>
      <c r="B61" s="15" t="s">
        <v>245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480</v>
      </c>
      <c r="B62" s="15" t="s">
        <v>628</v>
      </c>
      <c r="C62" s="16">
        <v>50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324</v>
      </c>
      <c r="B63" s="15" t="s">
        <v>444</v>
      </c>
      <c r="C63" s="16">
        <v>167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326</v>
      </c>
      <c r="B64" s="15" t="s">
        <v>629</v>
      </c>
      <c r="C64" s="16">
        <v>58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328</v>
      </c>
      <c r="B65" s="15" t="s">
        <v>630</v>
      </c>
      <c r="C65" s="16">
        <v>16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329</v>
      </c>
      <c r="B66" s="15" t="s">
        <v>557</v>
      </c>
      <c r="C66" s="16">
        <v>40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330</v>
      </c>
      <c r="B67" s="15" t="s">
        <v>245</v>
      </c>
      <c r="C67" s="16">
        <v>10000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331</v>
      </c>
      <c r="B68" s="15" t="s">
        <v>491</v>
      </c>
      <c r="C68" s="16">
        <v>32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333</v>
      </c>
      <c r="B69" s="15" t="s">
        <v>631</v>
      </c>
      <c r="C69" s="16">
        <v>85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335</v>
      </c>
      <c r="B70" s="15" t="s">
        <v>478</v>
      </c>
      <c r="C70" s="16">
        <v>34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336</v>
      </c>
      <c r="B71" s="15" t="s">
        <v>632</v>
      </c>
      <c r="C71" s="16">
        <v>48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337</v>
      </c>
      <c r="B72" s="15" t="s">
        <v>354</v>
      </c>
      <c r="C72" s="16">
        <v>909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338</v>
      </c>
      <c r="B73" s="15" t="s">
        <v>247</v>
      </c>
      <c r="C73" s="16">
        <v>217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339</v>
      </c>
      <c r="B74" s="15" t="s">
        <v>585</v>
      </c>
      <c r="C74" s="16">
        <v>63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340</v>
      </c>
      <c r="B75" s="15" t="s">
        <v>633</v>
      </c>
      <c r="C75" s="16">
        <v>15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341</v>
      </c>
      <c r="B76" s="15" t="s">
        <v>289</v>
      </c>
      <c r="C76" s="16">
        <v>303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514</v>
      </c>
      <c r="C77" s="16">
        <v>46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483</v>
      </c>
      <c r="B78" s="15" t="s">
        <v>404</v>
      </c>
      <c r="C78" s="16">
        <v>833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343</v>
      </c>
      <c r="B79" s="15" t="s">
        <v>634</v>
      </c>
      <c r="C79" s="16">
        <v>24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344</v>
      </c>
      <c r="B80" s="15" t="s">
        <v>497</v>
      </c>
      <c r="C80" s="16">
        <v>18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346</v>
      </c>
      <c r="B81" s="15" t="s">
        <v>635</v>
      </c>
      <c r="C81" s="16">
        <v>53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347</v>
      </c>
      <c r="B82" s="15" t="s">
        <v>599</v>
      </c>
      <c r="C82" s="16">
        <v>161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349</v>
      </c>
      <c r="B83" s="15" t="s">
        <v>263</v>
      </c>
      <c r="C83" s="16">
        <v>500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350</v>
      </c>
      <c r="B84" s="15" t="s">
        <v>505</v>
      </c>
      <c r="C84" s="16">
        <v>130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351</v>
      </c>
      <c r="B85" s="15" t="s">
        <v>636</v>
      </c>
      <c r="C85" s="16">
        <v>13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352</v>
      </c>
      <c r="B86" s="15" t="s">
        <v>437</v>
      </c>
      <c r="C86" s="16">
        <v>76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353</v>
      </c>
      <c r="B87" s="15" t="s">
        <v>589</v>
      </c>
      <c r="C87" s="16">
        <v>179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355</v>
      </c>
      <c r="B88" s="15" t="s">
        <v>502</v>
      </c>
      <c r="C88" s="16">
        <v>49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356</v>
      </c>
      <c r="B89" s="15" t="s">
        <v>255</v>
      </c>
      <c r="C89" s="16">
        <v>5000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357</v>
      </c>
      <c r="B90" s="15" t="s">
        <v>473</v>
      </c>
      <c r="C90" s="16">
        <v>200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358</v>
      </c>
      <c r="B91" s="15" t="s">
        <v>637</v>
      </c>
      <c r="C91" s="16">
        <v>35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360</v>
      </c>
      <c r="B92" s="15" t="s">
        <v>276</v>
      </c>
      <c r="C92" s="16">
        <v>3333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487</v>
      </c>
      <c r="B93" s="15" t="s">
        <v>245</v>
      </c>
      <c r="C93" s="16">
        <v>10000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361</v>
      </c>
      <c r="B94" s="15" t="s">
        <v>529</v>
      </c>
      <c r="C94" s="16">
        <v>23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362</v>
      </c>
      <c r="B95" s="15" t="s">
        <v>638</v>
      </c>
      <c r="C95" s="16">
        <v>22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363</v>
      </c>
      <c r="B96" s="15" t="s">
        <v>639</v>
      </c>
      <c r="C96" s="16">
        <v>22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364</v>
      </c>
      <c r="B97" s="15" t="s">
        <v>640</v>
      </c>
      <c r="C97" s="16">
        <v>36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366</v>
      </c>
      <c r="B98" s="15" t="s">
        <v>255</v>
      </c>
      <c r="C98" s="16">
        <v>5000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367</v>
      </c>
      <c r="B99" s="15" t="s">
        <v>619</v>
      </c>
      <c r="C99" s="16">
        <v>21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413</v>
      </c>
      <c r="C100" s="16">
        <v>92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282</v>
      </c>
      <c r="C101" s="16">
        <v>2500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370</v>
      </c>
      <c r="B102" s="15" t="s">
        <v>641</v>
      </c>
      <c r="C102" s="16">
        <v>76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371</v>
      </c>
      <c r="B103" s="15" t="s">
        <v>642</v>
      </c>
      <c r="C103" s="16">
        <v>37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373</v>
      </c>
      <c r="B104" s="15" t="s">
        <v>345</v>
      </c>
      <c r="C104" s="16">
        <v>50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375</v>
      </c>
      <c r="B105" s="15" t="s">
        <v>245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376</v>
      </c>
      <c r="B106" s="15" t="s">
        <v>643</v>
      </c>
      <c r="C106" s="16">
        <v>13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377</v>
      </c>
      <c r="B107" s="15" t="s">
        <v>644</v>
      </c>
      <c r="C107" s="16">
        <v>11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379</v>
      </c>
      <c r="B108" s="15" t="s">
        <v>471</v>
      </c>
      <c r="C108" s="16">
        <v>42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492</v>
      </c>
      <c r="B109" s="15" t="s">
        <v>645</v>
      </c>
      <c r="C109" s="16">
        <v>15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381</v>
      </c>
      <c r="B110" s="15" t="s">
        <v>646</v>
      </c>
      <c r="C110" s="16">
        <v>24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382</v>
      </c>
      <c r="B111" s="15" t="s">
        <v>372</v>
      </c>
      <c r="C111" s="16">
        <v>133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384</v>
      </c>
      <c r="B112" s="15" t="s">
        <v>405</v>
      </c>
      <c r="C112" s="16">
        <v>1250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385</v>
      </c>
      <c r="B113" s="15" t="s">
        <v>466</v>
      </c>
      <c r="C113" s="16">
        <v>108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386</v>
      </c>
      <c r="B114" s="15" t="s">
        <v>411</v>
      </c>
      <c r="C114" s="16">
        <v>66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388</v>
      </c>
      <c r="B115" s="15" t="s">
        <v>533</v>
      </c>
      <c r="C115" s="16">
        <v>28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389</v>
      </c>
      <c r="B116" s="15" t="s">
        <v>647</v>
      </c>
      <c r="C116" s="16">
        <v>9.6999999999999993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390</v>
      </c>
      <c r="B117" s="15" t="s">
        <v>503</v>
      </c>
      <c r="C117" s="16">
        <v>77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391</v>
      </c>
      <c r="B118" s="15" t="s">
        <v>257</v>
      </c>
      <c r="C118" s="16">
        <v>10000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608</v>
      </c>
      <c r="B119" s="15" t="s">
        <v>547</v>
      </c>
      <c r="C119" s="16">
        <v>100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494</v>
      </c>
      <c r="B120" s="15" t="s">
        <v>648</v>
      </c>
      <c r="C120" s="16">
        <v>11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392</v>
      </c>
      <c r="B121" s="15" t="s">
        <v>245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393</v>
      </c>
      <c r="B122" s="15" t="s">
        <v>422</v>
      </c>
      <c r="C122" s="16">
        <v>385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495</v>
      </c>
      <c r="B123" s="15" t="s">
        <v>245</v>
      </c>
      <c r="C123" s="16">
        <v>10000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394</v>
      </c>
      <c r="B124" s="15" t="s">
        <v>572</v>
      </c>
      <c r="C124" s="16">
        <v>99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395</v>
      </c>
      <c r="B125" s="15" t="s">
        <v>318</v>
      </c>
      <c r="C125" s="16">
        <v>556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396</v>
      </c>
      <c r="B126" s="15" t="s">
        <v>260</v>
      </c>
      <c r="C126" s="16">
        <v>1667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397</v>
      </c>
      <c r="B127" s="15" t="s">
        <v>405</v>
      </c>
      <c r="C127" s="16">
        <v>1250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398</v>
      </c>
      <c r="B128" s="15" t="s">
        <v>649</v>
      </c>
      <c r="C128" s="16">
        <v>21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399</v>
      </c>
      <c r="B129" s="15" t="s">
        <v>650</v>
      </c>
      <c r="C129" s="16">
        <v>70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400</v>
      </c>
      <c r="B130" s="15" t="s">
        <v>245</v>
      </c>
      <c r="C130" s="16">
        <v>10000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401</v>
      </c>
      <c r="B131" s="15" t="s">
        <v>429</v>
      </c>
      <c r="C131" s="16">
        <v>667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402</v>
      </c>
      <c r="B132" s="15" t="s">
        <v>405</v>
      </c>
      <c r="C132" s="16">
        <v>1250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609</v>
      </c>
      <c r="B133" s="15" t="s">
        <v>245</v>
      </c>
      <c r="C133" s="16">
        <v>10000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10000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651</v>
      </c>
      <c r="C3" s="16">
        <v>33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652</v>
      </c>
      <c r="C4" s="16">
        <v>31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653</v>
      </c>
      <c r="C5" s="16">
        <v>13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424</v>
      </c>
      <c r="C6" s="16">
        <v>34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654</v>
      </c>
      <c r="C7" s="16">
        <v>6.6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543</v>
      </c>
      <c r="C8" s="16">
        <v>19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428</v>
      </c>
      <c r="C9" s="16">
        <v>208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304</v>
      </c>
      <c r="C10" s="16">
        <v>588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655</v>
      </c>
      <c r="C11" s="16">
        <v>26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444</v>
      </c>
      <c r="C12" s="16">
        <v>167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656</v>
      </c>
      <c r="C13" s="16">
        <v>11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448</v>
      </c>
      <c r="C14" s="16">
        <v>53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657</v>
      </c>
      <c r="C15" s="16">
        <v>39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658</v>
      </c>
      <c r="C16" s="16">
        <v>23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451</v>
      </c>
      <c r="C17" s="16">
        <v>323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659</v>
      </c>
      <c r="C18" s="16">
        <v>31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570</v>
      </c>
      <c r="C19" s="16">
        <v>8.3000000000000007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468</v>
      </c>
      <c r="B20" s="15" t="s">
        <v>245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423</v>
      </c>
      <c r="C21" s="16">
        <v>42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292</v>
      </c>
      <c r="C22" s="16">
        <v>313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660</v>
      </c>
      <c r="C23" s="16">
        <v>30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661</v>
      </c>
      <c r="C24" s="16">
        <v>11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469</v>
      </c>
      <c r="B25" s="15" t="s">
        <v>662</v>
      </c>
      <c r="C25" s="16">
        <v>20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380</v>
      </c>
      <c r="C26" s="16">
        <v>145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467</v>
      </c>
      <c r="C27" s="16">
        <v>135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663</v>
      </c>
      <c r="C28" s="16">
        <v>12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664</v>
      </c>
      <c r="C29" s="16">
        <v>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444</v>
      </c>
      <c r="C30" s="16">
        <v>167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665</v>
      </c>
      <c r="C31" s="16">
        <v>9.1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499</v>
      </c>
      <c r="C32" s="16">
        <v>36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460</v>
      </c>
      <c r="C33" s="16">
        <v>13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436</v>
      </c>
      <c r="C34" s="16">
        <v>34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293</v>
      </c>
      <c r="B35" s="15" t="s">
        <v>282</v>
      </c>
      <c r="C35" s="16">
        <v>2500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500</v>
      </c>
      <c r="C36" s="16">
        <v>32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452</v>
      </c>
      <c r="C37" s="16">
        <v>37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510</v>
      </c>
      <c r="C38" s="16">
        <v>10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666</v>
      </c>
      <c r="C39" s="16">
        <v>45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265</v>
      </c>
      <c r="C40" s="16">
        <v>294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667</v>
      </c>
      <c r="C41" s="16">
        <v>16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668</v>
      </c>
      <c r="C42" s="16">
        <v>21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484</v>
      </c>
      <c r="C43" s="16">
        <v>54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305</v>
      </c>
      <c r="B44" s="15" t="s">
        <v>597</v>
      </c>
      <c r="C44" s="16">
        <v>44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635</v>
      </c>
      <c r="C45" s="16">
        <v>53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257</v>
      </c>
      <c r="C46" s="16">
        <v>10000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280</v>
      </c>
      <c r="C47" s="16">
        <v>1429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669</v>
      </c>
      <c r="C48" s="16">
        <v>7.8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670</v>
      </c>
      <c r="C49" s="16">
        <v>34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314</v>
      </c>
      <c r="B50" s="15" t="s">
        <v>289</v>
      </c>
      <c r="C50" s="16">
        <v>303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475</v>
      </c>
      <c r="B51" s="15" t="s">
        <v>403</v>
      </c>
      <c r="C51" s="16">
        <v>65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671</v>
      </c>
      <c r="C52" s="16">
        <v>5.9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476</v>
      </c>
      <c r="B53" s="15" t="s">
        <v>245</v>
      </c>
      <c r="C53" s="16">
        <v>10000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316</v>
      </c>
      <c r="B54" s="15" t="s">
        <v>365</v>
      </c>
      <c r="C54" s="16">
        <v>112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317</v>
      </c>
      <c r="B55" s="15" t="s">
        <v>555</v>
      </c>
      <c r="C55" s="16">
        <v>54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319</v>
      </c>
      <c r="B56" s="15" t="s">
        <v>308</v>
      </c>
      <c r="C56" s="16">
        <v>455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672</v>
      </c>
      <c r="C57" s="16">
        <v>13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596</v>
      </c>
      <c r="B58" s="15" t="s">
        <v>334</v>
      </c>
      <c r="C58" s="16">
        <v>357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477</v>
      </c>
      <c r="B59" s="15" t="s">
        <v>673</v>
      </c>
      <c r="C59" s="16">
        <v>7.9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452</v>
      </c>
      <c r="C60" s="16">
        <v>37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322</v>
      </c>
      <c r="B61" s="15" t="s">
        <v>245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480</v>
      </c>
      <c r="B62" s="15" t="s">
        <v>431</v>
      </c>
      <c r="C62" s="16">
        <v>28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324</v>
      </c>
      <c r="B63" s="15" t="s">
        <v>409</v>
      </c>
      <c r="C63" s="16">
        <v>83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326</v>
      </c>
      <c r="B64" s="15" t="s">
        <v>674</v>
      </c>
      <c r="C64" s="16">
        <v>32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328</v>
      </c>
      <c r="B65" s="15" t="s">
        <v>442</v>
      </c>
      <c r="C65" s="16">
        <v>9.9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329</v>
      </c>
      <c r="B66" s="15" t="s">
        <v>675</v>
      </c>
      <c r="C66" s="16">
        <v>23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330</v>
      </c>
      <c r="B67" s="15" t="s">
        <v>245</v>
      </c>
      <c r="C67" s="16">
        <v>10000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331</v>
      </c>
      <c r="B68" s="15" t="s">
        <v>676</v>
      </c>
      <c r="C68" s="16">
        <v>19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333</v>
      </c>
      <c r="B69" s="15" t="s">
        <v>677</v>
      </c>
      <c r="C69" s="16">
        <v>45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335</v>
      </c>
      <c r="B70" s="15" t="s">
        <v>678</v>
      </c>
      <c r="C70" s="16">
        <v>19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336</v>
      </c>
      <c r="B71" s="15" t="s">
        <v>679</v>
      </c>
      <c r="C71" s="16">
        <v>27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337</v>
      </c>
      <c r="B72" s="15" t="s">
        <v>408</v>
      </c>
      <c r="C72" s="16">
        <v>435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338</v>
      </c>
      <c r="B73" s="15" t="s">
        <v>598</v>
      </c>
      <c r="C73" s="16">
        <v>110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339</v>
      </c>
      <c r="B74" s="15" t="s">
        <v>490</v>
      </c>
      <c r="C74" s="16">
        <v>35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340</v>
      </c>
      <c r="B75" s="15" t="s">
        <v>680</v>
      </c>
      <c r="C75" s="16">
        <v>9.4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341</v>
      </c>
      <c r="B76" s="15" t="s">
        <v>435</v>
      </c>
      <c r="C76" s="16">
        <v>154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681</v>
      </c>
      <c r="C77" s="16">
        <v>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483</v>
      </c>
      <c r="B78" s="15" t="s">
        <v>441</v>
      </c>
      <c r="C78" s="16">
        <v>370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343</v>
      </c>
      <c r="B79" s="15" t="s">
        <v>682</v>
      </c>
      <c r="C79" s="16">
        <v>14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344</v>
      </c>
      <c r="B80" s="15" t="s">
        <v>683</v>
      </c>
      <c r="C80" s="16">
        <v>11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346</v>
      </c>
      <c r="B81" s="15" t="s">
        <v>684</v>
      </c>
      <c r="C81" s="16">
        <v>28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347</v>
      </c>
      <c r="B82" s="15" t="s">
        <v>623</v>
      </c>
      <c r="C82" s="16">
        <v>84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349</v>
      </c>
      <c r="B83" s="15" t="s">
        <v>685</v>
      </c>
      <c r="C83" s="16">
        <v>227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350</v>
      </c>
      <c r="B84" s="15" t="s">
        <v>602</v>
      </c>
      <c r="C84" s="16">
        <v>67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351</v>
      </c>
      <c r="B85" s="15" t="s">
        <v>686</v>
      </c>
      <c r="C85" s="16">
        <v>8.1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352</v>
      </c>
      <c r="B86" s="15" t="s">
        <v>592</v>
      </c>
      <c r="C86" s="16">
        <v>41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353</v>
      </c>
      <c r="B87" s="15" t="s">
        <v>501</v>
      </c>
      <c r="C87" s="16">
        <v>88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355</v>
      </c>
      <c r="B88" s="15" t="s">
        <v>545</v>
      </c>
      <c r="C88" s="16">
        <v>28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356</v>
      </c>
      <c r="B89" s="15" t="s">
        <v>260</v>
      </c>
      <c r="C89" s="16">
        <v>1667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357</v>
      </c>
      <c r="B90" s="15" t="s">
        <v>520</v>
      </c>
      <c r="C90" s="16">
        <v>97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358</v>
      </c>
      <c r="B91" s="15" t="s">
        <v>662</v>
      </c>
      <c r="C91" s="16">
        <v>20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360</v>
      </c>
      <c r="B92" s="15" t="s">
        <v>407</v>
      </c>
      <c r="C92" s="16">
        <v>1111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487</v>
      </c>
      <c r="B93" s="15" t="s">
        <v>245</v>
      </c>
      <c r="C93" s="16">
        <v>10000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361</v>
      </c>
      <c r="B94" s="15" t="s">
        <v>687</v>
      </c>
      <c r="C94" s="16">
        <v>14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362</v>
      </c>
      <c r="B95" s="15" t="s">
        <v>688</v>
      </c>
      <c r="C95" s="16">
        <v>13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363</v>
      </c>
      <c r="B96" s="15" t="s">
        <v>689</v>
      </c>
      <c r="C96" s="16">
        <v>14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364</v>
      </c>
      <c r="B97" s="15" t="s">
        <v>690</v>
      </c>
      <c r="C97" s="16">
        <v>21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366</v>
      </c>
      <c r="B98" s="15" t="s">
        <v>407</v>
      </c>
      <c r="C98" s="16">
        <v>1111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367</v>
      </c>
      <c r="B99" s="15" t="s">
        <v>636</v>
      </c>
      <c r="C99" s="16">
        <v>13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691</v>
      </c>
      <c r="C100" s="16">
        <v>49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405</v>
      </c>
      <c r="C101" s="16">
        <v>1250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370</v>
      </c>
      <c r="B102" s="15" t="s">
        <v>692</v>
      </c>
      <c r="C102" s="16">
        <v>41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371</v>
      </c>
      <c r="B103" s="15" t="s">
        <v>522</v>
      </c>
      <c r="C103" s="16">
        <v>22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373</v>
      </c>
      <c r="B104" s="15" t="s">
        <v>515</v>
      </c>
      <c r="C104" s="16">
        <v>28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375</v>
      </c>
      <c r="B105" s="15" t="s">
        <v>245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376</v>
      </c>
      <c r="B106" s="15" t="s">
        <v>693</v>
      </c>
      <c r="C106" s="16">
        <v>8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377</v>
      </c>
      <c r="B107" s="15" t="s">
        <v>694</v>
      </c>
      <c r="C107" s="16">
        <v>7.4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379</v>
      </c>
      <c r="B108" s="15" t="s">
        <v>440</v>
      </c>
      <c r="C108" s="16">
        <v>23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492</v>
      </c>
      <c r="B109" s="15" t="s">
        <v>695</v>
      </c>
      <c r="C109" s="16">
        <v>9.3000000000000007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381</v>
      </c>
      <c r="B110" s="15" t="s">
        <v>696</v>
      </c>
      <c r="C110" s="16">
        <v>14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382</v>
      </c>
      <c r="B111" s="15" t="s">
        <v>538</v>
      </c>
      <c r="C111" s="16">
        <v>69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384</v>
      </c>
      <c r="B112" s="15" t="s">
        <v>318</v>
      </c>
      <c r="C112" s="16">
        <v>556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385</v>
      </c>
      <c r="B113" s="15" t="s">
        <v>629</v>
      </c>
      <c r="C113" s="16">
        <v>58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386</v>
      </c>
      <c r="B114" s="15" t="s">
        <v>697</v>
      </c>
      <c r="C114" s="16">
        <v>36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388</v>
      </c>
      <c r="B115" s="15" t="s">
        <v>698</v>
      </c>
      <c r="C115" s="16">
        <v>17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389</v>
      </c>
      <c r="B116" s="15" t="s">
        <v>699</v>
      </c>
      <c r="C116" s="16">
        <v>6.4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390</v>
      </c>
      <c r="B117" s="15" t="s">
        <v>692</v>
      </c>
      <c r="C117" s="16">
        <v>41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391</v>
      </c>
      <c r="B118" s="15" t="s">
        <v>257</v>
      </c>
      <c r="C118" s="16">
        <v>10000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608</v>
      </c>
      <c r="B119" s="15" t="s">
        <v>700</v>
      </c>
      <c r="C119" s="16">
        <v>52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494</v>
      </c>
      <c r="B120" s="15" t="s">
        <v>701</v>
      </c>
      <c r="C120" s="16">
        <v>7.2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392</v>
      </c>
      <c r="B121" s="15" t="s">
        <v>245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393</v>
      </c>
      <c r="B122" s="15" t="s">
        <v>702</v>
      </c>
      <c r="C122" s="16">
        <v>189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495</v>
      </c>
      <c r="B123" s="15" t="s">
        <v>245</v>
      </c>
      <c r="C123" s="16">
        <v>10000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394</v>
      </c>
      <c r="B124" s="15" t="s">
        <v>415</v>
      </c>
      <c r="C124" s="16">
        <v>51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395</v>
      </c>
      <c r="B125" s="15" t="s">
        <v>327</v>
      </c>
      <c r="C125" s="16">
        <v>256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396</v>
      </c>
      <c r="B126" s="15" t="s">
        <v>272</v>
      </c>
      <c r="C126" s="16">
        <v>714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397</v>
      </c>
      <c r="B127" s="15" t="s">
        <v>318</v>
      </c>
      <c r="C127" s="16">
        <v>556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398</v>
      </c>
      <c r="B128" s="15" t="s">
        <v>498</v>
      </c>
      <c r="C128" s="16">
        <v>13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399</v>
      </c>
      <c r="B129" s="15" t="s">
        <v>454</v>
      </c>
      <c r="C129" s="16">
        <v>38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400</v>
      </c>
      <c r="B130" s="15" t="s">
        <v>245</v>
      </c>
      <c r="C130" s="16">
        <v>10000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401</v>
      </c>
      <c r="B131" s="15" t="s">
        <v>451</v>
      </c>
      <c r="C131" s="16">
        <v>323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402</v>
      </c>
      <c r="B132" s="15" t="s">
        <v>304</v>
      </c>
      <c r="C132" s="16">
        <v>588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609</v>
      </c>
      <c r="B133" s="15" t="s">
        <v>245</v>
      </c>
      <c r="C133" s="16">
        <v>10000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633</v>
      </c>
      <c r="C3" s="16">
        <v>15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703</v>
      </c>
      <c r="C4" s="16">
        <v>14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704</v>
      </c>
      <c r="C5" s="16">
        <v>6.5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705</v>
      </c>
      <c r="C6" s="16">
        <v>15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706</v>
      </c>
      <c r="C7" s="16">
        <v>3.9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707</v>
      </c>
      <c r="C8" s="16">
        <v>9.1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600</v>
      </c>
      <c r="C9" s="16">
        <v>75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432</v>
      </c>
      <c r="C10" s="16">
        <v>164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708</v>
      </c>
      <c r="C11" s="16">
        <v>12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434</v>
      </c>
      <c r="C12" s="16">
        <v>58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709</v>
      </c>
      <c r="C13" s="16">
        <v>5.8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710</v>
      </c>
      <c r="C14" s="16">
        <v>22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711</v>
      </c>
      <c r="C15" s="16">
        <v>17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712</v>
      </c>
      <c r="C16" s="16">
        <v>10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713</v>
      </c>
      <c r="C17" s="16">
        <v>104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714</v>
      </c>
      <c r="C18" s="16">
        <v>14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715</v>
      </c>
      <c r="C19" s="16">
        <v>4.5999999999999996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468</v>
      </c>
      <c r="B20" s="15" t="s">
        <v>245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716</v>
      </c>
      <c r="C21" s="16">
        <v>18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713</v>
      </c>
      <c r="C22" s="16">
        <v>104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717</v>
      </c>
      <c r="C23" s="16">
        <v>13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512</v>
      </c>
      <c r="C24" s="16">
        <v>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469</v>
      </c>
      <c r="B25" s="15" t="s">
        <v>567</v>
      </c>
      <c r="C25" s="16">
        <v>9.5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635</v>
      </c>
      <c r="C26" s="16">
        <v>53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502</v>
      </c>
      <c r="C27" s="16">
        <v>49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718</v>
      </c>
      <c r="C28" s="16">
        <v>6.3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559</v>
      </c>
      <c r="C29" s="16">
        <v>4.9000000000000004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604</v>
      </c>
      <c r="C30" s="16">
        <v>63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526</v>
      </c>
      <c r="C31" s="16">
        <v>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511</v>
      </c>
      <c r="C32" s="16">
        <v>16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566</v>
      </c>
      <c r="C33" s="16">
        <v>6.6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719</v>
      </c>
      <c r="C34" s="16">
        <v>15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293</v>
      </c>
      <c r="B35" s="15" t="s">
        <v>318</v>
      </c>
      <c r="C35" s="16">
        <v>556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720</v>
      </c>
      <c r="C36" s="16">
        <v>14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721</v>
      </c>
      <c r="C37" s="16">
        <v>16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527</v>
      </c>
      <c r="C38" s="16">
        <v>5.5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543</v>
      </c>
      <c r="C39" s="16">
        <v>19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430</v>
      </c>
      <c r="C40" s="16">
        <v>105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722</v>
      </c>
      <c r="C41" s="16">
        <v>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536</v>
      </c>
      <c r="C42" s="16">
        <v>10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723</v>
      </c>
      <c r="C43" s="16">
        <v>22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305</v>
      </c>
      <c r="B44" s="15" t="s">
        <v>560</v>
      </c>
      <c r="C44" s="16">
        <v>19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638</v>
      </c>
      <c r="C45" s="16">
        <v>22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276</v>
      </c>
      <c r="C46" s="16">
        <v>3333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274</v>
      </c>
      <c r="C47" s="16">
        <v>345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724</v>
      </c>
      <c r="C48" s="16">
        <v>4.4000000000000004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633</v>
      </c>
      <c r="C49" s="16">
        <v>15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314</v>
      </c>
      <c r="B50" s="15" t="s">
        <v>520</v>
      </c>
      <c r="C50" s="16">
        <v>97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475</v>
      </c>
      <c r="B51" s="15" t="s">
        <v>439</v>
      </c>
      <c r="C51" s="16">
        <v>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725</v>
      </c>
      <c r="C52" s="16">
        <v>3.5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476</v>
      </c>
      <c r="B53" s="15" t="s">
        <v>257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316</v>
      </c>
      <c r="B54" s="15" t="s">
        <v>412</v>
      </c>
      <c r="C54" s="16">
        <v>41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317</v>
      </c>
      <c r="B55" s="15" t="s">
        <v>710</v>
      </c>
      <c r="C55" s="16">
        <v>22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319</v>
      </c>
      <c r="B56" s="15" t="s">
        <v>359</v>
      </c>
      <c r="C56" s="16">
        <v>147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726</v>
      </c>
      <c r="C57" s="16">
        <v>6.7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596</v>
      </c>
      <c r="B58" s="15" t="s">
        <v>586</v>
      </c>
      <c r="C58" s="16">
        <v>109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477</v>
      </c>
      <c r="B59" s="15" t="s">
        <v>727</v>
      </c>
      <c r="C59" s="16">
        <v>4.4000000000000004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728</v>
      </c>
      <c r="C60" s="16">
        <v>16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322</v>
      </c>
      <c r="B61" s="15" t="s">
        <v>245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480</v>
      </c>
      <c r="B62" s="15" t="s">
        <v>552</v>
      </c>
      <c r="C62" s="16">
        <v>13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324</v>
      </c>
      <c r="B63" s="15" t="s">
        <v>729</v>
      </c>
      <c r="C63" s="16">
        <v>33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326</v>
      </c>
      <c r="B64" s="15" t="s">
        <v>730</v>
      </c>
      <c r="C64" s="16">
        <v>15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328</v>
      </c>
      <c r="B65" s="15" t="s">
        <v>731</v>
      </c>
      <c r="C65" s="16">
        <v>5.4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329</v>
      </c>
      <c r="B66" s="15" t="s">
        <v>732</v>
      </c>
      <c r="C66" s="16">
        <v>11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330</v>
      </c>
      <c r="B67" s="15" t="s">
        <v>245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331</v>
      </c>
      <c r="B68" s="15" t="s">
        <v>733</v>
      </c>
      <c r="C68" s="16">
        <v>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333</v>
      </c>
      <c r="B69" s="15" t="s">
        <v>571</v>
      </c>
      <c r="C69" s="16">
        <v>20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335</v>
      </c>
      <c r="B70" s="15" t="s">
        <v>734</v>
      </c>
      <c r="C70" s="16">
        <v>9.3000000000000007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336</v>
      </c>
      <c r="B71" s="15" t="s">
        <v>636</v>
      </c>
      <c r="C71" s="16">
        <v>13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337</v>
      </c>
      <c r="B72" s="15" t="s">
        <v>467</v>
      </c>
      <c r="C72" s="16">
        <v>135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338</v>
      </c>
      <c r="B73" s="15" t="s">
        <v>427</v>
      </c>
      <c r="C73" s="16">
        <v>41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339</v>
      </c>
      <c r="B74" s="15" t="s">
        <v>735</v>
      </c>
      <c r="C74" s="16">
        <v>15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340</v>
      </c>
      <c r="B75" s="15" t="s">
        <v>736</v>
      </c>
      <c r="C75" s="16">
        <v>5.0999999999999996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341</v>
      </c>
      <c r="B76" s="15" t="s">
        <v>635</v>
      </c>
      <c r="C76" s="16">
        <v>53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564</v>
      </c>
      <c r="C77" s="16">
        <v>12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483</v>
      </c>
      <c r="B78" s="15" t="s">
        <v>443</v>
      </c>
      <c r="C78" s="16">
        <v>123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343</v>
      </c>
      <c r="B79" s="15" t="s">
        <v>737</v>
      </c>
      <c r="C79" s="16">
        <v>7.3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344</v>
      </c>
      <c r="B80" s="15" t="s">
        <v>738</v>
      </c>
      <c r="C80" s="16">
        <v>5.9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346</v>
      </c>
      <c r="B81" s="15" t="s">
        <v>739</v>
      </c>
      <c r="C81" s="16">
        <v>13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347</v>
      </c>
      <c r="B82" s="15" t="s">
        <v>496</v>
      </c>
      <c r="C82" s="16">
        <v>32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349</v>
      </c>
      <c r="B83" s="15" t="s">
        <v>506</v>
      </c>
      <c r="C83" s="16">
        <v>81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350</v>
      </c>
      <c r="B84" s="15" t="s">
        <v>378</v>
      </c>
      <c r="C84" s="16">
        <v>27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351</v>
      </c>
      <c r="B85" s="15" t="s">
        <v>740</v>
      </c>
      <c r="C85" s="16">
        <v>4.5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352</v>
      </c>
      <c r="B86" s="15" t="s">
        <v>741</v>
      </c>
      <c r="C86" s="16">
        <v>17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353</v>
      </c>
      <c r="B87" s="15" t="s">
        <v>485</v>
      </c>
      <c r="C87" s="16">
        <v>35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355</v>
      </c>
      <c r="B88" s="15" t="s">
        <v>742</v>
      </c>
      <c r="C88" s="16">
        <v>13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356</v>
      </c>
      <c r="B89" s="15" t="s">
        <v>334</v>
      </c>
      <c r="C89" s="16">
        <v>357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357</v>
      </c>
      <c r="B90" s="15" t="s">
        <v>452</v>
      </c>
      <c r="C90" s="16">
        <v>37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358</v>
      </c>
      <c r="B91" s="15" t="s">
        <v>743</v>
      </c>
      <c r="C91" s="16">
        <v>9.8000000000000007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360</v>
      </c>
      <c r="B92" s="15" t="s">
        <v>455</v>
      </c>
      <c r="C92" s="16">
        <v>270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487</v>
      </c>
      <c r="B93" s="15" t="s">
        <v>245</v>
      </c>
      <c r="C93" s="16">
        <v>10000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361</v>
      </c>
      <c r="B94" s="15" t="s">
        <v>744</v>
      </c>
      <c r="C94" s="16">
        <v>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362</v>
      </c>
      <c r="B95" s="15" t="s">
        <v>745</v>
      </c>
      <c r="C95" s="16">
        <v>6.7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363</v>
      </c>
      <c r="B96" s="15" t="s">
        <v>548</v>
      </c>
      <c r="C96" s="16">
        <v>6.9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364</v>
      </c>
      <c r="B97" s="15" t="s">
        <v>553</v>
      </c>
      <c r="C97" s="16">
        <v>9.9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366</v>
      </c>
      <c r="B98" s="15" t="s">
        <v>451</v>
      </c>
      <c r="C98" s="16">
        <v>323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367</v>
      </c>
      <c r="B99" s="15" t="s">
        <v>746</v>
      </c>
      <c r="C99" s="16">
        <v>6.5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508</v>
      </c>
      <c r="C100" s="16">
        <v>20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306</v>
      </c>
      <c r="C101" s="16">
        <v>400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370</v>
      </c>
      <c r="B102" s="15" t="s">
        <v>747</v>
      </c>
      <c r="C102" s="16">
        <v>17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371</v>
      </c>
      <c r="B103" s="15" t="s">
        <v>748</v>
      </c>
      <c r="C103" s="16">
        <v>10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373</v>
      </c>
      <c r="B104" s="15" t="s">
        <v>749</v>
      </c>
      <c r="C104" s="16">
        <v>13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375</v>
      </c>
      <c r="B105" s="15" t="s">
        <v>257</v>
      </c>
      <c r="C105" s="16">
        <v>10000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376</v>
      </c>
      <c r="B106" s="15" t="s">
        <v>750</v>
      </c>
      <c r="C106" s="16">
        <v>4.5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377</v>
      </c>
      <c r="B107" s="15" t="s">
        <v>751</v>
      </c>
      <c r="C107" s="16">
        <v>4.2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379</v>
      </c>
      <c r="B108" s="15" t="s">
        <v>752</v>
      </c>
      <c r="C108" s="16">
        <v>11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492</v>
      </c>
      <c r="B109" s="15" t="s">
        <v>753</v>
      </c>
      <c r="C109" s="16">
        <v>5.0999999999999996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381</v>
      </c>
      <c r="B110" s="15" t="s">
        <v>754</v>
      </c>
      <c r="C110" s="16">
        <v>7.2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382</v>
      </c>
      <c r="B111" s="15" t="s">
        <v>755</v>
      </c>
      <c r="C111" s="16">
        <v>27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384</v>
      </c>
      <c r="B112" s="15" t="s">
        <v>473</v>
      </c>
      <c r="C112" s="16">
        <v>200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385</v>
      </c>
      <c r="B113" s="15" t="s">
        <v>756</v>
      </c>
      <c r="C113" s="16">
        <v>24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386</v>
      </c>
      <c r="B114" s="15" t="s">
        <v>757</v>
      </c>
      <c r="C114" s="16">
        <v>16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388</v>
      </c>
      <c r="B115" s="15" t="s">
        <v>758</v>
      </c>
      <c r="C115" s="16">
        <v>8.1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389</v>
      </c>
      <c r="B116" s="15" t="s">
        <v>759</v>
      </c>
      <c r="C116" s="16">
        <v>3.7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390</v>
      </c>
      <c r="B117" s="15" t="s">
        <v>760</v>
      </c>
      <c r="C117" s="16">
        <v>18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391</v>
      </c>
      <c r="B118" s="15" t="s">
        <v>276</v>
      </c>
      <c r="C118" s="16">
        <v>3333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608</v>
      </c>
      <c r="B119" s="15" t="s">
        <v>761</v>
      </c>
      <c r="C119" s="16">
        <v>21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494</v>
      </c>
      <c r="B120" s="15" t="s">
        <v>762</v>
      </c>
      <c r="C120" s="16">
        <v>4.0999999999999996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392</v>
      </c>
      <c r="B121" s="15" t="s">
        <v>245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393</v>
      </c>
      <c r="B122" s="15" t="s">
        <v>614</v>
      </c>
      <c r="C122" s="16">
        <v>72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495</v>
      </c>
      <c r="B123" s="15" t="s">
        <v>245</v>
      </c>
      <c r="C123" s="16">
        <v>10000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394</v>
      </c>
      <c r="B124" s="15" t="s">
        <v>763</v>
      </c>
      <c r="C124" s="16">
        <v>21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395</v>
      </c>
      <c r="B125" s="15" t="s">
        <v>501</v>
      </c>
      <c r="C125" s="16">
        <v>88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396</v>
      </c>
      <c r="B126" s="15" t="s">
        <v>247</v>
      </c>
      <c r="C126" s="16">
        <v>217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397</v>
      </c>
      <c r="B127" s="15" t="s">
        <v>374</v>
      </c>
      <c r="C127" s="16">
        <v>182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398</v>
      </c>
      <c r="B128" s="15" t="s">
        <v>566</v>
      </c>
      <c r="C128" s="16">
        <v>6.6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399</v>
      </c>
      <c r="B129" s="15" t="s">
        <v>764</v>
      </c>
      <c r="C129" s="16">
        <v>17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400</v>
      </c>
      <c r="B130" s="15" t="s">
        <v>257</v>
      </c>
      <c r="C130" s="16">
        <v>10000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401</v>
      </c>
      <c r="B131" s="15" t="s">
        <v>713</v>
      </c>
      <c r="C131" s="16">
        <v>104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402</v>
      </c>
      <c r="B132" s="15" t="s">
        <v>702</v>
      </c>
      <c r="C132" s="16">
        <v>189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609</v>
      </c>
      <c r="B133" s="15" t="s">
        <v>245</v>
      </c>
      <c r="C133" s="16">
        <v>10000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255</v>
      </c>
      <c r="C2" s="16">
        <v>5000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704</v>
      </c>
      <c r="C3" s="16">
        <v>6.5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765</v>
      </c>
      <c r="C4" s="16">
        <v>6.2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766</v>
      </c>
      <c r="C5" s="16">
        <v>3.5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746</v>
      </c>
      <c r="C6" s="16">
        <v>6.5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767</v>
      </c>
      <c r="C7" s="16">
        <v>2.2999999999999998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768</v>
      </c>
      <c r="C8" s="16">
        <v>4.5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769</v>
      </c>
      <c r="C9" s="16">
        <v>25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445</v>
      </c>
      <c r="C10" s="16">
        <v>47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563</v>
      </c>
      <c r="C11" s="16">
        <v>5.6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770</v>
      </c>
      <c r="C12" s="16">
        <v>20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771</v>
      </c>
      <c r="C13" s="16">
        <v>3.2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772</v>
      </c>
      <c r="C14" s="16">
        <v>8.9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773</v>
      </c>
      <c r="C15" s="16">
        <v>7.2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774</v>
      </c>
      <c r="C16" s="16">
        <v>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775</v>
      </c>
      <c r="C17" s="16">
        <v>33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776</v>
      </c>
      <c r="C18" s="16">
        <v>6.3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777</v>
      </c>
      <c r="C19" s="16">
        <v>2.6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468</v>
      </c>
      <c r="B20" s="15" t="s">
        <v>276</v>
      </c>
      <c r="C20" s="16">
        <v>3333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778</v>
      </c>
      <c r="C21" s="16">
        <v>7.6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779</v>
      </c>
      <c r="C22" s="16">
        <v>31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780</v>
      </c>
      <c r="C23" s="16">
        <v>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781</v>
      </c>
      <c r="C24" s="16">
        <v>3.2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469</v>
      </c>
      <c r="B25" s="15" t="s">
        <v>782</v>
      </c>
      <c r="C25" s="16">
        <v>4.5999999999999996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537</v>
      </c>
      <c r="C26" s="16">
        <v>19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783</v>
      </c>
      <c r="C27" s="16">
        <v>17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784</v>
      </c>
      <c r="C28" s="16">
        <v>3.3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785</v>
      </c>
      <c r="C29" s="16">
        <v>2.8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610</v>
      </c>
      <c r="C30" s="16">
        <v>21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786</v>
      </c>
      <c r="C31" s="16">
        <v>2.8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787</v>
      </c>
      <c r="C32" s="16">
        <v>7.1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788</v>
      </c>
      <c r="C33" s="16">
        <v>3.5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507</v>
      </c>
      <c r="C34" s="16">
        <v>6.7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293</v>
      </c>
      <c r="B35" s="15" t="s">
        <v>482</v>
      </c>
      <c r="C35" s="16">
        <v>132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789</v>
      </c>
      <c r="C36" s="16">
        <v>6.2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450</v>
      </c>
      <c r="C37" s="16">
        <v>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790</v>
      </c>
      <c r="C38" s="16">
        <v>3.1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686</v>
      </c>
      <c r="C39" s="16">
        <v>8.1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775</v>
      </c>
      <c r="C40" s="16">
        <v>33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791</v>
      </c>
      <c r="C41" s="16">
        <v>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792</v>
      </c>
      <c r="C42" s="16">
        <v>4.8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793</v>
      </c>
      <c r="C43" s="16">
        <v>9.1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305</v>
      </c>
      <c r="B44" s="15" t="s">
        <v>794</v>
      </c>
      <c r="C44" s="16">
        <v>7.9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626</v>
      </c>
      <c r="C45" s="16">
        <v>8.8000000000000007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272</v>
      </c>
      <c r="C46" s="16">
        <v>714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528</v>
      </c>
      <c r="C47" s="16">
        <v>93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562</v>
      </c>
      <c r="C48" s="16">
        <v>2.6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524</v>
      </c>
      <c r="C49" s="16">
        <v>6.5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314</v>
      </c>
      <c r="B50" s="15" t="s">
        <v>271</v>
      </c>
      <c r="C50" s="16">
        <v>30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475</v>
      </c>
      <c r="B51" s="15" t="s">
        <v>795</v>
      </c>
      <c r="C51" s="16">
        <v>10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796</v>
      </c>
      <c r="C52" s="16">
        <v>2.2000000000000002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476</v>
      </c>
      <c r="B53" s="15" t="s">
        <v>276</v>
      </c>
      <c r="C53" s="16">
        <v>3333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316</v>
      </c>
      <c r="B54" s="15" t="s">
        <v>797</v>
      </c>
      <c r="C54" s="16">
        <v>15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317</v>
      </c>
      <c r="B55" s="15" t="s">
        <v>798</v>
      </c>
      <c r="C55" s="16">
        <v>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319</v>
      </c>
      <c r="B56" s="15" t="s">
        <v>799</v>
      </c>
      <c r="C56" s="16">
        <v>41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800</v>
      </c>
      <c r="C57" s="16">
        <v>3.5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596</v>
      </c>
      <c r="B58" s="15" t="s">
        <v>670</v>
      </c>
      <c r="C58" s="16">
        <v>34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477</v>
      </c>
      <c r="B59" s="15" t="s">
        <v>801</v>
      </c>
      <c r="C59" s="16">
        <v>2.6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802</v>
      </c>
      <c r="C60" s="16">
        <v>6.8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322</v>
      </c>
      <c r="B61" s="15" t="s">
        <v>255</v>
      </c>
      <c r="C61" s="16">
        <v>5000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480</v>
      </c>
      <c r="B62" s="15" t="s">
        <v>803</v>
      </c>
      <c r="C62" s="16">
        <v>5.8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324</v>
      </c>
      <c r="B63" s="15" t="s">
        <v>804</v>
      </c>
      <c r="C63" s="16">
        <v>12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326</v>
      </c>
      <c r="B64" s="15" t="s">
        <v>805</v>
      </c>
      <c r="C64" s="16">
        <v>6.5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328</v>
      </c>
      <c r="B65" s="15" t="s">
        <v>806</v>
      </c>
      <c r="C65" s="16">
        <v>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329</v>
      </c>
      <c r="B66" s="15" t="s">
        <v>807</v>
      </c>
      <c r="C66" s="16">
        <v>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330</v>
      </c>
      <c r="B67" s="15" t="s">
        <v>276</v>
      </c>
      <c r="C67" s="16">
        <v>3333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331</v>
      </c>
      <c r="B68" s="15" t="s">
        <v>808</v>
      </c>
      <c r="C68" s="16">
        <v>4.4000000000000004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333</v>
      </c>
      <c r="B69" s="15" t="s">
        <v>809</v>
      </c>
      <c r="C69" s="16">
        <v>8.1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335</v>
      </c>
      <c r="B70" s="15" t="s">
        <v>810</v>
      </c>
      <c r="C70" s="16">
        <v>4.5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336</v>
      </c>
      <c r="B71" s="15" t="s">
        <v>811</v>
      </c>
      <c r="C71" s="16">
        <v>5.7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337</v>
      </c>
      <c r="B72" s="15" t="s">
        <v>561</v>
      </c>
      <c r="C72" s="16">
        <v>38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338</v>
      </c>
      <c r="B73" s="15" t="s">
        <v>558</v>
      </c>
      <c r="C73" s="16">
        <v>15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339</v>
      </c>
      <c r="B74" s="15" t="s">
        <v>812</v>
      </c>
      <c r="C74" s="16">
        <v>6.7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340</v>
      </c>
      <c r="B75" s="15" t="s">
        <v>813</v>
      </c>
      <c r="C75" s="16">
        <v>2.8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341</v>
      </c>
      <c r="B76" s="15" t="s">
        <v>814</v>
      </c>
      <c r="C76" s="16">
        <v>18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815</v>
      </c>
      <c r="C77" s="16">
        <v>5.6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483</v>
      </c>
      <c r="B78" s="15" t="s">
        <v>509</v>
      </c>
      <c r="C78" s="16">
        <v>37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343</v>
      </c>
      <c r="B79" s="15" t="s">
        <v>816</v>
      </c>
      <c r="C79" s="16">
        <v>3.7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344</v>
      </c>
      <c r="B80" s="15" t="s">
        <v>817</v>
      </c>
      <c r="C80" s="16">
        <v>3.2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346</v>
      </c>
      <c r="B81" s="15" t="s">
        <v>818</v>
      </c>
      <c r="C81" s="16">
        <v>5.9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347</v>
      </c>
      <c r="B82" s="15" t="s">
        <v>534</v>
      </c>
      <c r="C82" s="16">
        <v>12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349</v>
      </c>
      <c r="B83" s="15" t="s">
        <v>517</v>
      </c>
      <c r="C83" s="16">
        <v>27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350</v>
      </c>
      <c r="B84" s="15" t="s">
        <v>819</v>
      </c>
      <c r="C84" s="16">
        <v>11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351</v>
      </c>
      <c r="B85" s="15" t="s">
        <v>820</v>
      </c>
      <c r="C85" s="16">
        <v>2.6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352</v>
      </c>
      <c r="B86" s="15" t="s">
        <v>821</v>
      </c>
      <c r="C86" s="16">
        <v>7.5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353</v>
      </c>
      <c r="B87" s="15" t="s">
        <v>498</v>
      </c>
      <c r="C87" s="16">
        <v>13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355</v>
      </c>
      <c r="B88" s="15" t="s">
        <v>822</v>
      </c>
      <c r="C88" s="16">
        <v>5.8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356</v>
      </c>
      <c r="B89" s="15" t="s">
        <v>447</v>
      </c>
      <c r="C89" s="16">
        <v>94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357</v>
      </c>
      <c r="B90" s="15" t="s">
        <v>823</v>
      </c>
      <c r="C90" s="16">
        <v>14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358</v>
      </c>
      <c r="B91" s="15" t="s">
        <v>449</v>
      </c>
      <c r="C91" s="16">
        <v>4.7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360</v>
      </c>
      <c r="B92" s="15" t="s">
        <v>824</v>
      </c>
      <c r="C92" s="16">
        <v>74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487</v>
      </c>
      <c r="B93" s="15" t="s">
        <v>255</v>
      </c>
      <c r="C93" s="16">
        <v>5000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361</v>
      </c>
      <c r="B94" s="15" t="s">
        <v>825</v>
      </c>
      <c r="C94" s="16">
        <v>3.7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362</v>
      </c>
      <c r="B95" s="15" t="s">
        <v>573</v>
      </c>
      <c r="C95" s="16">
        <v>3.6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363</v>
      </c>
      <c r="B96" s="15" t="s">
        <v>546</v>
      </c>
      <c r="C96" s="16">
        <v>3.6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364</v>
      </c>
      <c r="B97" s="15" t="s">
        <v>826</v>
      </c>
      <c r="C97" s="16">
        <v>4.7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366</v>
      </c>
      <c r="B98" s="15" t="s">
        <v>409</v>
      </c>
      <c r="C98" s="16">
        <v>83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367</v>
      </c>
      <c r="B99" s="15" t="s">
        <v>827</v>
      </c>
      <c r="C99" s="16">
        <v>3.4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828</v>
      </c>
      <c r="C100" s="16">
        <v>8.5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493</v>
      </c>
      <c r="C101" s="16">
        <v>95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370</v>
      </c>
      <c r="B102" s="15" t="s">
        <v>829</v>
      </c>
      <c r="C102" s="16">
        <v>7.5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371</v>
      </c>
      <c r="B103" s="15" t="s">
        <v>830</v>
      </c>
      <c r="C103" s="16">
        <v>4.9000000000000004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373</v>
      </c>
      <c r="B104" s="15" t="s">
        <v>831</v>
      </c>
      <c r="C104" s="16">
        <v>5.8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375</v>
      </c>
      <c r="B105" s="15" t="s">
        <v>276</v>
      </c>
      <c r="C105" s="16">
        <v>3333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376</v>
      </c>
      <c r="B106" s="15" t="s">
        <v>832</v>
      </c>
      <c r="C106" s="16">
        <v>2.6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377</v>
      </c>
      <c r="B107" s="15" t="s">
        <v>833</v>
      </c>
      <c r="C107" s="16">
        <v>2.5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379</v>
      </c>
      <c r="B108" s="15" t="s">
        <v>834</v>
      </c>
      <c r="C108" s="16">
        <v>5.0999999999999996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492</v>
      </c>
      <c r="B109" s="15" t="s">
        <v>835</v>
      </c>
      <c r="C109" s="16">
        <v>2.9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381</v>
      </c>
      <c r="B110" s="15" t="s">
        <v>836</v>
      </c>
      <c r="C110" s="16">
        <v>3.7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382</v>
      </c>
      <c r="B111" s="15" t="s">
        <v>837</v>
      </c>
      <c r="C111" s="16">
        <v>10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384</v>
      </c>
      <c r="B112" s="15" t="s">
        <v>590</v>
      </c>
      <c r="C112" s="16">
        <v>56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385</v>
      </c>
      <c r="B113" s="15" t="s">
        <v>838</v>
      </c>
      <c r="C113" s="16">
        <v>9.6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386</v>
      </c>
      <c r="B114" s="15" t="s">
        <v>839</v>
      </c>
      <c r="C114" s="16">
        <v>6.8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388</v>
      </c>
      <c r="B115" s="15" t="s">
        <v>840</v>
      </c>
      <c r="C115" s="16">
        <v>4.0999999999999996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389</v>
      </c>
      <c r="B116" s="15" t="s">
        <v>841</v>
      </c>
      <c r="C116" s="16">
        <v>2.2999999999999998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390</v>
      </c>
      <c r="B117" s="15" t="s">
        <v>842</v>
      </c>
      <c r="C117" s="16">
        <v>7.6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391</v>
      </c>
      <c r="B118" s="15" t="s">
        <v>429</v>
      </c>
      <c r="C118" s="16">
        <v>667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608</v>
      </c>
      <c r="B119" s="15" t="s">
        <v>843</v>
      </c>
      <c r="C119" s="16">
        <v>8.8000000000000007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494</v>
      </c>
      <c r="B120" s="15" t="s">
        <v>844</v>
      </c>
      <c r="C120" s="16">
        <v>2.5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392</v>
      </c>
      <c r="B121" s="15" t="s">
        <v>276</v>
      </c>
      <c r="C121" s="16">
        <v>3333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393</v>
      </c>
      <c r="B122" s="15" t="s">
        <v>523</v>
      </c>
      <c r="C122" s="16">
        <v>24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495</v>
      </c>
      <c r="B123" s="15" t="s">
        <v>276</v>
      </c>
      <c r="C123" s="16">
        <v>3333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394</v>
      </c>
      <c r="B124" s="15" t="s">
        <v>845</v>
      </c>
      <c r="C124" s="16">
        <v>8.6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395</v>
      </c>
      <c r="B125" s="15" t="s">
        <v>846</v>
      </c>
      <c r="C125" s="16">
        <v>28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396</v>
      </c>
      <c r="B126" s="15" t="s">
        <v>847</v>
      </c>
      <c r="C126" s="16">
        <v>60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397</v>
      </c>
      <c r="B127" s="15" t="s">
        <v>700</v>
      </c>
      <c r="C127" s="16">
        <v>52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398</v>
      </c>
      <c r="B128" s="15" t="s">
        <v>848</v>
      </c>
      <c r="C128" s="16">
        <v>3.5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399</v>
      </c>
      <c r="B129" s="15" t="s">
        <v>535</v>
      </c>
      <c r="C129" s="16">
        <v>7.2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400</v>
      </c>
      <c r="B130" s="15" t="s">
        <v>282</v>
      </c>
      <c r="C130" s="16">
        <v>2500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401</v>
      </c>
      <c r="B131" s="15" t="s">
        <v>532</v>
      </c>
      <c r="C131" s="16">
        <v>33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402</v>
      </c>
      <c r="B132" s="15" t="s">
        <v>525</v>
      </c>
      <c r="C132" s="16">
        <v>51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609</v>
      </c>
      <c r="B133" s="15" t="s">
        <v>255</v>
      </c>
      <c r="C133" s="16">
        <v>5000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405</v>
      </c>
      <c r="C2" s="16">
        <v>1250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849</v>
      </c>
      <c r="C3" s="16">
        <v>4.0999999999999996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850</v>
      </c>
      <c r="C4" s="16">
        <v>3.9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851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852</v>
      </c>
      <c r="C6" s="16">
        <v>4.0999999999999996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853</v>
      </c>
      <c r="C7" s="16">
        <v>1.79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580</v>
      </c>
      <c r="C8" s="16">
        <v>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854</v>
      </c>
      <c r="C9" s="16">
        <v>13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855</v>
      </c>
      <c r="C10" s="16">
        <v>22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856</v>
      </c>
      <c r="C11" s="16">
        <v>3.6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857</v>
      </c>
      <c r="C12" s="16">
        <v>10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858</v>
      </c>
      <c r="C13" s="16">
        <v>2.2999999999999998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859</v>
      </c>
      <c r="C14" s="16">
        <v>5.3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860</v>
      </c>
      <c r="C15" s="16">
        <v>4.4000000000000004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861</v>
      </c>
      <c r="C16" s="16">
        <v>3.3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862</v>
      </c>
      <c r="C17" s="16">
        <v>16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863</v>
      </c>
      <c r="C18" s="16">
        <v>3.9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864</v>
      </c>
      <c r="C19" s="16">
        <v>1.96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468</v>
      </c>
      <c r="B20" s="15" t="s">
        <v>407</v>
      </c>
      <c r="C20" s="16">
        <v>1111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865</v>
      </c>
      <c r="C21" s="16">
        <v>4.5999999999999996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531</v>
      </c>
      <c r="C22" s="16">
        <v>15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866</v>
      </c>
      <c r="C23" s="16">
        <v>3.8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867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469</v>
      </c>
      <c r="B25" s="15" t="s">
        <v>868</v>
      </c>
      <c r="C25" s="16">
        <v>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869</v>
      </c>
      <c r="C26" s="16">
        <v>9.9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870</v>
      </c>
      <c r="C27" s="16">
        <v>9.1999999999999993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871</v>
      </c>
      <c r="C28" s="16">
        <v>2.4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872</v>
      </c>
      <c r="C29" s="16">
        <v>2.1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453</v>
      </c>
      <c r="C30" s="16">
        <v>11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873</v>
      </c>
      <c r="C31" s="16">
        <v>2.1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874</v>
      </c>
      <c r="C32" s="16">
        <v>4.3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875</v>
      </c>
      <c r="C33" s="16">
        <v>2.5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876</v>
      </c>
      <c r="C34" s="16">
        <v>4.0999999999999996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293</v>
      </c>
      <c r="B35" s="15" t="s">
        <v>877</v>
      </c>
      <c r="C35" s="16">
        <v>53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878</v>
      </c>
      <c r="C36" s="16">
        <v>3.9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879</v>
      </c>
      <c r="C37" s="16">
        <v>4.3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880</v>
      </c>
      <c r="C38" s="16">
        <v>2.2000000000000002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881</v>
      </c>
      <c r="C39" s="16">
        <v>4.9000000000000004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862</v>
      </c>
      <c r="C40" s="16">
        <v>16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882</v>
      </c>
      <c r="C41" s="16">
        <v>2.7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883</v>
      </c>
      <c r="C42" s="16">
        <v>3.2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884</v>
      </c>
      <c r="C43" s="16">
        <v>5.4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305</v>
      </c>
      <c r="B44" s="15" t="s">
        <v>885</v>
      </c>
      <c r="C44" s="16">
        <v>4.8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886</v>
      </c>
      <c r="C45" s="16">
        <v>5.2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269</v>
      </c>
      <c r="C46" s="16">
        <v>222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887</v>
      </c>
      <c r="C47" s="16">
        <v>40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888</v>
      </c>
      <c r="C48" s="16">
        <v>1.92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568</v>
      </c>
      <c r="C49" s="16">
        <v>4.0999999999999996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314</v>
      </c>
      <c r="B50" s="15" t="s">
        <v>889</v>
      </c>
      <c r="C50" s="16">
        <v>15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475</v>
      </c>
      <c r="B51" s="15" t="s">
        <v>890</v>
      </c>
      <c r="C51" s="16">
        <v>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891</v>
      </c>
      <c r="C52" s="16">
        <v>1.7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476</v>
      </c>
      <c r="B53" s="15" t="s">
        <v>325</v>
      </c>
      <c r="C53" s="16">
        <v>1000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316</v>
      </c>
      <c r="B54" s="15" t="s">
        <v>892</v>
      </c>
      <c r="C54" s="16">
        <v>8.1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317</v>
      </c>
      <c r="B55" s="15" t="s">
        <v>884</v>
      </c>
      <c r="C55" s="16">
        <v>5.4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319</v>
      </c>
      <c r="B56" s="15" t="s">
        <v>421</v>
      </c>
      <c r="C56" s="16">
        <v>20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463</v>
      </c>
      <c r="C57" s="16">
        <v>2.5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596</v>
      </c>
      <c r="B58" s="15" t="s">
        <v>711</v>
      </c>
      <c r="C58" s="16">
        <v>17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477</v>
      </c>
      <c r="B59" s="15" t="s">
        <v>893</v>
      </c>
      <c r="C59" s="16">
        <v>1.94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751</v>
      </c>
      <c r="C60" s="16">
        <v>4.2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322</v>
      </c>
      <c r="B61" s="15" t="s">
        <v>407</v>
      </c>
      <c r="C61" s="16">
        <v>1111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480</v>
      </c>
      <c r="B62" s="15" t="s">
        <v>894</v>
      </c>
      <c r="C62" s="16">
        <v>3.7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324</v>
      </c>
      <c r="B63" s="15" t="s">
        <v>548</v>
      </c>
      <c r="C63" s="16">
        <v>6.9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326</v>
      </c>
      <c r="B64" s="15" t="s">
        <v>895</v>
      </c>
      <c r="C64" s="16">
        <v>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328</v>
      </c>
      <c r="B65" s="15" t="s">
        <v>896</v>
      </c>
      <c r="C65" s="16">
        <v>2.2000000000000002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329</v>
      </c>
      <c r="B66" s="15" t="s">
        <v>897</v>
      </c>
      <c r="C66" s="16">
        <v>3.3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330</v>
      </c>
      <c r="B67" s="15" t="s">
        <v>407</v>
      </c>
      <c r="C67" s="16">
        <v>1111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331</v>
      </c>
      <c r="B68" s="15" t="s">
        <v>898</v>
      </c>
      <c r="C68" s="16">
        <v>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333</v>
      </c>
      <c r="B69" s="15" t="s">
        <v>899</v>
      </c>
      <c r="C69" s="16">
        <v>4.9000000000000004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335</v>
      </c>
      <c r="B70" s="15" t="s">
        <v>900</v>
      </c>
      <c r="C70" s="16">
        <v>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336</v>
      </c>
      <c r="B71" s="15" t="s">
        <v>901</v>
      </c>
      <c r="C71" s="16">
        <v>3.7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337</v>
      </c>
      <c r="B72" s="15" t="s">
        <v>497</v>
      </c>
      <c r="C72" s="16">
        <v>18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338</v>
      </c>
      <c r="B73" s="15" t="s">
        <v>902</v>
      </c>
      <c r="C73" s="16">
        <v>8.1999999999999993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339</v>
      </c>
      <c r="B74" s="15" t="s">
        <v>903</v>
      </c>
      <c r="C74" s="16">
        <v>4.2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340</v>
      </c>
      <c r="B75" s="15" t="s">
        <v>904</v>
      </c>
      <c r="C75" s="16">
        <v>2.1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341</v>
      </c>
      <c r="B76" s="15" t="s">
        <v>905</v>
      </c>
      <c r="C76" s="16">
        <v>9.5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906</v>
      </c>
      <c r="C77" s="16">
        <v>3.6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483</v>
      </c>
      <c r="B78" s="15" t="s">
        <v>760</v>
      </c>
      <c r="C78" s="16">
        <v>18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343</v>
      </c>
      <c r="B79" s="15" t="s">
        <v>907</v>
      </c>
      <c r="C79" s="16">
        <v>2.6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344</v>
      </c>
      <c r="B80" s="15" t="s">
        <v>576</v>
      </c>
      <c r="C80" s="16">
        <v>2.2999999999999998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346</v>
      </c>
      <c r="B81" s="15" t="s">
        <v>908</v>
      </c>
      <c r="C81" s="16">
        <v>3.7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347</v>
      </c>
      <c r="B82" s="15" t="s">
        <v>909</v>
      </c>
      <c r="C82" s="16">
        <v>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349</v>
      </c>
      <c r="B83" s="15" t="s">
        <v>910</v>
      </c>
      <c r="C83" s="16">
        <v>13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350</v>
      </c>
      <c r="B84" s="15" t="s">
        <v>911</v>
      </c>
      <c r="C84" s="16">
        <v>6.2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351</v>
      </c>
      <c r="B85" s="15" t="s">
        <v>912</v>
      </c>
      <c r="C85" s="16">
        <v>1.96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352</v>
      </c>
      <c r="B86" s="15" t="s">
        <v>913</v>
      </c>
      <c r="C86" s="16">
        <v>4.5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353</v>
      </c>
      <c r="B87" s="15" t="s">
        <v>914</v>
      </c>
      <c r="C87" s="16">
        <v>7.2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355</v>
      </c>
      <c r="B88" s="15" t="s">
        <v>915</v>
      </c>
      <c r="C88" s="16">
        <v>3.7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356</v>
      </c>
      <c r="B89" s="15" t="s">
        <v>799</v>
      </c>
      <c r="C89" s="16">
        <v>41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357</v>
      </c>
      <c r="B90" s="15" t="s">
        <v>916</v>
      </c>
      <c r="C90" s="16">
        <v>7.4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358</v>
      </c>
      <c r="B91" s="15" t="s">
        <v>917</v>
      </c>
      <c r="C91" s="16">
        <v>3.1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360</v>
      </c>
      <c r="B92" s="15" t="s">
        <v>513</v>
      </c>
      <c r="C92" s="16">
        <v>32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487</v>
      </c>
      <c r="B93" s="15" t="s">
        <v>407</v>
      </c>
      <c r="C93" s="16">
        <v>1111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361</v>
      </c>
      <c r="B94" s="15" t="s">
        <v>918</v>
      </c>
      <c r="C94" s="16">
        <v>2.6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362</v>
      </c>
      <c r="B95" s="15" t="s">
        <v>463</v>
      </c>
      <c r="C95" s="16">
        <v>2.5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363</v>
      </c>
      <c r="B96" s="15" t="s">
        <v>919</v>
      </c>
      <c r="C96" s="16">
        <v>2.5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364</v>
      </c>
      <c r="B97" s="15" t="s">
        <v>920</v>
      </c>
      <c r="C97" s="16">
        <v>3.1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366</v>
      </c>
      <c r="B98" s="15" t="s">
        <v>499</v>
      </c>
      <c r="C98" s="16">
        <v>36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367</v>
      </c>
      <c r="B99" s="15" t="s">
        <v>921</v>
      </c>
      <c r="C99" s="16">
        <v>2.4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922</v>
      </c>
      <c r="C100" s="16">
        <v>5.0999999999999996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592</v>
      </c>
      <c r="C101" s="16">
        <v>41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370</v>
      </c>
      <c r="B102" s="15" t="s">
        <v>913</v>
      </c>
      <c r="C102" s="16">
        <v>4.5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371</v>
      </c>
      <c r="B103" s="15" t="s">
        <v>923</v>
      </c>
      <c r="C103" s="16">
        <v>3.2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373</v>
      </c>
      <c r="B104" s="15" t="s">
        <v>924</v>
      </c>
      <c r="C104" s="16">
        <v>3.7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375</v>
      </c>
      <c r="B105" s="15" t="s">
        <v>407</v>
      </c>
      <c r="C105" s="16">
        <v>1111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376</v>
      </c>
      <c r="B106" s="15" t="s">
        <v>925</v>
      </c>
      <c r="C106" s="16">
        <v>1.95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377</v>
      </c>
      <c r="B107" s="15" t="s">
        <v>926</v>
      </c>
      <c r="C107" s="16">
        <v>1.88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379</v>
      </c>
      <c r="B108" s="15" t="s">
        <v>927</v>
      </c>
      <c r="C108" s="16">
        <v>3.3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492</v>
      </c>
      <c r="B109" s="15" t="s">
        <v>928</v>
      </c>
      <c r="C109" s="16">
        <v>2.1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381</v>
      </c>
      <c r="B110" s="15" t="s">
        <v>929</v>
      </c>
      <c r="C110" s="16">
        <v>2.6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382</v>
      </c>
      <c r="B111" s="15" t="s">
        <v>930</v>
      </c>
      <c r="C111" s="16">
        <v>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384</v>
      </c>
      <c r="B112" s="15" t="s">
        <v>565</v>
      </c>
      <c r="C112" s="16">
        <v>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385</v>
      </c>
      <c r="B113" s="15" t="s">
        <v>931</v>
      </c>
      <c r="C113" s="16">
        <v>5.6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386</v>
      </c>
      <c r="B114" s="15" t="s">
        <v>932</v>
      </c>
      <c r="C114" s="16">
        <v>4.2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388</v>
      </c>
      <c r="B115" s="15" t="s">
        <v>933</v>
      </c>
      <c r="C115" s="16">
        <v>2.8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389</v>
      </c>
      <c r="B116" s="15" t="s">
        <v>934</v>
      </c>
      <c r="C116" s="16">
        <v>1.76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390</v>
      </c>
      <c r="B117" s="15" t="s">
        <v>935</v>
      </c>
      <c r="C117" s="16">
        <v>4.5999999999999996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391</v>
      </c>
      <c r="B118" s="15" t="s">
        <v>269</v>
      </c>
      <c r="C118" s="16">
        <v>222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608</v>
      </c>
      <c r="B119" s="15" t="s">
        <v>530</v>
      </c>
      <c r="C119" s="16">
        <v>5.2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494</v>
      </c>
      <c r="B120" s="15" t="s">
        <v>936</v>
      </c>
      <c r="C120" s="16">
        <v>1.86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392</v>
      </c>
      <c r="B121" s="15" t="s">
        <v>405</v>
      </c>
      <c r="C121" s="16">
        <v>1250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393</v>
      </c>
      <c r="B122" s="15" t="s">
        <v>937</v>
      </c>
      <c r="C122" s="16">
        <v>12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495</v>
      </c>
      <c r="B123" s="15" t="s">
        <v>407</v>
      </c>
      <c r="C123" s="16">
        <v>1111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394</v>
      </c>
      <c r="B124" s="15" t="s">
        <v>938</v>
      </c>
      <c r="C124" s="16">
        <v>5.2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395</v>
      </c>
      <c r="B125" s="15" t="s">
        <v>939</v>
      </c>
      <c r="C125" s="16">
        <v>14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396</v>
      </c>
      <c r="B126" s="15" t="s">
        <v>755</v>
      </c>
      <c r="C126" s="16">
        <v>27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397</v>
      </c>
      <c r="B127" s="15" t="s">
        <v>940</v>
      </c>
      <c r="C127" s="16">
        <v>24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398</v>
      </c>
      <c r="B128" s="15" t="s">
        <v>851</v>
      </c>
      <c r="C128" s="16">
        <v>2.4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399</v>
      </c>
      <c r="B129" s="15" t="s">
        <v>941</v>
      </c>
      <c r="C129" s="16">
        <v>4.3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400</v>
      </c>
      <c r="B130" s="15" t="s">
        <v>383</v>
      </c>
      <c r="C130" s="16">
        <v>625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401</v>
      </c>
      <c r="B131" s="15" t="s">
        <v>667</v>
      </c>
      <c r="C131" s="16">
        <v>16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402</v>
      </c>
      <c r="B132" s="15" t="s">
        <v>942</v>
      </c>
      <c r="C132" s="16">
        <v>23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609</v>
      </c>
      <c r="B133" s="15" t="s">
        <v>407</v>
      </c>
      <c r="C133" s="16">
        <v>1111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408</v>
      </c>
      <c r="C2" s="16">
        <v>435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943</v>
      </c>
      <c r="C3" s="16">
        <v>2.9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944</v>
      </c>
      <c r="C4" s="16">
        <v>2.8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945</v>
      </c>
      <c r="C5" s="16">
        <v>1.92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946</v>
      </c>
      <c r="C6" s="16">
        <v>2.9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947</v>
      </c>
      <c r="C7" s="16">
        <v>1.51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948</v>
      </c>
      <c r="C8" s="16">
        <v>2.2999999999999998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465</v>
      </c>
      <c r="C9" s="16">
        <v>7.7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521</v>
      </c>
      <c r="C10" s="16">
        <v>12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949</v>
      </c>
      <c r="C11" s="16">
        <v>2.6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950</v>
      </c>
      <c r="C12" s="16">
        <v>6.5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951</v>
      </c>
      <c r="C13" s="16">
        <v>1.82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952</v>
      </c>
      <c r="C14" s="16">
        <v>3.6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953</v>
      </c>
      <c r="C15" s="16">
        <v>3.2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954</v>
      </c>
      <c r="C16" s="16">
        <v>2.4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567</v>
      </c>
      <c r="C17" s="16">
        <v>9.5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955</v>
      </c>
      <c r="C18" s="16">
        <v>2.9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956</v>
      </c>
      <c r="C19" s="16">
        <v>1.62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468</v>
      </c>
      <c r="B20" s="15" t="s">
        <v>306</v>
      </c>
      <c r="C20" s="16">
        <v>400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957</v>
      </c>
      <c r="C21" s="16">
        <v>3.3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456</v>
      </c>
      <c r="C22" s="16">
        <v>9.3000000000000007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958</v>
      </c>
      <c r="C23" s="16">
        <v>2.8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959</v>
      </c>
      <c r="C24" s="16">
        <v>1.84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469</v>
      </c>
      <c r="B25" s="15" t="s">
        <v>960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961</v>
      </c>
      <c r="C26" s="16">
        <v>6.2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962</v>
      </c>
      <c r="C27" s="16">
        <v>5.9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963</v>
      </c>
      <c r="C28" s="16">
        <v>1.87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964</v>
      </c>
      <c r="C29" s="16">
        <v>1.68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965</v>
      </c>
      <c r="C30" s="16">
        <v>6.8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966</v>
      </c>
      <c r="C31" s="16">
        <v>1.7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967</v>
      </c>
      <c r="C32" s="16">
        <v>3.1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968</v>
      </c>
      <c r="C33" s="16">
        <v>1.93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969</v>
      </c>
      <c r="C34" s="16">
        <v>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293</v>
      </c>
      <c r="B35" s="15" t="s">
        <v>970</v>
      </c>
      <c r="C35" s="16">
        <v>27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971</v>
      </c>
      <c r="C36" s="16">
        <v>2.9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972</v>
      </c>
      <c r="C37" s="16">
        <v>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973</v>
      </c>
      <c r="C38" s="16">
        <v>1.77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974</v>
      </c>
      <c r="C39" s="16">
        <v>3.4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975</v>
      </c>
      <c r="C40" s="16">
        <v>9.5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976</v>
      </c>
      <c r="C41" s="16">
        <v>2.1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574</v>
      </c>
      <c r="C42" s="16">
        <v>2.4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977</v>
      </c>
      <c r="C43" s="16">
        <v>3.7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305</v>
      </c>
      <c r="B44" s="15" t="s">
        <v>978</v>
      </c>
      <c r="C44" s="16">
        <v>3.4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979</v>
      </c>
      <c r="C45" s="16">
        <v>3.6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572</v>
      </c>
      <c r="C46" s="16">
        <v>99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668</v>
      </c>
      <c r="C47" s="16">
        <v>21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980</v>
      </c>
      <c r="C48" s="16">
        <v>1.6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981</v>
      </c>
      <c r="C49" s="16">
        <v>2.9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314</v>
      </c>
      <c r="B50" s="15" t="s">
        <v>982</v>
      </c>
      <c r="C50" s="16">
        <v>8.8000000000000007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475</v>
      </c>
      <c r="B51" s="15" t="s">
        <v>550</v>
      </c>
      <c r="C51" s="16">
        <v>4.0999999999999996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983</v>
      </c>
      <c r="C52" s="16">
        <v>1.45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476</v>
      </c>
      <c r="B53" s="15" t="s">
        <v>408</v>
      </c>
      <c r="C53" s="16">
        <v>435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316</v>
      </c>
      <c r="B54" s="15" t="s">
        <v>984</v>
      </c>
      <c r="C54" s="16">
        <v>5.3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317</v>
      </c>
      <c r="B55" s="15" t="s">
        <v>581</v>
      </c>
      <c r="C55" s="16">
        <v>3.7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319</v>
      </c>
      <c r="B56" s="15" t="s">
        <v>985</v>
      </c>
      <c r="C56" s="16">
        <v>11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925</v>
      </c>
      <c r="C57" s="16">
        <v>1.95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596</v>
      </c>
      <c r="B58" s="15" t="s">
        <v>986</v>
      </c>
      <c r="C58" s="16">
        <v>9.8000000000000007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477</v>
      </c>
      <c r="B59" s="15" t="s">
        <v>987</v>
      </c>
      <c r="C59" s="16">
        <v>1.6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988</v>
      </c>
      <c r="C60" s="16">
        <v>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322</v>
      </c>
      <c r="B61" s="15" t="s">
        <v>308</v>
      </c>
      <c r="C61" s="16">
        <v>455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480</v>
      </c>
      <c r="B62" s="15" t="s">
        <v>989</v>
      </c>
      <c r="C62" s="16">
        <v>2.7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324</v>
      </c>
      <c r="B63" s="15" t="s">
        <v>541</v>
      </c>
      <c r="C63" s="16">
        <v>4.5999999999999996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326</v>
      </c>
      <c r="B64" s="15" t="s">
        <v>990</v>
      </c>
      <c r="C64" s="16">
        <v>2.9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328</v>
      </c>
      <c r="B65" s="15" t="s">
        <v>991</v>
      </c>
      <c r="C65" s="16">
        <v>1.75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329</v>
      </c>
      <c r="B66" s="15" t="s">
        <v>992</v>
      </c>
      <c r="C66" s="16">
        <v>2.5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330</v>
      </c>
      <c r="B67" s="15" t="s">
        <v>306</v>
      </c>
      <c r="C67" s="16">
        <v>400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331</v>
      </c>
      <c r="B68" s="15" t="s">
        <v>993</v>
      </c>
      <c r="C68" s="16">
        <v>2.2000000000000002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333</v>
      </c>
      <c r="B69" s="15" t="s">
        <v>994</v>
      </c>
      <c r="C69" s="16">
        <v>3.4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335</v>
      </c>
      <c r="B70" s="15" t="s">
        <v>995</v>
      </c>
      <c r="C70" s="16">
        <v>2.2999999999999998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336</v>
      </c>
      <c r="B71" s="15" t="s">
        <v>996</v>
      </c>
      <c r="C71" s="16">
        <v>2.7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337</v>
      </c>
      <c r="B72" s="15" t="s">
        <v>997</v>
      </c>
      <c r="C72" s="16">
        <v>11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338</v>
      </c>
      <c r="B73" s="15" t="s">
        <v>998</v>
      </c>
      <c r="C73" s="16">
        <v>5.3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339</v>
      </c>
      <c r="B74" s="15" t="s">
        <v>551</v>
      </c>
      <c r="C74" s="16">
        <v>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340</v>
      </c>
      <c r="B75" s="15" t="s">
        <v>999</v>
      </c>
      <c r="C75" s="16">
        <v>1.7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341</v>
      </c>
      <c r="B76" s="15" t="s">
        <v>457</v>
      </c>
      <c r="C76" s="16">
        <v>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1000</v>
      </c>
      <c r="C77" s="16">
        <v>2.6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483</v>
      </c>
      <c r="B78" s="15" t="s">
        <v>1001</v>
      </c>
      <c r="C78" s="16">
        <v>10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343</v>
      </c>
      <c r="B79" s="15" t="s">
        <v>1002</v>
      </c>
      <c r="C79" s="16">
        <v>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344</v>
      </c>
      <c r="B80" s="15" t="s">
        <v>1003</v>
      </c>
      <c r="C80" s="16">
        <v>1.84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346</v>
      </c>
      <c r="B81" s="15" t="s">
        <v>1004</v>
      </c>
      <c r="C81" s="16">
        <v>2.7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347</v>
      </c>
      <c r="B82" s="15" t="s">
        <v>1005</v>
      </c>
      <c r="C82" s="16">
        <v>4.5999999999999996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349</v>
      </c>
      <c r="B83" s="15" t="s">
        <v>1006</v>
      </c>
      <c r="C83" s="16">
        <v>8.1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350</v>
      </c>
      <c r="B84" s="15" t="s">
        <v>554</v>
      </c>
      <c r="C84" s="16">
        <v>4.0999999999999996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351</v>
      </c>
      <c r="B85" s="15" t="s">
        <v>1007</v>
      </c>
      <c r="C85" s="16">
        <v>1.62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352</v>
      </c>
      <c r="B86" s="15" t="s">
        <v>817</v>
      </c>
      <c r="C86" s="16">
        <v>3.2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353</v>
      </c>
      <c r="B87" s="15" t="s">
        <v>1008</v>
      </c>
      <c r="C87" s="16">
        <v>4.7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355</v>
      </c>
      <c r="B88" s="15" t="s">
        <v>1009</v>
      </c>
      <c r="C88" s="16">
        <v>2.7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356</v>
      </c>
      <c r="B89" s="15" t="s">
        <v>639</v>
      </c>
      <c r="C89" s="16">
        <v>22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357</v>
      </c>
      <c r="B90" s="15" t="s">
        <v>1010</v>
      </c>
      <c r="C90" s="16">
        <v>4.9000000000000004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358</v>
      </c>
      <c r="B91" s="15" t="s">
        <v>582</v>
      </c>
      <c r="C91" s="16">
        <v>2.2999999999999998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360</v>
      </c>
      <c r="B92" s="15" t="s">
        <v>1011</v>
      </c>
      <c r="C92" s="16">
        <v>17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487</v>
      </c>
      <c r="B93" s="15" t="s">
        <v>298</v>
      </c>
      <c r="C93" s="16">
        <v>476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361</v>
      </c>
      <c r="B94" s="15" t="s">
        <v>1012</v>
      </c>
      <c r="C94" s="16">
        <v>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362</v>
      </c>
      <c r="B95" s="15" t="s">
        <v>1013</v>
      </c>
      <c r="C95" s="16">
        <v>1.95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363</v>
      </c>
      <c r="B96" s="15" t="s">
        <v>1014</v>
      </c>
      <c r="C96" s="16">
        <v>1.97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364</v>
      </c>
      <c r="B97" s="15" t="s">
        <v>1015</v>
      </c>
      <c r="C97" s="16">
        <v>2.4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366</v>
      </c>
      <c r="B98" s="15" t="s">
        <v>1016</v>
      </c>
      <c r="C98" s="16">
        <v>19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367</v>
      </c>
      <c r="B99" s="15" t="s">
        <v>1017</v>
      </c>
      <c r="C99" s="16">
        <v>1.91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549</v>
      </c>
      <c r="C100" s="16">
        <v>3.5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668</v>
      </c>
      <c r="C101" s="16">
        <v>21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370</v>
      </c>
      <c r="B102" s="15" t="s">
        <v>1018</v>
      </c>
      <c r="C102" s="16">
        <v>3.2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371</v>
      </c>
      <c r="B103" s="15" t="s">
        <v>1019</v>
      </c>
      <c r="C103" s="16">
        <v>2.4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373</v>
      </c>
      <c r="B104" s="15" t="s">
        <v>1020</v>
      </c>
      <c r="C104" s="16">
        <v>2.7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375</v>
      </c>
      <c r="B105" s="15" t="s">
        <v>408</v>
      </c>
      <c r="C105" s="16">
        <v>435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376</v>
      </c>
      <c r="B106" s="15" t="s">
        <v>1021</v>
      </c>
      <c r="C106" s="16">
        <v>1.62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377</v>
      </c>
      <c r="B107" s="15" t="s">
        <v>1022</v>
      </c>
      <c r="C107" s="16">
        <v>1.57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379</v>
      </c>
      <c r="B108" s="15" t="s">
        <v>1023</v>
      </c>
      <c r="C108" s="16">
        <v>2.5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492</v>
      </c>
      <c r="B109" s="15" t="s">
        <v>1024</v>
      </c>
      <c r="C109" s="16">
        <v>1.71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381</v>
      </c>
      <c r="B110" s="15" t="s">
        <v>1025</v>
      </c>
      <c r="C110" s="16">
        <v>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382</v>
      </c>
      <c r="B111" s="15" t="s">
        <v>1026</v>
      </c>
      <c r="C111" s="16">
        <v>4.0999999999999996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384</v>
      </c>
      <c r="B112" s="15" t="s">
        <v>1027</v>
      </c>
      <c r="C112" s="16">
        <v>14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385</v>
      </c>
      <c r="B113" s="15" t="s">
        <v>1028</v>
      </c>
      <c r="C113" s="16">
        <v>3.8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386</v>
      </c>
      <c r="B114" s="15" t="s">
        <v>1029</v>
      </c>
      <c r="C114" s="16">
        <v>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388</v>
      </c>
      <c r="B115" s="15" t="s">
        <v>1030</v>
      </c>
      <c r="C115" s="16">
        <v>2.2000000000000002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389</v>
      </c>
      <c r="B116" s="15" t="s">
        <v>1031</v>
      </c>
      <c r="C116" s="16">
        <v>1.49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390</v>
      </c>
      <c r="B117" s="15" t="s">
        <v>1032</v>
      </c>
      <c r="C117" s="16">
        <v>3.3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391</v>
      </c>
      <c r="B118" s="15" t="s">
        <v>410</v>
      </c>
      <c r="C118" s="16">
        <v>103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608</v>
      </c>
      <c r="B119" s="15" t="s">
        <v>952</v>
      </c>
      <c r="C119" s="16">
        <v>3.6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494</v>
      </c>
      <c r="B120" s="15" t="s">
        <v>1033</v>
      </c>
      <c r="C120" s="16">
        <v>1.55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392</v>
      </c>
      <c r="B121" s="15" t="s">
        <v>298</v>
      </c>
      <c r="C121" s="16">
        <v>476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393</v>
      </c>
      <c r="B122" s="15" t="s">
        <v>1034</v>
      </c>
      <c r="C122" s="16">
        <v>7.3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495</v>
      </c>
      <c r="B123" s="15" t="s">
        <v>308</v>
      </c>
      <c r="C123" s="16">
        <v>455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394</v>
      </c>
      <c r="B124" s="15" t="s">
        <v>1035</v>
      </c>
      <c r="C124" s="16">
        <v>3.6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395</v>
      </c>
      <c r="B125" s="15" t="s">
        <v>1036</v>
      </c>
      <c r="C125" s="16">
        <v>8.4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396</v>
      </c>
      <c r="B126" s="15" t="s">
        <v>889</v>
      </c>
      <c r="C126" s="16">
        <v>15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397</v>
      </c>
      <c r="B127" s="15" t="s">
        <v>1037</v>
      </c>
      <c r="C127" s="16">
        <v>14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398</v>
      </c>
      <c r="B128" s="15" t="s">
        <v>1038</v>
      </c>
      <c r="C128" s="16">
        <v>1.93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399</v>
      </c>
      <c r="B129" s="15" t="s">
        <v>1039</v>
      </c>
      <c r="C129" s="16">
        <v>3.1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400</v>
      </c>
      <c r="B130" s="15" t="s">
        <v>327</v>
      </c>
      <c r="C130" s="16">
        <v>256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401</v>
      </c>
      <c r="B131" s="15" t="s">
        <v>516</v>
      </c>
      <c r="C131" s="16">
        <v>9.6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402</v>
      </c>
      <c r="B132" s="15" t="s">
        <v>1040</v>
      </c>
      <c r="C132" s="16">
        <v>13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609</v>
      </c>
      <c r="B133" s="15" t="s">
        <v>298</v>
      </c>
      <c r="C133" s="16">
        <v>476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579</v>
      </c>
      <c r="C2" s="16">
        <v>1.01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1041</v>
      </c>
      <c r="C3" s="16">
        <v>2.4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1042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1043</v>
      </c>
      <c r="C5" s="16">
        <v>3.9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1044</v>
      </c>
      <c r="C6" s="16">
        <v>2.4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1045</v>
      </c>
      <c r="C7" s="16">
        <v>6.5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1046</v>
      </c>
      <c r="C8" s="16">
        <v>3.1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1047</v>
      </c>
      <c r="C9" s="16">
        <v>1.45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1048</v>
      </c>
      <c r="C10" s="16">
        <v>1.28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1049</v>
      </c>
      <c r="C11" s="16">
        <v>2.6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1050</v>
      </c>
      <c r="C12" s="16">
        <v>1.52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1051</v>
      </c>
      <c r="C13" s="16">
        <v>4.3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577</v>
      </c>
      <c r="C14" s="16">
        <v>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1052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1053</v>
      </c>
      <c r="C16" s="16">
        <v>2.9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1054</v>
      </c>
      <c r="C17" s="16">
        <v>1.36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1055</v>
      </c>
      <c r="C18" s="16">
        <v>2.4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1056</v>
      </c>
      <c r="C19" s="16">
        <v>5.4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468</v>
      </c>
      <c r="B20" s="15" t="s">
        <v>583</v>
      </c>
      <c r="C20" s="16">
        <v>1.01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1057</v>
      </c>
      <c r="C21" s="16">
        <v>2.2000000000000002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1058</v>
      </c>
      <c r="C22" s="16">
        <v>1.37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1059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1060</v>
      </c>
      <c r="C24" s="16">
        <v>4.2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469</v>
      </c>
      <c r="B25" s="15" t="s">
        <v>539</v>
      </c>
      <c r="C25" s="16">
        <v>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1061</v>
      </c>
      <c r="C26" s="16">
        <v>1.55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1062</v>
      </c>
      <c r="C27" s="16">
        <v>1.58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1063</v>
      </c>
      <c r="C28" s="16">
        <v>4.0999999999999996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1064</v>
      </c>
      <c r="C29" s="16">
        <v>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1065</v>
      </c>
      <c r="C30" s="16">
        <v>1.51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1066</v>
      </c>
      <c r="C31" s="16">
        <v>4.9000000000000004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1067</v>
      </c>
      <c r="C32" s="16">
        <v>2.2999999999999998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1068</v>
      </c>
      <c r="C33" s="16">
        <v>3.9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1069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293</v>
      </c>
      <c r="B35" s="15" t="s">
        <v>1070</v>
      </c>
      <c r="C35" s="16">
        <v>1.1399999999999999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1071</v>
      </c>
      <c r="C36" s="16">
        <v>2.4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1072</v>
      </c>
      <c r="C37" s="16">
        <v>2.2999999999999998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1073</v>
      </c>
      <c r="C38" s="16">
        <v>4.5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1074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1075</v>
      </c>
      <c r="C40" s="16">
        <v>1.36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1076</v>
      </c>
      <c r="C41" s="16">
        <v>3.4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1077</v>
      </c>
      <c r="C42" s="16">
        <v>2.9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1078</v>
      </c>
      <c r="C43" s="16">
        <v>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305</v>
      </c>
      <c r="B44" s="15" t="s">
        <v>1079</v>
      </c>
      <c r="C44" s="16">
        <v>2.2000000000000002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1080</v>
      </c>
      <c r="C45" s="16">
        <v>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1081</v>
      </c>
      <c r="C46" s="16">
        <v>1.05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1082</v>
      </c>
      <c r="C47" s="16">
        <v>1.18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1083</v>
      </c>
      <c r="C48" s="16">
        <v>5.6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464</v>
      </c>
      <c r="C49" s="16">
        <v>2.4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314</v>
      </c>
      <c r="B50" s="15" t="s">
        <v>1084</v>
      </c>
      <c r="C50" s="16">
        <v>1.39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475</v>
      </c>
      <c r="B51" s="15" t="s">
        <v>1085</v>
      </c>
      <c r="C51" s="16">
        <v>1.89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1086</v>
      </c>
      <c r="C52" s="16">
        <v>7.3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476</v>
      </c>
      <c r="B53" s="15" t="s">
        <v>1087</v>
      </c>
      <c r="C53" s="16">
        <v>1.01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316</v>
      </c>
      <c r="B54" s="15" t="s">
        <v>1088</v>
      </c>
      <c r="C54" s="16">
        <v>1.65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317</v>
      </c>
      <c r="B55" s="15" t="s">
        <v>1089</v>
      </c>
      <c r="C55" s="16">
        <v>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319</v>
      </c>
      <c r="B56" s="15" t="s">
        <v>1090</v>
      </c>
      <c r="C56" s="16">
        <v>1.3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1091</v>
      </c>
      <c r="C57" s="16">
        <v>3.8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596</v>
      </c>
      <c r="B58" s="15" t="s">
        <v>1092</v>
      </c>
      <c r="C58" s="16">
        <v>1.35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477</v>
      </c>
      <c r="B59" s="15" t="s">
        <v>1093</v>
      </c>
      <c r="C59" s="16">
        <v>5.6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1094</v>
      </c>
      <c r="C60" s="16">
        <v>2.2999999999999998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322</v>
      </c>
      <c r="B61" s="15" t="s">
        <v>575</v>
      </c>
      <c r="C61" s="16">
        <v>1.01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480</v>
      </c>
      <c r="B62" s="15" t="s">
        <v>1095</v>
      </c>
      <c r="C62" s="16">
        <v>2.6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324</v>
      </c>
      <c r="B63" s="15" t="s">
        <v>459</v>
      </c>
      <c r="C63" s="16">
        <v>1.78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326</v>
      </c>
      <c r="B64" s="15" t="s">
        <v>1096</v>
      </c>
      <c r="C64" s="16">
        <v>2.4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328</v>
      </c>
      <c r="B65" s="15" t="s">
        <v>1097</v>
      </c>
      <c r="C65" s="16">
        <v>4.5999999999999996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329</v>
      </c>
      <c r="B66" s="15" t="s">
        <v>1098</v>
      </c>
      <c r="C66" s="16">
        <v>2.8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330</v>
      </c>
      <c r="B67" s="15" t="s">
        <v>578</v>
      </c>
      <c r="C67" s="16">
        <v>1.01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331</v>
      </c>
      <c r="B68" s="15" t="s">
        <v>1099</v>
      </c>
      <c r="C68" s="16">
        <v>3.1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333</v>
      </c>
      <c r="B69" s="15" t="s">
        <v>1100</v>
      </c>
      <c r="C69" s="16">
        <v>2.1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335</v>
      </c>
      <c r="B70" s="15" t="s">
        <v>1101</v>
      </c>
      <c r="C70" s="16">
        <v>3.1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336</v>
      </c>
      <c r="B71" s="15" t="s">
        <v>929</v>
      </c>
      <c r="C71" s="16">
        <v>2.6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337</v>
      </c>
      <c r="B72" s="15" t="s">
        <v>1102</v>
      </c>
      <c r="C72" s="16">
        <v>1.33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338</v>
      </c>
      <c r="B73" s="15" t="s">
        <v>1103</v>
      </c>
      <c r="C73" s="16">
        <v>1.66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339</v>
      </c>
      <c r="B74" s="15" t="s">
        <v>1104</v>
      </c>
      <c r="C74" s="16">
        <v>2.2999999999999998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340</v>
      </c>
      <c r="B75" s="15" t="s">
        <v>1105</v>
      </c>
      <c r="C75" s="16">
        <v>4.9000000000000004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341</v>
      </c>
      <c r="B76" s="15" t="s">
        <v>1106</v>
      </c>
      <c r="C76" s="16">
        <v>1.57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1107</v>
      </c>
      <c r="C77" s="16">
        <v>2.7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483</v>
      </c>
      <c r="B78" s="15" t="s">
        <v>1108</v>
      </c>
      <c r="C78" s="16">
        <v>1.34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343</v>
      </c>
      <c r="B79" s="15" t="s">
        <v>1109</v>
      </c>
      <c r="C79" s="16">
        <v>3.6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344</v>
      </c>
      <c r="B80" s="15" t="s">
        <v>1110</v>
      </c>
      <c r="C80" s="16">
        <v>4.3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346</v>
      </c>
      <c r="B81" s="15" t="s">
        <v>1111</v>
      </c>
      <c r="C81" s="16">
        <v>2.5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347</v>
      </c>
      <c r="B82" s="15" t="s">
        <v>973</v>
      </c>
      <c r="C82" s="16">
        <v>1.77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349</v>
      </c>
      <c r="B83" s="15" t="s">
        <v>1112</v>
      </c>
      <c r="C83" s="16">
        <v>1.42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350</v>
      </c>
      <c r="B84" s="15" t="s">
        <v>1113</v>
      </c>
      <c r="C84" s="16">
        <v>1.88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351</v>
      </c>
      <c r="B85" s="15" t="s">
        <v>1114</v>
      </c>
      <c r="C85" s="16">
        <v>5.5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352</v>
      </c>
      <c r="B86" s="15" t="s">
        <v>1115</v>
      </c>
      <c r="C86" s="16">
        <v>2.2000000000000002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353</v>
      </c>
      <c r="B87" s="15" t="s">
        <v>1116</v>
      </c>
      <c r="C87" s="16">
        <v>1.76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355</v>
      </c>
      <c r="B88" s="15" t="s">
        <v>562</v>
      </c>
      <c r="C88" s="16">
        <v>2.6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356</v>
      </c>
      <c r="B89" s="15" t="s">
        <v>1117</v>
      </c>
      <c r="C89" s="16">
        <v>1.17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357</v>
      </c>
      <c r="B90" s="15" t="s">
        <v>1118</v>
      </c>
      <c r="C90" s="16">
        <v>1.73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358</v>
      </c>
      <c r="B91" s="15" t="s">
        <v>1119</v>
      </c>
      <c r="C91" s="16">
        <v>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360</v>
      </c>
      <c r="B92" s="15" t="s">
        <v>1120</v>
      </c>
      <c r="C92" s="16">
        <v>1.21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487</v>
      </c>
      <c r="B93" s="15" t="s">
        <v>1121</v>
      </c>
      <c r="C93" s="16">
        <v>1.01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361</v>
      </c>
      <c r="B94" s="15" t="s">
        <v>1122</v>
      </c>
      <c r="C94" s="16">
        <v>3.7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362</v>
      </c>
      <c r="B95" s="15" t="s">
        <v>1123</v>
      </c>
      <c r="C95" s="16">
        <v>3.8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363</v>
      </c>
      <c r="B96" s="15" t="s">
        <v>1124</v>
      </c>
      <c r="C96" s="16">
        <v>3.8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364</v>
      </c>
      <c r="B97" s="15" t="s">
        <v>569</v>
      </c>
      <c r="C97" s="16">
        <v>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366</v>
      </c>
      <c r="B98" s="15" t="s">
        <v>1125</v>
      </c>
      <c r="C98" s="16">
        <v>1.19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367</v>
      </c>
      <c r="B99" s="15" t="s">
        <v>1126</v>
      </c>
      <c r="C99" s="16">
        <v>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1127</v>
      </c>
      <c r="C100" s="16">
        <v>2.1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1128</v>
      </c>
      <c r="C101" s="16">
        <v>1.17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370</v>
      </c>
      <c r="B102" s="15" t="s">
        <v>1129</v>
      </c>
      <c r="C102" s="16">
        <v>2.2000000000000002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371</v>
      </c>
      <c r="B103" s="15" t="s">
        <v>1130</v>
      </c>
      <c r="C103" s="16">
        <v>2.9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373</v>
      </c>
      <c r="B104" s="15" t="s">
        <v>1131</v>
      </c>
      <c r="C104" s="16">
        <v>2.6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375</v>
      </c>
      <c r="B105" s="15" t="s">
        <v>575</v>
      </c>
      <c r="C105" s="16">
        <v>1.01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376</v>
      </c>
      <c r="B106" s="15" t="s">
        <v>1132</v>
      </c>
      <c r="C106" s="16">
        <v>5.5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377</v>
      </c>
      <c r="B107" s="15" t="s">
        <v>1133</v>
      </c>
      <c r="C107" s="16">
        <v>5.9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379</v>
      </c>
      <c r="B108" s="15" t="s">
        <v>1134</v>
      </c>
      <c r="C108" s="16">
        <v>2.8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492</v>
      </c>
      <c r="B109" s="15" t="s">
        <v>556</v>
      </c>
      <c r="C109" s="16">
        <v>4.8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381</v>
      </c>
      <c r="B110" s="15" t="s">
        <v>1135</v>
      </c>
      <c r="C110" s="16">
        <v>3.6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382</v>
      </c>
      <c r="B111" s="15" t="s">
        <v>1136</v>
      </c>
      <c r="C111" s="16">
        <v>1.9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384</v>
      </c>
      <c r="B112" s="15" t="s">
        <v>1137</v>
      </c>
      <c r="C112" s="16">
        <v>1.25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385</v>
      </c>
      <c r="B113" s="15" t="s">
        <v>1138</v>
      </c>
      <c r="C113" s="16">
        <v>1.98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386</v>
      </c>
      <c r="B114" s="15" t="s">
        <v>1139</v>
      </c>
      <c r="C114" s="16">
        <v>2.2999999999999998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388</v>
      </c>
      <c r="B115" s="15" t="s">
        <v>1140</v>
      </c>
      <c r="C115" s="16">
        <v>3.3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389</v>
      </c>
      <c r="B116" s="15" t="s">
        <v>540</v>
      </c>
      <c r="C116" s="16">
        <v>6.7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390</v>
      </c>
      <c r="B117" s="15" t="s">
        <v>1141</v>
      </c>
      <c r="C117" s="16">
        <v>2.2000000000000002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391</v>
      </c>
      <c r="B118" s="15" t="s">
        <v>1142</v>
      </c>
      <c r="C118" s="16">
        <v>1.05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608</v>
      </c>
      <c r="B119" s="15" t="s">
        <v>1143</v>
      </c>
      <c r="C119" s="16">
        <v>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494</v>
      </c>
      <c r="B120" s="15" t="s">
        <v>1144</v>
      </c>
      <c r="C120" s="16">
        <v>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392</v>
      </c>
      <c r="B121" s="15" t="s">
        <v>1145</v>
      </c>
      <c r="C121" s="16">
        <v>1.01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393</v>
      </c>
      <c r="B122" s="15" t="s">
        <v>1146</v>
      </c>
      <c r="C122" s="16">
        <v>1.46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495</v>
      </c>
      <c r="B123" s="15" t="s">
        <v>1147</v>
      </c>
      <c r="C123" s="16">
        <v>1.01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394</v>
      </c>
      <c r="B124" s="15" t="s">
        <v>1148</v>
      </c>
      <c r="C124" s="16">
        <v>2.1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395</v>
      </c>
      <c r="B125" s="15" t="s">
        <v>1149</v>
      </c>
      <c r="C125" s="16">
        <v>1.41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396</v>
      </c>
      <c r="B126" s="15" t="s">
        <v>1150</v>
      </c>
      <c r="C126" s="16">
        <v>1.24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397</v>
      </c>
      <c r="B127" s="15" t="s">
        <v>584</v>
      </c>
      <c r="C127" s="16">
        <v>1.26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398</v>
      </c>
      <c r="B128" s="15" t="s">
        <v>1151</v>
      </c>
      <c r="C128" s="16">
        <v>3.9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399</v>
      </c>
      <c r="B129" s="15" t="s">
        <v>1152</v>
      </c>
      <c r="C129" s="16">
        <v>2.2999999999999998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400</v>
      </c>
      <c r="B130" s="15" t="s">
        <v>1153</v>
      </c>
      <c r="C130" s="16">
        <v>1.02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401</v>
      </c>
      <c r="B131" s="15" t="s">
        <v>1154</v>
      </c>
      <c r="C131" s="16">
        <v>1.36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402</v>
      </c>
      <c r="B132" s="15" t="s">
        <v>1155</v>
      </c>
      <c r="C132" s="16">
        <v>1.27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609</v>
      </c>
      <c r="B133" s="15" t="s">
        <v>1121</v>
      </c>
      <c r="C133" s="16">
        <v>1.01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Abbie Teasdale</v>
      </c>
      <c r="B2">
        <f>IF(Win!B2="","",VALUE(Win!B2))</f>
        <v>0</v>
      </c>
      <c r="C2">
        <f>IF(Win!C2="","",Win!C2)</f>
        <v>10000</v>
      </c>
      <c r="D2">
        <f>IF(Win!D2="","",Win!D2)</f>
        <v>251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86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Abbie Teasdale</v>
      </c>
      <c r="N2" t="str">
        <f>IF(FRL!B2="","",FRL!B2)</f>
        <v>0.01%</v>
      </c>
      <c r="O2">
        <f>IF(FRL!C2="","",FRL!C2)</f>
        <v>10000</v>
      </c>
      <c r="P2">
        <f>IF(FRL!D2="","",FRL!D2)</f>
        <v>201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Agathe Sauzon</v>
      </c>
      <c r="B3">
        <f>IF(Win!B3="","",VALUE(Win!B3))</f>
        <v>4.7000000000000002E-3</v>
      </c>
      <c r="C3">
        <f>IF(Win!C3="","",Win!C3)</f>
        <v>213</v>
      </c>
      <c r="D3">
        <f>IF(Win!D3="","",Win!D3)</f>
        <v>126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Agathe Sauzon</v>
      </c>
      <c r="N3" t="str">
        <f>IF(FRL!B3="","",FRL!B3)</f>
        <v>0.75%</v>
      </c>
      <c r="O3">
        <f>IF(FRL!C3="","",FRL!C3)</f>
        <v>133</v>
      </c>
      <c r="P3">
        <f>IF(FRL!D3="","",FRL!D3)</f>
        <v>81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105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Alessandra Fanali</v>
      </c>
      <c r="B4">
        <f>IF(Win!B4="","",VALUE(Win!B4))</f>
        <v>5.1000000000000004E-3</v>
      </c>
      <c r="C4">
        <f>IF(Win!C4="","",Win!C4)</f>
        <v>196</v>
      </c>
      <c r="D4">
        <f>IF(Win!D4="","",Win!D4)</f>
        <v>76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Alessandra Fanali</v>
      </c>
      <c r="N4" t="str">
        <f>IF(FRL!B4="","",FRL!B4)</f>
        <v>0.86%</v>
      </c>
      <c r="O4">
        <f>IF(FRL!C4="","",FRL!C4)</f>
        <v>116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Alessia Nobilio</v>
      </c>
      <c r="B5">
        <f>IF(Win!B5="","",VALUE(Win!B5))</f>
        <v>1.5800000000000002E-2</v>
      </c>
      <c r="C5">
        <f>IF(Win!C5="","",Win!C5)</f>
        <v>63</v>
      </c>
      <c r="D5">
        <f>IF(Win!D5="","",Win!D5)</f>
        <v>126</v>
      </c>
      <c r="E5" s="18">
        <f t="shared" si="0"/>
        <v>8.0000000000000002E-3</v>
      </c>
      <c r="F5">
        <f t="array" ref="F5">IF(E5="","",RANK(E5, $E$2:$E$241) + COUNTIFS($E$2:$E$241, E5, $D$2:$D$241, "&lt;"&amp;D5) + COUNTIFS($E$2:$E$241, E5, $D$2:$D$241, D5, $A$2:$A$241, "&lt;"&amp;A5))</f>
        <v>7</v>
      </c>
      <c r="G5">
        <f ca="1">IF(Win!F5="","",Win!F5)</f>
        <v>44</v>
      </c>
      <c r="H5" s="6" t="str">
        <f t="shared" ca="1" si="1"/>
        <v/>
      </c>
      <c r="I5" s="6">
        <f t="shared" ca="1" si="2"/>
        <v>-2</v>
      </c>
      <c r="J5" t="str">
        <f ca="1">IF(F5="","",Win!H5)</f>
        <v>Skybet: 125/1, 6pl, 1/5</v>
      </c>
      <c r="M5" t="str">
        <f>IF(FRL!A5="","",FRL!A5)</f>
        <v>Alessia Nobilio</v>
      </c>
      <c r="N5" t="str">
        <f>IF(FRL!B5="","",FRL!B5)</f>
        <v>1.48%</v>
      </c>
      <c r="O5">
        <f>IF(FRL!C5="","",FRL!C5)</f>
        <v>68</v>
      </c>
      <c r="P5">
        <f>IF(FRL!D5="","",FRL!D5)</f>
        <v>81</v>
      </c>
      <c r="Q5" s="18">
        <f t="shared" si="3"/>
        <v>2E-3</v>
      </c>
      <c r="R5">
        <f t="array" ref="R5">IF(Q5="","",RANK(Q5, $Q$2:$Q$241) + COUNTIFS($Q$2:$Q$241, Q5, $P$2:$P$241, "&lt;"&amp;P5) + COUNTIFS($Q$2:$Q$241, Q5, $P$2:$P$241, P5, $M$2:$M$241, "&lt;"&amp;M5))</f>
        <v>10</v>
      </c>
      <c r="S5">
        <f ca="1">IF(FRL!F5="","",FRL!F5)</f>
        <v>42</v>
      </c>
      <c r="T5" s="6" t="str">
        <f t="shared" ca="1" si="4"/>
        <v/>
      </c>
      <c r="U5" s="6">
        <f t="shared" ca="1" si="5"/>
        <v>-2</v>
      </c>
      <c r="V5" t="str">
        <f ca="1">IF(R5="","",FRL!H5)</f>
        <v>Bet365: 80/1, 5pl, 1/4</v>
      </c>
    </row>
    <row r="6" spans="1:22" x14ac:dyDescent="0.25">
      <c r="A6" t="str">
        <f>IF(Win!A6="","",Win!A6)</f>
        <v>Alexandra Swayne</v>
      </c>
      <c r="B6">
        <f>IF(Win!B6="","",VALUE(Win!B6))</f>
        <v>4.4999999999999997E-3</v>
      </c>
      <c r="C6">
        <f>IF(Win!C6="","",Win!C6)</f>
        <v>222</v>
      </c>
      <c r="D6">
        <f>IF(Win!D6="","",Win!D6)</f>
        <v>301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28</v>
      </c>
      <c r="G6">
        <f ca="1">IF(Win!F6="","",Win!F6)</f>
        <v>107</v>
      </c>
      <c r="H6" s="6" t="str">
        <f t="shared" ca="1" si="1"/>
        <v/>
      </c>
      <c r="I6" s="6">
        <f t="shared" ca="1" si="2"/>
        <v>-2</v>
      </c>
      <c r="J6" t="str">
        <f ca="1">IF(F6="","",Win!H6)</f>
        <v>Spreadex: 300/1, 6pl, 1/5</v>
      </c>
      <c r="M6" t="str">
        <f>IF(FRL!A6="","",FRL!A6)</f>
        <v>Alexandra Swayne</v>
      </c>
      <c r="N6" t="str">
        <f>IF(FRL!B6="","",FRL!B6)</f>
        <v>0.66%</v>
      </c>
      <c r="O6">
        <f>IF(FRL!C6="","",FRL!C6)</f>
        <v>152</v>
      </c>
      <c r="P6">
        <f>IF(FRL!D6="","",FRL!D6)</f>
        <v>201</v>
      </c>
      <c r="Q6" s="18">
        <f t="shared" si="3"/>
        <v>2E-3</v>
      </c>
      <c r="R6">
        <f t="array" ref="R6">IF(Q6="","",RANK(Q6, $Q$2:$Q$241) + COUNTIFS($Q$2:$Q$241, Q6, $P$2:$P$241, "&lt;"&amp;P6) + COUNTIFS($Q$2:$Q$241, Q6, $P$2:$P$241, P6, $M$2:$M$241, "&lt;"&amp;M6))</f>
        <v>13</v>
      </c>
      <c r="S6">
        <f ca="1">IF(FRL!F6="","",FRL!F6)</f>
        <v>88</v>
      </c>
      <c r="T6" s="6" t="str">
        <f t="shared" ca="1" si="4"/>
        <v/>
      </c>
      <c r="U6" s="6">
        <f t="shared" ca="1" si="5"/>
        <v>-2</v>
      </c>
      <c r="V6" t="str">
        <f ca="1">IF(R6="","",FRL!H6)</f>
        <v>Spreadex: 200/1, 6pl, 1/5</v>
      </c>
    </row>
    <row r="7" spans="1:22" x14ac:dyDescent="0.25">
      <c r="A7" t="str">
        <f>IF(Win!A7="","",Win!A7)</f>
        <v>Alice Hewson</v>
      </c>
      <c r="B7">
        <f>IF(Win!B7="","",VALUE(Win!B7))</f>
        <v>3.8300000000000001E-2</v>
      </c>
      <c r="C7">
        <f>IF(Win!C7="","",Win!C7)</f>
        <v>26</v>
      </c>
      <c r="D7">
        <f>IF(Win!D7="","",Win!D7)</f>
        <v>23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Alice Hewson</v>
      </c>
      <c r="N7" t="str">
        <f>IF(FRL!B7="","",FRL!B7)</f>
        <v>2.44%</v>
      </c>
      <c r="O7">
        <f>IF(FRL!C7="","",FRL!C7)</f>
        <v>41</v>
      </c>
      <c r="P7">
        <f>IF(FRL!D7="","",FRL!D7)</f>
        <v>31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Amelia Garvey</v>
      </c>
      <c r="B8">
        <f>IF(Win!B8="","",VALUE(Win!B8))</f>
        <v>9.1999999999999998E-3</v>
      </c>
      <c r="C8">
        <f>IF(Win!C8="","",Win!C8)</f>
        <v>109</v>
      </c>
      <c r="D8">
        <f>IF(Win!D8="","",Win!D8)</f>
        <v>81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Amelia Garvey</v>
      </c>
      <c r="N8" t="str">
        <f>IF(FRL!B8="","",FRL!B8)</f>
        <v>1.06%</v>
      </c>
      <c r="O8">
        <f>IF(FRL!C8="","",FRL!C8)</f>
        <v>94</v>
      </c>
      <c r="P8">
        <f>IF(FRL!D8="","",FRL!D8)</f>
        <v>67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105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Amelia Mehmet Grohn</v>
      </c>
      <c r="B9">
        <f>IF(Win!B9="","",VALUE(Win!B9))</f>
        <v>5.0000000000000001E-4</v>
      </c>
      <c r="C9">
        <f>IF(Win!C9="","",Win!C9)</f>
        <v>2000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93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Amelia Mehmet Grohn</v>
      </c>
      <c r="N9" t="str">
        <f>IF(FRL!B9="","",FRL!B9)</f>
        <v>0.23%</v>
      </c>
      <c r="O9">
        <f>IF(FRL!C9="","",FRL!C9)</f>
        <v>435</v>
      </c>
      <c r="P9">
        <f>IF(FRL!D9="","",FRL!D9)</f>
        <v>501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Amy Chu</v>
      </c>
      <c r="B10">
        <f>IF(Win!B10="","",VALUE(Win!B10))</f>
        <v>1E-4</v>
      </c>
      <c r="C10">
        <f>IF(Win!C10="","",Win!C10)</f>
        <v>10000</v>
      </c>
      <c r="D10">
        <f>IF(Win!D10="","",Win!D10)</f>
        <v>1501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Amy Chu</v>
      </c>
      <c r="N10" t="str">
        <f>IF(FRL!B10="","",FRL!B10)</f>
        <v>0.16%</v>
      </c>
      <c r="O10">
        <f>IF(FRL!C10="","",FRL!C10)</f>
        <v>625</v>
      </c>
      <c r="P10">
        <f>IF(FRL!D10="","",FRL!D10)</f>
        <v>751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129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Amy Taylor</v>
      </c>
      <c r="B11">
        <f>IF(Win!B11="","",VALUE(Win!B11))</f>
        <v>6.1000000000000004E-3</v>
      </c>
      <c r="C11">
        <f>IF(Win!C11="","",Win!C11)</f>
        <v>164</v>
      </c>
      <c r="D11">
        <f>IF(Win!D11="","",Win!D11)</f>
        <v>251</v>
      </c>
      <c r="E11" s="18">
        <f t="shared" si="0"/>
        <v>2E-3</v>
      </c>
      <c r="F11">
        <f t="array" ref="F11">IF(E11="","",RANK(E11, $E$2:$E$241) + COUNTIFS($E$2:$E$241, E11, $D$2:$D$241, "&lt;"&amp;D11) + COUNTIFS($E$2:$E$241, E11, $D$2:$D$241, D11, $A$2:$A$241, "&lt;"&amp;A11))</f>
        <v>20</v>
      </c>
      <c r="G11">
        <f ca="1">IF(Win!F11="","",Win!F11)</f>
        <v>53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Bet365: 250/1, 5pl, 1/4</v>
      </c>
      <c r="M11" t="str">
        <f>IF(FRL!A11="","",FRL!A11)</f>
        <v>Amy Taylor</v>
      </c>
      <c r="N11" t="str">
        <f>IF(FRL!B11="","",FRL!B11)</f>
        <v>0.77%</v>
      </c>
      <c r="O11">
        <f>IF(FRL!C11="","",FRL!C11)</f>
        <v>130</v>
      </c>
      <c r="P11">
        <f>IF(FRL!D11="","",FRL!D11)</f>
        <v>151</v>
      </c>
      <c r="Q11" s="18">
        <f t="shared" si="3"/>
        <v>1E-3</v>
      </c>
      <c r="R11">
        <f t="array" ref="R11">IF(Q11="","",RANK(Q11, $Q$2:$Q$241) + COUNTIFS($Q$2:$Q$241, Q11, $P$2:$P$241, "&lt;"&amp;P11) + COUNTIFS($Q$2:$Q$241, Q11, $P$2:$P$241, P11, $M$2:$M$241, "&lt;"&amp;M11))</f>
        <v>21</v>
      </c>
      <c r="S11">
        <f ca="1">IF(FRL!F11="","",FRL!F11)</f>
        <v>79</v>
      </c>
      <c r="T11" s="6" t="str">
        <f t="shared" ca="1" si="4"/>
        <v/>
      </c>
      <c r="U11" s="6">
        <f t="shared" ca="1" si="5"/>
        <v>-2</v>
      </c>
      <c r="V11" t="str">
        <f ca="1">IF(R11="","",FRL!H11)</f>
        <v>Spreadex: 150/1, 6pl, 1/5</v>
      </c>
    </row>
    <row r="12" spans="1:22" x14ac:dyDescent="0.25">
      <c r="A12" t="str">
        <f>IF(Win!A12="","",Win!A12)</f>
        <v>Amy Walsh</v>
      </c>
      <c r="B12">
        <f>IF(Win!B12="","",VALUE(Win!B12))</f>
        <v>5.9999999999999995E-4</v>
      </c>
      <c r="C12">
        <f>IF(Win!C12="","",Win!C12)</f>
        <v>1667</v>
      </c>
      <c r="D12">
        <f>IF(Win!D12="","",Win!D12)</f>
        <v>1501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119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Amy Walsh</v>
      </c>
      <c r="N12" t="str">
        <f>IF(FRL!B12="","",FRL!B12)</f>
        <v>0.28%</v>
      </c>
      <c r="O12">
        <f>IF(FRL!C12="","",FRL!C12)</f>
        <v>357</v>
      </c>
      <c r="P12">
        <f>IF(FRL!D12="","",FRL!D12)</f>
        <v>501</v>
      </c>
      <c r="Q12" s="18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27</v>
      </c>
      <c r="S12">
        <f ca="1">IF(FRL!F12="","",FRL!F12)</f>
        <v>113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Spreadex: 500/1, 6pl, 1/5</v>
      </c>
    </row>
    <row r="13" spans="1:22" x14ac:dyDescent="0.25">
      <c r="A13" t="str">
        <f>IF(Win!A13="","",Win!A13)</f>
        <v>Ana Pelaez Trivino</v>
      </c>
      <c r="B13">
        <f>IF(Win!B13="","",VALUE(Win!B13))</f>
        <v>2.01E-2</v>
      </c>
      <c r="C13">
        <f>IF(Win!C13="","",Win!C13)</f>
        <v>50</v>
      </c>
      <c r="D13">
        <f>IF(Win!D13="","",Win!D13)</f>
        <v>34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Ana Pelaez Trivino</v>
      </c>
      <c r="N13" t="str">
        <f>IF(FRL!B13="","",FRL!B13)</f>
        <v>1.48%</v>
      </c>
      <c r="O13">
        <f>IF(FRL!C13="","",FRL!C13)</f>
        <v>68</v>
      </c>
      <c r="P13">
        <f>IF(FRL!D13="","",FRL!D13)</f>
        <v>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 Foster</v>
      </c>
      <c r="B14">
        <f>IF(Win!B14="","",VALUE(Win!B14))</f>
        <v>2.3E-3</v>
      </c>
      <c r="C14">
        <f>IF(Win!C14="","",Win!C14)</f>
        <v>435</v>
      </c>
      <c r="D14">
        <f>IF(Win!D14="","",Win!D14)</f>
        <v>251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Anna Foster</v>
      </c>
      <c r="N14" t="str">
        <f>IF(FRL!B14="","",FRL!B14)</f>
        <v>0.51%</v>
      </c>
      <c r="O14">
        <f>IF(FRL!C14="","",FRL!C14)</f>
        <v>196</v>
      </c>
      <c r="P14">
        <f>IF(FRL!D14="","",FRL!D14)</f>
        <v>151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Anna Huang</v>
      </c>
      <c r="B15">
        <f>IF(Win!B15="","",VALUE(Win!B15))</f>
        <v>3.8999999999999998E-3</v>
      </c>
      <c r="C15">
        <f>IF(Win!C15="","",Win!C15)</f>
        <v>256</v>
      </c>
      <c r="D15">
        <f>IF(Win!D15="","",Win!D15)</f>
        <v>401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30</v>
      </c>
      <c r="G15">
        <f ca="1">IF(Win!F15="","",Win!F15)</f>
        <v>16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Skybet: 400/1, 6pl, 1/5</v>
      </c>
      <c r="M15" t="str">
        <f>IF(FRL!A15="","",FRL!A15)</f>
        <v>Anna Huang</v>
      </c>
      <c r="N15" t="str">
        <f>IF(FRL!B15="","",FRL!B15)</f>
        <v>0.60%</v>
      </c>
      <c r="O15">
        <f>IF(FRL!C15="","",FRL!C15)</f>
        <v>167</v>
      </c>
      <c r="P15">
        <f>IF(FRL!D15="","",FRL!D15)</f>
        <v>176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Anna Magnusson</v>
      </c>
      <c r="B16">
        <f>IF(Win!B16="","",VALUE(Win!B16))</f>
        <v>8.0000000000000002E-3</v>
      </c>
      <c r="C16">
        <f>IF(Win!C16="","",Win!C16)</f>
        <v>125</v>
      </c>
      <c r="D16">
        <f>IF(Win!D16="","",Win!D16)</f>
        <v>276</v>
      </c>
      <c r="E16" s="18">
        <f t="shared" si="0"/>
        <v>4.0000000000000001E-3</v>
      </c>
      <c r="F16">
        <f t="array" ref="F16">IF(E16="","",RANK(E16, $E$2:$E$241) + COUNTIFS($E$2:$E$241, E16, $D$2:$D$241, "&lt;"&amp;D16) + COUNTIFS($E$2:$E$241, E16, $D$2:$D$241, D16, $A$2:$A$241, "&lt;"&amp;A16))</f>
        <v>13</v>
      </c>
      <c r="G16">
        <f ca="1">IF(Win!F16="","",Win!F16)</f>
        <v>21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Spreadex: 275/1, 6pl, 1/5</v>
      </c>
      <c r="M16" t="str">
        <f>IF(FRL!A16="","",FRL!A16)</f>
        <v>Anna Magnusson</v>
      </c>
      <c r="N16" t="str">
        <f>IF(FRL!B16="","",FRL!B16)</f>
        <v>0.99%</v>
      </c>
      <c r="O16">
        <f>IF(FRL!C16="","",FRL!C16)</f>
        <v>101</v>
      </c>
      <c r="P16">
        <f>IF(FRL!D16="","",FRL!D16)</f>
        <v>126</v>
      </c>
      <c r="Q16" s="18">
        <f t="shared" si="3"/>
        <v>2E-3</v>
      </c>
      <c r="R16">
        <f t="array" ref="R16">IF(Q16="","",RANK(Q16, $Q$2:$Q$241) + COUNTIFS($Q$2:$Q$241, Q16, $P$2:$P$241, "&lt;"&amp;P16) + COUNTIFS($Q$2:$Q$241, Q16, $P$2:$P$241, P16, $M$2:$M$241, "&lt;"&amp;M16))</f>
        <v>12</v>
      </c>
      <c r="S16">
        <f ca="1">IF(FRL!F16="","",FRL!F16)</f>
        <v>10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Spreadex: 125/1, 6pl, 1/5</v>
      </c>
    </row>
    <row r="17" spans="1:22" x14ac:dyDescent="0.25">
      <c r="A17" t="str">
        <f>IF(Win!A17="","",Win!A17)</f>
        <v>Anna Zanusso</v>
      </c>
      <c r="B17">
        <f>IF(Win!B17="","",VALUE(Win!B17))</f>
        <v>2.9999999999999997E-4</v>
      </c>
      <c r="C17">
        <f>IF(Win!C17="","",Win!C17)</f>
        <v>3333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Anna Zanusso</v>
      </c>
      <c r="N17" t="str">
        <f>IF(FRL!B17="","",FRL!B17)</f>
        <v>0.21%</v>
      </c>
      <c r="O17">
        <f>IF(FRL!C17="","",FRL!C17)</f>
        <v>476</v>
      </c>
      <c r="P17">
        <f>IF(FRL!D17="","",FRL!D17)</f>
        <v>181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Annabel Wilson</v>
      </c>
      <c r="B18">
        <f>IF(Win!B18="","",VALUE(Win!B18))</f>
        <v>5.0000000000000001E-3</v>
      </c>
      <c r="C18">
        <f>IF(Win!C18="","",Win!C18)</f>
        <v>200</v>
      </c>
      <c r="D18">
        <f>IF(Win!D18="","",Win!D18)</f>
        <v>351</v>
      </c>
      <c r="E18" s="18">
        <f t="shared" si="0"/>
        <v>2E-3</v>
      </c>
      <c r="F18">
        <f t="array" ref="F18">IF(E18="","",RANK(E18, $E$2:$E$241) + COUNTIFS($E$2:$E$241, E18, $D$2:$D$241, "&lt;"&amp;D18) + COUNTIFS($E$2:$E$241, E18, $D$2:$D$241, D18, $A$2:$A$241, "&lt;"&amp;A18))</f>
        <v>22</v>
      </c>
      <c r="G18">
        <f ca="1">IF(Win!F18="","",Win!F18)</f>
        <v>77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350/1, 5pl, 1/4</v>
      </c>
      <c r="M18" t="str">
        <f>IF(FRL!A18="","",FRL!A18)</f>
        <v>Annabel Wilson</v>
      </c>
      <c r="N18" t="str">
        <f>IF(FRL!B18="","",FRL!B18)</f>
        <v>0.72%</v>
      </c>
      <c r="O18">
        <f>IF(FRL!C18="","",FRL!C18)</f>
        <v>139</v>
      </c>
      <c r="P18">
        <f>IF(FRL!D18="","",FRL!D18)</f>
        <v>201</v>
      </c>
      <c r="Q18" s="18">
        <f t="shared" si="3"/>
        <v>2E-3</v>
      </c>
      <c r="R18">
        <f t="array" ref="R18">IF(Q18="","",RANK(Q18, $Q$2:$Q$241) + COUNTIFS($Q$2:$Q$241, Q18, $P$2:$P$241, "&lt;"&amp;P18) + COUNTIFS($Q$2:$Q$241, Q18, $P$2:$P$241, P18, $M$2:$M$241, "&lt;"&amp;M18))</f>
        <v>14</v>
      </c>
      <c r="S18">
        <f ca="1">IF(FRL!F18="","",FRL!F18)</f>
        <v>42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Spreadex: 200/1, 6pl, 1/5</v>
      </c>
    </row>
    <row r="19" spans="1:22" x14ac:dyDescent="0.25">
      <c r="A19" t="str">
        <f>IF(Win!A19="","",Win!A19)</f>
        <v>Annabell Fuller</v>
      </c>
      <c r="B19">
        <f>IF(Win!B19="","",VALUE(Win!B19))</f>
        <v>2.8199999999999999E-2</v>
      </c>
      <c r="C19">
        <f>IF(Win!C19="","",Win!C19)</f>
        <v>35</v>
      </c>
      <c r="D19">
        <f>IF(Win!D19="","",Win!D19)</f>
        <v>51</v>
      </c>
      <c r="E19" s="18">
        <f t="shared" si="0"/>
        <v>8.9999999999999993E-3</v>
      </c>
      <c r="F19">
        <f t="array" ref="F19">IF(E19="","",RANK(E19, $E$2:$E$241) + COUNTIFS($E$2:$E$241, E19, $D$2:$D$241, "&lt;"&amp;D19) + COUNTIFS($E$2:$E$241, E19, $D$2:$D$241, D19, $A$2:$A$241, "&lt;"&amp;A19))</f>
        <v>4</v>
      </c>
      <c r="G19">
        <f ca="1">IF(Win!F19="","",Win!F19)</f>
        <v>44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Unibet: 50/1, 6pl, 1/5</v>
      </c>
      <c r="M19" t="str">
        <f>IF(FRL!A19="","",FRL!A19)</f>
        <v>Annabell Fuller</v>
      </c>
      <c r="N19" t="str">
        <f>IF(FRL!B19="","",FRL!B19)</f>
        <v>2.06%</v>
      </c>
      <c r="O19">
        <f>IF(FRL!C19="","",FRL!C19)</f>
        <v>49</v>
      </c>
      <c r="P19">
        <f>IF(FRL!D19="","",FRL!D19)</f>
        <v>41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Annalese McKee</v>
      </c>
      <c r="B20">
        <f>IF(Win!B20="","",VALUE(Win!B20))</f>
        <v>0</v>
      </c>
      <c r="C20">
        <f>IF(Win!C20="","",Win!C20)</f>
        <v>10000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Annalese McKee</v>
      </c>
      <c r="N20" t="str">
        <f>IF(FRL!B20="","",FRL!B20)</f>
        <v>0.01%</v>
      </c>
      <c r="O20">
        <f>IF(FRL!C20="","",FRL!C20)</f>
        <v>10000</v>
      </c>
      <c r="P20">
        <f>IF(FRL!D20="","",FRL!D20)</f>
        <v>501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April Angurasaranee</v>
      </c>
      <c r="B21">
        <f>IF(Win!B21="","",VALUE(Win!B21))</f>
        <v>3.3999999999999998E-3</v>
      </c>
      <c r="C21">
        <f>IF(Win!C21="","",Win!C21)</f>
        <v>294</v>
      </c>
      <c r="D21">
        <f>IF(Win!D21="","",Win!D21)</f>
        <v>176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April Angurasaranee</v>
      </c>
      <c r="N21" t="str">
        <f>IF(FRL!B21="","",FRL!B21)</f>
        <v>0.58%</v>
      </c>
      <c r="O21">
        <f>IF(FRL!C21="","",FRL!C21)</f>
        <v>172</v>
      </c>
      <c r="P21">
        <f>IF(FRL!D21="","",FRL!D21)</f>
        <v>151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Ariane Klotz</v>
      </c>
      <c r="B22">
        <f>IF(Win!B22="","",VALUE(Win!B22))</f>
        <v>2.9999999999999997E-4</v>
      </c>
      <c r="C22">
        <f>IF(Win!C22="","",Win!C22)</f>
        <v>3333</v>
      </c>
      <c r="D22">
        <f>IF(Win!D22="","",Win!D22)</f>
        <v>301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Ariane Klotz</v>
      </c>
      <c r="N22" t="str">
        <f>IF(FRL!B22="","",FRL!B22)</f>
        <v>0.16%</v>
      </c>
      <c r="O22">
        <f>IF(FRL!C22="","",FRL!C22)</f>
        <v>625</v>
      </c>
      <c r="P22">
        <f>IF(FRL!D22="","",FRL!D22)</f>
        <v>301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131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Aunchisa Utama</v>
      </c>
      <c r="B23">
        <f>IF(Win!B23="","",VALUE(Win!B23))</f>
        <v>5.5999999999999999E-3</v>
      </c>
      <c r="C23">
        <f>IF(Win!C23="","",Win!C23)</f>
        <v>179</v>
      </c>
      <c r="D23">
        <f>IF(Win!D23="","",Win!D23)</f>
        <v>251</v>
      </c>
      <c r="E23" s="18">
        <f t="shared" si="0"/>
        <v>2E-3</v>
      </c>
      <c r="F23">
        <f t="array" ref="F23">IF(E23="","",RANK(E23, $E$2:$E$241) + COUNTIFS($E$2:$E$241, E23, $D$2:$D$241, "&lt;"&amp;D23) + COUNTIFS($E$2:$E$241, E23, $D$2:$D$241, D23, $A$2:$A$241, "&lt;"&amp;A23))</f>
        <v>21</v>
      </c>
      <c r="G23">
        <f ca="1">IF(Win!F23="","",Win!F23)</f>
        <v>77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William Hill: 250/1, 5pl, 1/4</v>
      </c>
      <c r="M23" t="str">
        <f>IF(FRL!A23="","",FRL!A23)</f>
        <v>Aunchisa Utama</v>
      </c>
      <c r="N23" t="str">
        <f>IF(FRL!B23="","",FRL!B23)</f>
        <v>0.82%</v>
      </c>
      <c r="O23">
        <f>IF(FRL!C23="","",FRL!C23)</f>
        <v>122</v>
      </c>
      <c r="P23">
        <f>IF(FRL!D23="","",FRL!D23)</f>
        <v>126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Avani Prashanth</v>
      </c>
      <c r="B24">
        <f>IF(Win!B24="","",VALUE(Win!B24))</f>
        <v>1.77E-2</v>
      </c>
      <c r="C24">
        <f>IF(Win!C24="","",Win!C24)</f>
        <v>56</v>
      </c>
      <c r="D24">
        <f>IF(Win!D24="","",Win!D24)</f>
        <v>76</v>
      </c>
      <c r="E24" s="18">
        <f t="shared" si="0"/>
        <v>5.0000000000000001E-3</v>
      </c>
      <c r="F24">
        <f t="array" ref="F24">IF(E24="","",RANK(E24, $E$2:$E$241) + COUNTIFS($E$2:$E$241, E24, $D$2:$D$241, "&lt;"&amp;D24) + COUNTIFS($E$2:$E$241, E24, $D$2:$D$241, D24, $A$2:$A$241, "&lt;"&amp;A24))</f>
        <v>10</v>
      </c>
      <c r="G24">
        <f ca="1">IF(Win!F24="","",Win!F24)</f>
        <v>13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Spreadex: 75/1, 6pl, 1/5</v>
      </c>
      <c r="M24" t="str">
        <f>IF(FRL!A24="","",FRL!A24)</f>
        <v>Avani Prashanth</v>
      </c>
      <c r="N24" t="str">
        <f>IF(FRL!B24="","",FRL!B24)</f>
        <v>1.40%</v>
      </c>
      <c r="O24">
        <f>IF(FRL!C24="","",FRL!C24)</f>
        <v>71</v>
      </c>
      <c r="P24">
        <f>IF(FRL!D24="","",FRL!D24)</f>
        <v>67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Ayako Uehara</v>
      </c>
      <c r="B25">
        <f>IF(Win!B25="","",VALUE(Win!B25))</f>
        <v>8.9999999999999993E-3</v>
      </c>
      <c r="C25">
        <f>IF(Win!C25="","",Win!C25)</f>
        <v>111</v>
      </c>
      <c r="D25">
        <f>IF(Win!D25="","",Win!D25)</f>
        <v>161</v>
      </c>
      <c r="E25" s="18">
        <f t="shared" si="0"/>
        <v>3.0000000000000001E-3</v>
      </c>
      <c r="F25">
        <f t="array" ref="F25">IF(E25="","",RANK(E25, $E$2:$E$241) + COUNTIFS($E$2:$E$241, E25, $D$2:$D$241, "&lt;"&amp;D25) + COUNTIFS($E$2:$E$241, E25, $D$2:$D$241, D25, $A$2:$A$241, "&lt;"&amp;A25))</f>
        <v>16</v>
      </c>
      <c r="G25">
        <f ca="1">IF(Win!F25="","",Win!F25)</f>
        <v>71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Spreadex: 160/1, 6pl, 1/5</v>
      </c>
      <c r="M25" t="str">
        <f>IF(FRL!A25="","",FRL!A25)</f>
        <v>Ayako Uehara</v>
      </c>
      <c r="N25" t="str">
        <f>IF(FRL!B25="","",FRL!B25)</f>
        <v>0.93%</v>
      </c>
      <c r="O25">
        <f>IF(FRL!C25="","",FRL!C25)</f>
        <v>108</v>
      </c>
      <c r="P25">
        <f>IF(FRL!D25="","",FRL!D25)</f>
        <v>126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20</v>
      </c>
      <c r="S25">
        <f ca="1">IF(FRL!F25="","",FRL!F25)</f>
        <v>55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Spreadex: 125/1, 6pl, 1/5</v>
      </c>
    </row>
    <row r="26" spans="1:22" x14ac:dyDescent="0.25">
      <c r="A26" t="str">
        <f>IF(Win!A26="","",Win!A26)</f>
        <v>Belinda Ji</v>
      </c>
      <c r="B26">
        <f>IF(Win!B26="","",VALUE(Win!B26))</f>
        <v>6.9999999999999999E-4</v>
      </c>
      <c r="C26">
        <f>IF(Win!C26="","",Win!C26)</f>
        <v>1429</v>
      </c>
      <c r="D26">
        <f>IF(Win!D26="","",Win!D26)</f>
        <v>1001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Belinda Ji</v>
      </c>
      <c r="N26" t="str">
        <f>IF(FRL!B26="","",FRL!B26)</f>
        <v>0.31%</v>
      </c>
      <c r="O26">
        <f>IF(FRL!C26="","",FRL!C26)</f>
        <v>323</v>
      </c>
      <c r="P26">
        <f>IF(FRL!D26="","",FRL!D26)</f>
        <v>301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105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Billie-Jo Smith</v>
      </c>
      <c r="B27">
        <f>IF(Win!B27="","",VALUE(Win!B27))</f>
        <v>1E-3</v>
      </c>
      <c r="C27">
        <f>IF(Win!C27="","",Win!C27)</f>
        <v>1000</v>
      </c>
      <c r="D27">
        <f>IF(Win!D27="","",Win!D27)</f>
        <v>176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129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Billie-Jo Smith</v>
      </c>
      <c r="N27" t="str">
        <f>IF(FRL!B27="","",FRL!B27)</f>
        <v>0.35%</v>
      </c>
      <c r="O27">
        <f>IF(FRL!C27="","",FRL!C27)</f>
        <v>286</v>
      </c>
      <c r="P27">
        <f>IF(FRL!D27="","",FRL!D27)</f>
        <v>91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126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Blanca Fernandez</v>
      </c>
      <c r="B28">
        <f>IF(Win!B28="","",VALUE(Win!B28))</f>
        <v>1.7299999999999999E-2</v>
      </c>
      <c r="C28">
        <f>IF(Win!C28="","",Win!C28)</f>
        <v>58</v>
      </c>
      <c r="D28">
        <f>IF(Win!D28="","",Win!D28)</f>
        <v>111</v>
      </c>
      <c r="E28" s="18">
        <f t="shared" si="0"/>
        <v>8.0000000000000002E-3</v>
      </c>
      <c r="F28">
        <f t="array" ref="F28">IF(E28="","",RANK(E28, $E$2:$E$241) + COUNTIFS($E$2:$E$241, E28, $D$2:$D$241, "&lt;"&amp;D28) + COUNTIFS($E$2:$E$241, E28, $D$2:$D$241, D28, $A$2:$A$241, "&lt;"&amp;A28))</f>
        <v>6</v>
      </c>
      <c r="G28">
        <f ca="1">IF(Win!F28="","",Win!F28)</f>
        <v>60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Paddy Power: 110/1, 6pl, 1/5</v>
      </c>
      <c r="M28" t="str">
        <f>IF(FRL!A28="","",FRL!A28)</f>
        <v>Blanca Fernandez</v>
      </c>
      <c r="N28" t="str">
        <f>IF(FRL!B28="","",FRL!B28)</f>
        <v>1.54%</v>
      </c>
      <c r="O28">
        <f>IF(FRL!C28="","",FRL!C28)</f>
        <v>65</v>
      </c>
      <c r="P28">
        <f>IF(FRL!D28="","",FRL!D28)</f>
        <v>81</v>
      </c>
      <c r="Q28" s="18">
        <f t="shared" si="3"/>
        <v>3.0000000000000001E-3</v>
      </c>
      <c r="R28">
        <f t="array" ref="R28">IF(Q28="","",RANK(Q28, $Q$2:$Q$241) + COUNTIFS($Q$2:$Q$241, Q28, $P$2:$P$241, "&lt;"&amp;P28) + COUNTIFS($Q$2:$Q$241, Q28, $P$2:$P$241, P28, $M$2:$M$241, "&lt;"&amp;M28))</f>
        <v>6</v>
      </c>
      <c r="S28">
        <f ca="1">IF(FRL!F28="","",FRL!F28)</f>
        <v>18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Bet365: 80/1, 5pl, 1/4</v>
      </c>
    </row>
    <row r="29" spans="1:22" x14ac:dyDescent="0.25">
      <c r="A29" t="str">
        <f>IF(Win!A29="","",Win!A29)</f>
        <v>Brianna Navarrosa</v>
      </c>
      <c r="B29">
        <f>IF(Win!B29="","",VALUE(Win!B29))</f>
        <v>2.5100000000000001E-2</v>
      </c>
      <c r="C29">
        <f>IF(Win!C29="","",Win!C29)</f>
        <v>40</v>
      </c>
      <c r="D29">
        <f>IF(Win!D29="","",Win!D29)</f>
        <v>111</v>
      </c>
      <c r="E29" s="18">
        <f t="shared" si="0"/>
        <v>1.6E-2</v>
      </c>
      <c r="F29">
        <f t="array" ref="F29">IF(E29="","",RANK(E29, $E$2:$E$241) + COUNTIFS($E$2:$E$241, E29, $D$2:$D$241, "&lt;"&amp;D29) + COUNTIFS($E$2:$E$241, E29, $D$2:$D$241, D29, $A$2:$A$241, "&lt;"&amp;A29))</f>
        <v>1</v>
      </c>
      <c r="G29">
        <f ca="1">IF(Win!F29="","",Win!F29)</f>
        <v>10</v>
      </c>
      <c r="H29" s="6">
        <f t="shared" ca="1" si="1"/>
        <v>-2</v>
      </c>
      <c r="I29" s="6">
        <f t="shared" ca="1" si="2"/>
        <v>-2</v>
      </c>
      <c r="J29" t="str">
        <f ca="1">IF(F29="","",Win!H29)</f>
        <v>Bet365: 110/1, 5pl, 1/4</v>
      </c>
      <c r="M29" t="str">
        <f>IF(FRL!A29="","",FRL!A29)</f>
        <v>Brianna Navarrosa</v>
      </c>
      <c r="N29" t="str">
        <f>IF(FRL!B29="","",FRL!B29)</f>
        <v>1.88%</v>
      </c>
      <c r="O29">
        <f>IF(FRL!C29="","",FRL!C29)</f>
        <v>53</v>
      </c>
      <c r="P29">
        <f>IF(FRL!D29="","",FRL!D29)</f>
        <v>81</v>
      </c>
      <c r="Q29" s="18">
        <f t="shared" si="3"/>
        <v>7.0000000000000001E-3</v>
      </c>
      <c r="R29">
        <f t="array" ref="R29">IF(Q29="","",RANK(Q29, $Q$2:$Q$241) + COUNTIFS($Q$2:$Q$241, Q29, $P$2:$P$241, "&lt;"&amp;P29) + COUNTIFS($Q$2:$Q$241, Q29, $P$2:$P$241, P29, $M$2:$M$241, "&lt;"&amp;M29))</f>
        <v>1</v>
      </c>
      <c r="S29">
        <f ca="1">IF(FRL!F29="","",FRL!F29)</f>
        <v>18</v>
      </c>
      <c r="T29" s="6">
        <f t="shared" ca="1" si="4"/>
        <v>-2</v>
      </c>
      <c r="U29" s="6">
        <f t="shared" ca="1" si="5"/>
        <v>-2</v>
      </c>
      <c r="V29" t="str">
        <f ca="1">IF(R29="","",FRL!H29)</f>
        <v>Bet365: 80/1, 5pl, 1/4</v>
      </c>
    </row>
    <row r="30" spans="1:22" x14ac:dyDescent="0.25">
      <c r="A30" t="str">
        <f>IF(Win!A30="","",Win!A30)</f>
        <v>Camille Chevalier</v>
      </c>
      <c r="B30">
        <f>IF(Win!B30="","",VALUE(Win!B30))</f>
        <v>5.9999999999999995E-4</v>
      </c>
      <c r="C30">
        <f>IF(Win!C30="","",Win!C30)</f>
        <v>1667</v>
      </c>
      <c r="D30">
        <f>IF(Win!D30="","",Win!D30)</f>
        <v>751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Camille Chevalier</v>
      </c>
      <c r="N30" t="str">
        <f>IF(FRL!B30="","",FRL!B30)</f>
        <v>0.26%</v>
      </c>
      <c r="O30">
        <f>IF(FRL!C30="","",FRL!C30)</f>
        <v>385</v>
      </c>
      <c r="P30">
        <f>IF(FRL!D30="","",FRL!D30)</f>
        <v>401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Cara Gainer</v>
      </c>
      <c r="B31">
        <f>IF(Win!B31="","",VALUE(Win!B31))</f>
        <v>2.4500000000000001E-2</v>
      </c>
      <c r="C31">
        <f>IF(Win!C31="","",Win!C31)</f>
        <v>41</v>
      </c>
      <c r="D31">
        <f>IF(Win!D31="","",Win!D31)</f>
        <v>51</v>
      </c>
      <c r="E31" s="18">
        <f t="shared" si="0"/>
        <v>5.0000000000000001E-3</v>
      </c>
      <c r="F31">
        <f t="array" ref="F31">IF(E31="","",RANK(E31, $E$2:$E$241) + COUNTIFS($E$2:$E$241, E31, $D$2:$D$241, "&lt;"&amp;D31) + COUNTIFS($E$2:$E$241, E31, $D$2:$D$241, D31, $A$2:$A$241, "&lt;"&amp;A31))</f>
        <v>9</v>
      </c>
      <c r="G31">
        <f ca="1">IF(Win!F31="","",Win!F31)</f>
        <v>2</v>
      </c>
      <c r="H31" s="6" t="str">
        <f t="shared" ca="1" si="1"/>
        <v/>
      </c>
      <c r="I31" s="6">
        <f t="shared" ca="1" si="2"/>
        <v>9</v>
      </c>
      <c r="J31" t="str">
        <f ca="1">IF(F31="","",Win!H31)</f>
        <v>Spreadex: 50/1, 6pl, 1/5</v>
      </c>
      <c r="M31" t="str">
        <f>IF(FRL!A31="","",FRL!A31)</f>
        <v>Cara Gainer</v>
      </c>
      <c r="N31" t="str">
        <f>IF(FRL!B31="","",FRL!B31)</f>
        <v>1.80%</v>
      </c>
      <c r="O31">
        <f>IF(FRL!C31="","",FRL!C31)</f>
        <v>56</v>
      </c>
      <c r="P31">
        <f>IF(FRL!D31="","",FRL!D31)</f>
        <v>41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Cecilie Finne-Ipsen</v>
      </c>
      <c r="B32">
        <f>IF(Win!B32="","",VALUE(Win!B32))</f>
        <v>4.1999999999999997E-3</v>
      </c>
      <c r="C32">
        <f>IF(Win!C32="","",Win!C32)</f>
        <v>238</v>
      </c>
      <c r="D32">
        <f>IF(Win!D32="","",Win!D32)</f>
        <v>351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29</v>
      </c>
      <c r="G32">
        <f ca="1">IF(Win!F32="","",Win!F32)</f>
        <v>65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Spreadex: 350/1, 6pl, 1/5</v>
      </c>
      <c r="M32" t="str">
        <f>IF(FRL!A32="","",FRL!A32)</f>
        <v>Cecilie Finne-Ipsen</v>
      </c>
      <c r="N32" t="str">
        <f>IF(FRL!B32="","",FRL!B32)</f>
        <v>0.62%</v>
      </c>
      <c r="O32">
        <f>IF(FRL!C32="","",FRL!C32)</f>
        <v>161</v>
      </c>
      <c r="P32">
        <f>IF(FRL!D32="","",FRL!D32)</f>
        <v>251</v>
      </c>
      <c r="Q32" s="18">
        <f t="shared" si="3"/>
        <v>2E-3</v>
      </c>
      <c r="R32">
        <f t="array" ref="R32">IF(Q32="","",RANK(Q32, $Q$2:$Q$241) + COUNTIFS($Q$2:$Q$241, Q32, $P$2:$P$241, "&lt;"&amp;P32) + COUNTIFS($Q$2:$Q$241, Q32, $P$2:$P$241, P32, $M$2:$M$241, "&lt;"&amp;M32))</f>
        <v>15</v>
      </c>
      <c r="S32">
        <f ca="1">IF(FRL!F32="","",FRL!F32)</f>
        <v>79</v>
      </c>
      <c r="T32" s="6" t="str">
        <f t="shared" ca="1" si="4"/>
        <v/>
      </c>
      <c r="U32" s="6">
        <f t="shared" ca="1" si="5"/>
        <v>-2</v>
      </c>
      <c r="V32" t="str">
        <f ca="1">IF(R32="","",FRL!H32)</f>
        <v>Spreadex: 250/1, 6pl, 1/5</v>
      </c>
    </row>
    <row r="33" spans="1:22" x14ac:dyDescent="0.25">
      <c r="A33" t="str">
        <f>IF(Win!A33="","",Win!A33)</f>
        <v>Celine Herbin</v>
      </c>
      <c r="B33">
        <f>IF(Win!B33="","",VALUE(Win!B33))</f>
        <v>1.6299999999999999E-2</v>
      </c>
      <c r="C33">
        <f>IF(Win!C33="","",Win!C33)</f>
        <v>61</v>
      </c>
      <c r="D33">
        <f>IF(Win!D33="","",Win!D33)</f>
        <v>81</v>
      </c>
      <c r="E33" s="18">
        <f t="shared" si="0"/>
        <v>4.0000000000000001E-3</v>
      </c>
      <c r="F33">
        <f t="array" ref="F33">IF(E33="","",RANK(E33, $E$2:$E$241) + COUNTIFS($E$2:$E$241, E33, $D$2:$D$241, "&lt;"&amp;D33) + COUNTIFS($E$2:$E$241, E33, $D$2:$D$241, D33, $A$2:$A$241, "&lt;"&amp;A33))</f>
        <v>12</v>
      </c>
      <c r="G33">
        <f ca="1">IF(Win!F33="","",Win!F33)</f>
        <v>100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Ladbrokes: 80/1, 5pl, 1/4</v>
      </c>
      <c r="M33" t="str">
        <f>IF(FRL!A33="","",FRL!A33)</f>
        <v>Celine Herbin</v>
      </c>
      <c r="N33" t="str">
        <f>IF(FRL!B33="","",FRL!B33)</f>
        <v>1.52%</v>
      </c>
      <c r="O33">
        <f>IF(FRL!C33="","",FRL!C33)</f>
        <v>66</v>
      </c>
      <c r="P33">
        <f>IF(FRL!D33="","",FRL!D33)</f>
        <v>81</v>
      </c>
      <c r="Q33" s="18">
        <f t="shared" si="3"/>
        <v>3.0000000000000001E-3</v>
      </c>
      <c r="R33">
        <f t="array" ref="R33">IF(Q33="","",RANK(Q33, $Q$2:$Q$241) + COUNTIFS($Q$2:$Q$241, Q33, $P$2:$P$241, "&lt;"&amp;P33) + COUNTIFS($Q$2:$Q$241, Q33, $P$2:$P$241, P33, $M$2:$M$241, "&lt;"&amp;M33))</f>
        <v>7</v>
      </c>
      <c r="S33">
        <f ca="1">IF(FRL!F33="","",FRL!F33)</f>
        <v>18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Bet365: 80/1, 5pl, 1/4</v>
      </c>
    </row>
    <row r="34" spans="1:22" x14ac:dyDescent="0.25">
      <c r="A34" t="str">
        <f>IF(Win!A34="","",Win!A34)</f>
        <v>Chiara Noja</v>
      </c>
      <c r="B34">
        <f>IF(Win!B34="","",VALUE(Win!B34))</f>
        <v>4.7000000000000002E-3</v>
      </c>
      <c r="C34">
        <f>IF(Win!C34="","",Win!C34)</f>
        <v>213</v>
      </c>
      <c r="D34">
        <f>IF(Win!D34="","",Win!D34)</f>
        <v>101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Chiara Noja</v>
      </c>
      <c r="N34" t="str">
        <f>IF(FRL!B34="","",FRL!B34)</f>
        <v>0.81%</v>
      </c>
      <c r="O34">
        <f>IF(FRL!C34="","",FRL!C34)</f>
        <v>123</v>
      </c>
      <c r="P34">
        <f>IF(FRL!D34="","",FRL!D34)</f>
        <v>81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Chizuru Ueda</v>
      </c>
      <c r="B35">
        <f>IF(Win!B35="","",VALUE(Win!B35))</f>
        <v>0</v>
      </c>
      <c r="C35">
        <f>IF(Win!C35="","",Win!C35)</f>
        <v>10000</v>
      </c>
      <c r="D35">
        <f>IF(Win!D35="","",Win!D35)</f>
        <v>1501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Chizuru Ueda</v>
      </c>
      <c r="N35" t="str">
        <f>IF(FRL!B35="","",FRL!B35)</f>
        <v>0.07%</v>
      </c>
      <c r="O35">
        <f>IF(FRL!C35="","",FRL!C35)</f>
        <v>1429</v>
      </c>
      <c r="P35">
        <f>IF(FRL!D35="","",FRL!D35)</f>
        <v>751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119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Cholcheva Wongras</v>
      </c>
      <c r="B36">
        <f>IF(Win!B36="","",VALUE(Win!B36))</f>
        <v>4.8999999999999998E-3</v>
      </c>
      <c r="C36">
        <f>IF(Win!C36="","",Win!C36)</f>
        <v>204</v>
      </c>
      <c r="D36">
        <f>IF(Win!D36="","",Win!D36)</f>
        <v>67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Cholcheva Wongras</v>
      </c>
      <c r="N36" t="str">
        <f>IF(FRL!B36="","",FRL!B36)</f>
        <v>0.74%</v>
      </c>
      <c r="O36">
        <f>IF(FRL!C36="","",FRL!C36)</f>
        <v>135</v>
      </c>
      <c r="P36">
        <f>IF(FRL!D36="","",FRL!D36)</f>
        <v>67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Claire Shin</v>
      </c>
      <c r="B37">
        <f>IF(Win!B37="","",VALUE(Win!B37))</f>
        <v>4.1000000000000003E-3</v>
      </c>
      <c r="C37">
        <f>IF(Win!C37="","",Win!C37)</f>
        <v>244</v>
      </c>
      <c r="D37">
        <f>IF(Win!D37="","",Win!D37)</f>
        <v>151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Claire Shin</v>
      </c>
      <c r="N37" t="str">
        <f>IF(FRL!B37="","",FRL!B37)</f>
        <v>0.65%</v>
      </c>
      <c r="O37">
        <f>IF(FRL!C37="","",FRL!C37)</f>
        <v>154</v>
      </c>
      <c r="P37">
        <f>IF(FRL!D37="","",FRL!D37)</f>
        <v>101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Daniela Darquea</v>
      </c>
      <c r="B38">
        <f>IF(Win!B38="","",VALUE(Win!B38))</f>
        <v>2.0400000000000001E-2</v>
      </c>
      <c r="C38">
        <f>IF(Win!C38="","",Win!C38)</f>
        <v>49</v>
      </c>
      <c r="D38">
        <f>IF(Win!D38="","",Win!D38)</f>
        <v>51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26</v>
      </c>
      <c r="G38">
        <f ca="1">IF(Win!F38="","",Win!F38)</f>
        <v>21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Unibet: 50/1, 6pl, 1/5</v>
      </c>
      <c r="M38" t="str">
        <f>IF(FRL!A38="","",FRL!A38)</f>
        <v>Daniela Darquea</v>
      </c>
      <c r="N38" t="str">
        <f>IF(FRL!B38="","",FRL!B38)</f>
        <v>1.80%</v>
      </c>
      <c r="O38">
        <f>IF(FRL!C38="","",FRL!C38)</f>
        <v>56</v>
      </c>
      <c r="P38">
        <f>IF(FRL!D38="","",FRL!D38)</f>
        <v>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Danni Vasquez</v>
      </c>
      <c r="B39">
        <f>IF(Win!B39="","",VALUE(Win!B39))</f>
        <v>3.2000000000000002E-3</v>
      </c>
      <c r="C39">
        <f>IF(Win!C39="","",Win!C39)</f>
        <v>313</v>
      </c>
      <c r="D39">
        <f>IF(Win!D39="","",Win!D39)</f>
        <v>1501</v>
      </c>
      <c r="E39" s="18">
        <f t="shared" si="0"/>
        <v>3.0000000000000001E-3</v>
      </c>
      <c r="F39">
        <f t="array" ref="F39">IF(E39="","",RANK(E39, $E$2:$E$241) + COUNTIFS($E$2:$E$241, E39, $D$2:$D$241, "&lt;"&amp;D39) + COUNTIFS($E$2:$E$241, E39, $D$2:$D$241, D39, $A$2:$A$241, "&lt;"&amp;A39))</f>
        <v>17</v>
      </c>
      <c r="G39">
        <f ca="1">IF(Win!F39="","",Win!F39)</f>
        <v>100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Skybet: 1500/1, 6pl, 1/5</v>
      </c>
      <c r="M39" t="str">
        <f>IF(FRL!A39="","",FRL!A39)</f>
        <v>Danni Vasquez</v>
      </c>
      <c r="N39" t="str">
        <f>IF(FRL!B39="","",FRL!B39)</f>
        <v>0.58%</v>
      </c>
      <c r="O39">
        <f>IF(FRL!C39="","",FRL!C39)</f>
        <v>172</v>
      </c>
      <c r="P39">
        <f>IF(FRL!D39="","",FRL!D39)</f>
        <v>501</v>
      </c>
      <c r="Q39" s="18">
        <f t="shared" si="3"/>
        <v>4.0000000000000001E-3</v>
      </c>
      <c r="R39">
        <f t="array" ref="R39">IF(Q39="","",RANK(Q39, $Q$2:$Q$241) + COUNTIFS($Q$2:$Q$241, Q39, $P$2:$P$241, "&lt;"&amp;P39) + COUNTIFS($Q$2:$Q$241, Q39, $P$2:$P$241, P39, $M$2:$M$241, "&lt;"&amp;M39))</f>
        <v>5</v>
      </c>
      <c r="S39">
        <f ca="1">IF(FRL!F39="","",FRL!F39)</f>
        <v>79</v>
      </c>
      <c r="T39" s="6" t="str">
        <f t="shared" ca="1" si="4"/>
        <v/>
      </c>
      <c r="U39" s="6">
        <f t="shared" ca="1" si="5"/>
        <v>-2</v>
      </c>
      <c r="V39" t="str">
        <f ca="1">IF(R39="","",FRL!H39)</f>
        <v>Spreadex: 500/1, 6pl, 1/5</v>
      </c>
    </row>
    <row r="40" spans="1:22" x14ac:dyDescent="0.25">
      <c r="A40" t="str">
        <f>IF(Win!A40="","",Win!A40)</f>
        <v>Darcey Harry</v>
      </c>
      <c r="B40">
        <f>IF(Win!B40="","",VALUE(Win!B40))</f>
        <v>2.9999999999999997E-4</v>
      </c>
      <c r="C40">
        <f>IF(Win!C40="","",Win!C40)</f>
        <v>3333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Darcey Harry</v>
      </c>
      <c r="N40" t="str">
        <f>IF(FRL!B40="","",FRL!B40)</f>
        <v>0.21%</v>
      </c>
      <c r="O40">
        <f>IF(FRL!C40="","",FRL!C40)</f>
        <v>476</v>
      </c>
      <c r="P40">
        <f>IF(FRL!D40="","",FRL!D40)</f>
        <v>181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Diksha Dagar</v>
      </c>
      <c r="B41">
        <f>IF(Win!B41="","",VALUE(Win!B41))</f>
        <v>1.18E-2</v>
      </c>
      <c r="C41">
        <f>IF(Win!C41="","",Win!C41)</f>
        <v>85</v>
      </c>
      <c r="D41">
        <f>IF(Win!D41="","",Win!D41)</f>
        <v>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Diksha Dagar</v>
      </c>
      <c r="N41" t="str">
        <f>IF(FRL!B41="","",FRL!B41)</f>
        <v>1.35%</v>
      </c>
      <c r="O41">
        <f>IF(FRL!C41="","",FRL!C41)</f>
        <v>74</v>
      </c>
      <c r="P41">
        <f>IF(FRL!D41="","",FRL!D41)</f>
        <v>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Dorthea Forbrigd</v>
      </c>
      <c r="B42">
        <f>IF(Win!B42="","",VALUE(Win!B42))</f>
        <v>8.6E-3</v>
      </c>
      <c r="C42">
        <f>IF(Win!C42="","",Win!C42)</f>
        <v>116</v>
      </c>
      <c r="D42">
        <f>IF(Win!D42="","",Win!D42)</f>
        <v>151</v>
      </c>
      <c r="E42" s="18">
        <f t="shared" si="0"/>
        <v>2E-3</v>
      </c>
      <c r="F42">
        <f t="array" ref="F42">IF(E42="","",RANK(E42, $E$2:$E$241) + COUNTIFS($E$2:$E$241, E42, $D$2:$D$241, "&lt;"&amp;D42) + COUNTIFS($E$2:$E$241, E42, $D$2:$D$241, D42, $A$2:$A$241, "&lt;"&amp;A42))</f>
        <v>19</v>
      </c>
      <c r="G42">
        <f ca="1">IF(Win!F42="","",Win!F42)</f>
        <v>41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Bet365: 150/1, 5pl, 1/4</v>
      </c>
      <c r="M42" t="str">
        <f>IF(FRL!A42="","",FRL!A42)</f>
        <v>Dorthea Forbrigd</v>
      </c>
      <c r="N42" t="str">
        <f>IF(FRL!B42="","",FRL!B42)</f>
        <v>1.03%</v>
      </c>
      <c r="O42">
        <f>IF(FRL!C42="","",FRL!C42)</f>
        <v>97</v>
      </c>
      <c r="P42">
        <f>IF(FRL!D42="","",FRL!D42)</f>
        <v>101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88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Eleanor Givens</v>
      </c>
      <c r="B43">
        <f>IF(Win!B43="","",VALUE(Win!B43))</f>
        <v>2.8E-3</v>
      </c>
      <c r="C43">
        <f>IF(Win!C43="","",Win!C43)</f>
        <v>357</v>
      </c>
      <c r="D43">
        <f>IF(Win!D43="","",Win!D43)</f>
        <v>501</v>
      </c>
      <c r="E43" s="18">
        <f t="shared" si="0"/>
        <v>1E-3</v>
      </c>
      <c r="F43">
        <f t="array" ref="F43">IF(E43="","",RANK(E43, $E$2:$E$241) + COUNTIFS($E$2:$E$241, E43, $D$2:$D$241, "&lt;"&amp;D43) + COUNTIFS($E$2:$E$241, E43, $D$2:$D$241, D43, $A$2:$A$241, "&lt;"&amp;A43))</f>
        <v>31</v>
      </c>
      <c r="G43">
        <f ca="1">IF(Win!F43="","",Win!F43)</f>
        <v>100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QuinnBet: 500/1, 5pl, 1/4</v>
      </c>
      <c r="M43" t="str">
        <f>IF(FRL!A43="","",FRL!A43)</f>
        <v>Eleanor Givens</v>
      </c>
      <c r="N43" t="str">
        <f>IF(FRL!B43="","",FRL!B43)</f>
        <v>0.55%</v>
      </c>
      <c r="O43">
        <f>IF(FRL!C43="","",FRL!C43)</f>
        <v>182</v>
      </c>
      <c r="P43">
        <f>IF(FRL!D43="","",FRL!D43)</f>
        <v>176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Elena Moosmann</v>
      </c>
      <c r="B44">
        <f>IF(Win!B44="","",VALUE(Win!B44))</f>
        <v>3.7000000000000002E-3</v>
      </c>
      <c r="C44">
        <f>IF(Win!C44="","",Win!C44)</f>
        <v>270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Elena Moosmann</v>
      </c>
      <c r="N44" t="str">
        <f>IF(FRL!B44="","",FRL!B44)</f>
        <v>0.58%</v>
      </c>
      <c r="O44">
        <f>IF(FRL!C44="","",FRL!C44)</f>
        <v>172</v>
      </c>
      <c r="P44">
        <f>IF(FRL!D44="","",FRL!D44)</f>
        <v>151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Ellinor Sudow</v>
      </c>
      <c r="B45">
        <f>IF(Win!B45="","",VALUE(Win!B45))</f>
        <v>2.5000000000000001E-3</v>
      </c>
      <c r="C45">
        <f>IF(Win!C45="","",Win!C45)</f>
        <v>400</v>
      </c>
      <c r="D45">
        <f>IF(Win!D45="","",Win!D45)</f>
        <v>751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32</v>
      </c>
      <c r="G45">
        <f ca="1">IF(Win!F45="","",Win!F45)</f>
        <v>123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Bet365: 750/1, 5pl, 1/4</v>
      </c>
      <c r="M45" t="str">
        <f>IF(FRL!A45="","",FRL!A45)</f>
        <v>Ellinor Sudow</v>
      </c>
      <c r="N45" t="str">
        <f>IF(FRL!B45="","",FRL!B45)</f>
        <v>0.61%</v>
      </c>
      <c r="O45">
        <f>IF(FRL!C45="","",FRL!C45)</f>
        <v>164</v>
      </c>
      <c r="P45">
        <f>IF(FRL!D45="","",FRL!D45)</f>
        <v>251</v>
      </c>
      <c r="Q45" s="18">
        <f t="shared" si="3"/>
        <v>2E-3</v>
      </c>
      <c r="R45">
        <f t="array" ref="R45">IF(Q45="","",RANK(Q45, $Q$2:$Q$241) + COUNTIFS($Q$2:$Q$241, Q45, $P$2:$P$241, "&lt;"&amp;P45) + COUNTIFS($Q$2:$Q$241, Q45, $P$2:$P$241, P45, $M$2:$M$241, "&lt;"&amp;M45))</f>
        <v>16</v>
      </c>
      <c r="S45">
        <f ca="1">IF(FRL!F45="","",FRL!F45)</f>
        <v>88</v>
      </c>
      <c r="T45" s="6" t="str">
        <f t="shared" ca="1" si="4"/>
        <v/>
      </c>
      <c r="U45" s="6">
        <f t="shared" ca="1" si="5"/>
        <v>-2</v>
      </c>
      <c r="V45" t="str">
        <f ca="1">IF(R45="","",FRL!H45)</f>
        <v>Bet365: 250/1, 5pl, 1/4</v>
      </c>
    </row>
    <row r="46" spans="1:22" x14ac:dyDescent="0.25">
      <c r="A46" t="str">
        <f>IF(Win!A46="","",Win!A46)</f>
        <v>Elmay Viking</v>
      </c>
      <c r="B46">
        <f>IF(Win!B46="","",VALUE(Win!B46))</f>
        <v>0</v>
      </c>
      <c r="C46">
        <f>IF(Win!C46="","",Win!C46)</f>
        <v>10000</v>
      </c>
      <c r="D46">
        <f>IF(Win!D46="","",Win!D46)</f>
        <v>2001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Elmay Viking</v>
      </c>
      <c r="N46" t="str">
        <f>IF(FRL!B46="","",FRL!B46)</f>
        <v>0.03%</v>
      </c>
      <c r="O46">
        <f>IF(FRL!C46="","",FRL!C46)</f>
        <v>3333</v>
      </c>
      <c r="P46">
        <f>IF(FRL!D46="","",FRL!D46)</f>
        <v>501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126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Emma Ash</v>
      </c>
      <c r="B47">
        <f>IF(Win!B47="","",VALUE(Win!B47))</f>
        <v>0</v>
      </c>
      <c r="C47">
        <f>IF(Win!C47="","",Win!C47)</f>
        <v>10000</v>
      </c>
      <c r="D47">
        <f>IF(Win!D47="","",Win!D47)</f>
        <v>2501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132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Emma Ash</v>
      </c>
      <c r="N47" t="str">
        <f>IF(FRL!B47="","",FRL!B47)</f>
        <v>0.09%</v>
      </c>
      <c r="O47">
        <f>IF(FRL!C47="","",FRL!C47)</f>
        <v>1111</v>
      </c>
      <c r="P47">
        <f>IF(FRL!D47="","",FRL!D47)</f>
        <v>1001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105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Emma Spitz</v>
      </c>
      <c r="B48">
        <f>IF(Win!B48="","",VALUE(Win!B48))</f>
        <v>3.0200000000000001E-2</v>
      </c>
      <c r="C48">
        <f>IF(Win!C48="","",Win!C48)</f>
        <v>33</v>
      </c>
      <c r="D48">
        <f>IF(Win!D48="","",Win!D48)</f>
        <v>29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Emma Spitz</v>
      </c>
      <c r="N48" t="str">
        <f>IF(FRL!B48="","",FRL!B48)</f>
        <v>1.93%</v>
      </c>
      <c r="O48">
        <f>IF(FRL!C48="","",FRL!C48)</f>
        <v>52</v>
      </c>
      <c r="P48">
        <f>IF(FRL!D48="","",FRL!D48)</f>
        <v>36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Gabriella Cowley</v>
      </c>
      <c r="B49">
        <f>IF(Win!B49="","",VALUE(Win!B49))</f>
        <v>4.5999999999999999E-3</v>
      </c>
      <c r="C49">
        <f>IF(Win!C49="","",Win!C49)</f>
        <v>217</v>
      </c>
      <c r="D49">
        <f>IF(Win!D49="","",Win!D49)</f>
        <v>201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Gabriella Cowley</v>
      </c>
      <c r="N49" t="str">
        <f>IF(FRL!B49="","",FRL!B49)</f>
        <v>0.78%</v>
      </c>
      <c r="O49">
        <f>IF(FRL!C49="","",FRL!C49)</f>
        <v>128</v>
      </c>
      <c r="P49">
        <f>IF(FRL!D49="","",FRL!D49)</f>
        <v>101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88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Ginnie Ding</v>
      </c>
      <c r="B50">
        <f>IF(Win!B50="","",VALUE(Win!B50))</f>
        <v>2.0000000000000001E-4</v>
      </c>
      <c r="C50">
        <f>IF(Win!C50="","",Win!C50)</f>
        <v>5000</v>
      </c>
      <c r="D50">
        <f>IF(Win!D50="","",Win!D50)</f>
        <v>601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Ginnie Ding</v>
      </c>
      <c r="N50" t="str">
        <f>IF(FRL!B50="","",FRL!B50)</f>
        <v>0.22%</v>
      </c>
      <c r="O50">
        <f>IF(FRL!C50="","",FRL!C50)</f>
        <v>455</v>
      </c>
      <c r="P50">
        <f>IF(FRL!D50="","",FRL!D50)</f>
        <v>251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88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Godiva Kim</v>
      </c>
      <c r="B51">
        <f>IF(Win!B51="","",VALUE(Win!B51))</f>
        <v>2.0999999999999999E-3</v>
      </c>
      <c r="C51">
        <f>IF(Win!C51="","",Win!C51)</f>
        <v>476</v>
      </c>
      <c r="D51">
        <f>IF(Win!D51="","",Win!D51)</f>
        <v>601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Godiva Kim</v>
      </c>
      <c r="N51" t="str">
        <f>IF(FRL!B51="","",FRL!B51)</f>
        <v>0.43%</v>
      </c>
      <c r="O51">
        <f>IF(FRL!C51="","",FRL!C51)</f>
        <v>233</v>
      </c>
      <c r="P51">
        <f>IF(FRL!D51="","",FRL!D51)</f>
        <v>501</v>
      </c>
      <c r="Q51" s="18">
        <f t="shared" si="3"/>
        <v>2E-3</v>
      </c>
      <c r="R51">
        <f t="array" ref="R51">IF(Q51="","",RANK(Q51, $Q$2:$Q$241) + COUNTIFS($Q$2:$Q$241, Q51, $P$2:$P$241, "&lt;"&amp;P51) + COUNTIFS($Q$2:$Q$241, Q51, $P$2:$P$241, P51, $M$2:$M$241, "&lt;"&amp;M51))</f>
        <v>18</v>
      </c>
      <c r="S51">
        <f ca="1">IF(FRL!F51="","",FRL!F51)</f>
        <v>88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Spreadex: 500/1, 6pl, 1/5</v>
      </c>
    </row>
    <row r="52" spans="1:22" x14ac:dyDescent="0.25">
      <c r="A52" t="str">
        <f>IF(Win!A52="","",Win!A52)</f>
        <v>Grace Kim</v>
      </c>
      <c r="B52">
        <f>IF(Win!B52="","",VALUE(Win!B52))</f>
        <v>4.4499999999999998E-2</v>
      </c>
      <c r="C52">
        <f>IF(Win!C52="","",Win!C52)</f>
        <v>22</v>
      </c>
      <c r="D52">
        <f>IF(Win!D52="","",Win!D52)</f>
        <v>15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Grace Kim</v>
      </c>
      <c r="N52" t="str">
        <f>IF(FRL!B52="","",FRL!B52)</f>
        <v>2.69%</v>
      </c>
      <c r="O52">
        <f>IF(FRL!C52="","",FRL!C52)</f>
        <v>37</v>
      </c>
      <c r="P52">
        <f>IF(FRL!D52="","",FRL!D52)</f>
        <v>23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Grace Rho</v>
      </c>
      <c r="B53">
        <f>IF(Win!B53="","",VALUE(Win!B53))</f>
        <v>0</v>
      </c>
      <c r="C53">
        <f>IF(Win!C53="","",Win!C53)</f>
        <v>10000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Grace Rho</v>
      </c>
      <c r="N53" t="str">
        <f>IF(FRL!B53="","",FRL!B53)</f>
        <v>0.01%</v>
      </c>
      <c r="O53">
        <f>IF(FRL!C53="","",FRL!C53)</f>
        <v>10000</v>
      </c>
      <c r="P53">
        <f>IF(FRL!D53="","",FRL!D53)</f>
        <v>301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119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Hanee Song</v>
      </c>
      <c r="B54">
        <f>IF(Win!B54="","",VALUE(Win!B54))</f>
        <v>1.1000000000000001E-3</v>
      </c>
      <c r="C54">
        <f>IF(Win!C54="","",Win!C54)</f>
        <v>909</v>
      </c>
      <c r="D54">
        <f>IF(Win!D54="","",Win!D54)</f>
        <v>601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115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Hanee Song</v>
      </c>
      <c r="N54" t="str">
        <f>IF(FRL!B54="","",FRL!B54)</f>
        <v>0.38%</v>
      </c>
      <c r="O54">
        <f>IF(FRL!C54="","",FRL!C54)</f>
        <v>263</v>
      </c>
      <c r="P54">
        <f>IF(FRL!D54="","",FRL!D54)</f>
        <v>301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105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Hannah Burke</v>
      </c>
      <c r="B55">
        <f>IF(Win!B55="","",VALUE(Win!B55))</f>
        <v>2.7000000000000001E-3</v>
      </c>
      <c r="C55">
        <f>IF(Win!C55="","",Win!C55)</f>
        <v>370</v>
      </c>
      <c r="D55">
        <f>IF(Win!D55="","",Win!D55)</f>
        <v>301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Hannah Burke</v>
      </c>
      <c r="N55" t="str">
        <f>IF(FRL!B55="","",FRL!B55)</f>
        <v>0.54%</v>
      </c>
      <c r="O55">
        <f>IF(FRL!C55="","",FRL!C55)</f>
        <v>185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Hannah Gregg</v>
      </c>
      <c r="B56">
        <f>IF(Win!B56="","",VALUE(Win!B56))</f>
        <v>2.0000000000000001E-4</v>
      </c>
      <c r="C56">
        <f>IF(Win!C56="","",Win!C56)</f>
        <v>5000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Hannah Gregg</v>
      </c>
      <c r="N56" t="str">
        <f>IF(FRL!B56="","",FRL!B56)</f>
        <v>0.18%</v>
      </c>
      <c r="O56">
        <f>IF(FRL!C56="","",FRL!C56)</f>
        <v>556</v>
      </c>
      <c r="P56">
        <f>IF(FRL!D56="","",FRL!D56)</f>
        <v>751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Hannah Screen</v>
      </c>
      <c r="B57">
        <f>IF(Win!B57="","",VALUE(Win!B57))</f>
        <v>1.5599999999999999E-2</v>
      </c>
      <c r="C57">
        <f>IF(Win!C57="","",Win!C57)</f>
        <v>64</v>
      </c>
      <c r="D57">
        <f>IF(Win!D57="","",Win!D57)</f>
        <v>67</v>
      </c>
      <c r="E57" s="18">
        <f t="shared" si="0"/>
        <v>1E-3</v>
      </c>
      <c r="F57">
        <f t="array" ref="F57">IF(E57="","",RANK(E57, $E$2:$E$241) + COUNTIFS($E$2:$E$241, E57, $D$2:$D$241, "&lt;"&amp;D57) + COUNTIFS($E$2:$E$241, E57, $D$2:$D$241, D57, $A$2:$A$241, "&lt;"&amp;A57))</f>
        <v>27</v>
      </c>
      <c r="G57">
        <f ca="1">IF(Win!F57="","",Win!F57)</f>
        <v>27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Unibet: 66/1, 6pl, 1/5</v>
      </c>
      <c r="M57" t="str">
        <f>IF(FRL!A57="","",FRL!A57)</f>
        <v>Hannah Screen</v>
      </c>
      <c r="N57" t="str">
        <f>IF(FRL!B57="","",FRL!B57)</f>
        <v>1.43%</v>
      </c>
      <c r="O57">
        <f>IF(FRL!C57="","",FRL!C57)</f>
        <v>70</v>
      </c>
      <c r="P57">
        <f>IF(FRL!D57="","",FRL!D57)</f>
        <v>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6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Helen Tamy Kreuzer</v>
      </c>
      <c r="B58">
        <f>IF(Win!B58="","",VALUE(Win!B58))</f>
        <v>2.9999999999999997E-4</v>
      </c>
      <c r="C58">
        <f>IF(Win!C58="","",Win!C58)</f>
        <v>3333</v>
      </c>
      <c r="D58">
        <f>IF(Win!D58="","",Win!D58)</f>
        <v>751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Helen Tamy Kreuzer</v>
      </c>
      <c r="N58" t="str">
        <f>IF(FRL!B58="","",FRL!B58)</f>
        <v>0.21%</v>
      </c>
      <c r="O58">
        <f>IF(FRL!C58="","",FRL!C58)</f>
        <v>476</v>
      </c>
      <c r="P58">
        <f>IF(FRL!D58="","",FRL!D58)</f>
        <v>401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Hyojin Yang</v>
      </c>
      <c r="B59">
        <f>IF(Win!B59="","",VALUE(Win!B59))</f>
        <v>2.9600000000000001E-2</v>
      </c>
      <c r="C59">
        <f>IF(Win!C59="","",Win!C59)</f>
        <v>34</v>
      </c>
      <c r="D59">
        <f>IF(Win!D59="","",Win!D59)</f>
        <v>41</v>
      </c>
      <c r="E59" s="18">
        <f t="shared" si="0"/>
        <v>5.0000000000000001E-3</v>
      </c>
      <c r="F59">
        <f t="array" ref="F59">IF(E59="","",RANK(E59, $E$2:$E$241) + COUNTIFS($E$2:$E$241, E59, $D$2:$D$241, "&lt;"&amp;D59) + COUNTIFS($E$2:$E$241, E59, $D$2:$D$241, D59, $A$2:$A$241, "&lt;"&amp;A59))</f>
        <v>8</v>
      </c>
      <c r="G59">
        <f ca="1">IF(Win!F59="","",Win!F59)</f>
        <v>53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Unibet: 40/1, 6pl, 1/5</v>
      </c>
      <c r="M59" t="str">
        <f>IF(FRL!A59="","",FRL!A59)</f>
        <v>Hyojin Yang</v>
      </c>
      <c r="N59" t="str">
        <f>IF(FRL!B59="","",FRL!B59)</f>
        <v>2.09%</v>
      </c>
      <c r="O59">
        <f>IF(FRL!C59="","",FRL!C59)</f>
        <v>48</v>
      </c>
      <c r="P59">
        <f>IF(FRL!D59="","",FRL!D59)</f>
        <v>41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Ikeba Hinata</v>
      </c>
      <c r="B60">
        <f>IF(Win!B60="","",VALUE(Win!B60))</f>
        <v>4.5999999999999999E-3</v>
      </c>
      <c r="C60">
        <f>IF(Win!C60="","",Win!C60)</f>
        <v>217</v>
      </c>
      <c r="D60">
        <f>IF(Win!D60="","",Win!D60)</f>
        <v>401</v>
      </c>
      <c r="E60" s="18">
        <f t="shared" si="0"/>
        <v>2E-3</v>
      </c>
      <c r="F60">
        <f t="array" ref="F60">IF(E60="","",RANK(E60, $E$2:$E$241) + COUNTIFS($E$2:$E$241, E60, $D$2:$D$241, "&lt;"&amp;D60) + COUNTIFS($E$2:$E$241, E60, $D$2:$D$241, D60, $A$2:$A$241, "&lt;"&amp;A60))</f>
        <v>23</v>
      </c>
      <c r="G60">
        <f ca="1">IF(Win!F60="","",Win!F60)</f>
        <v>10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Ladbrokes: 400/1, 5pl, 1/4</v>
      </c>
      <c r="M60" t="str">
        <f>IF(FRL!A60="","",FRL!A60)</f>
        <v>Ikeba Hinata</v>
      </c>
      <c r="N60" t="str">
        <f>IF(FRL!B60="","",FRL!B60)</f>
        <v>0.61%</v>
      </c>
      <c r="O60">
        <f>IF(FRL!C60="","",FRL!C60)</f>
        <v>164</v>
      </c>
      <c r="P60">
        <f>IF(FRL!D60="","",FRL!D60)</f>
        <v>201</v>
      </c>
      <c r="Q60" s="18">
        <f t="shared" si="3"/>
        <v>1E-3</v>
      </c>
      <c r="R60">
        <f t="array" ref="R60">IF(Q60="","",RANK(Q60, $Q$2:$Q$241) + COUNTIFS($Q$2:$Q$241, Q60, $P$2:$P$241, "&lt;"&amp;P60) + COUNTIFS($Q$2:$Q$241, Q60, $P$2:$P$241, P60, $M$2:$M$241, "&lt;"&amp;M60))</f>
        <v>23</v>
      </c>
      <c r="S60">
        <f ca="1">IF(FRL!F60="","",FRL!F60)</f>
        <v>6</v>
      </c>
      <c r="T60" s="6" t="str">
        <f t="shared" ca="1" si="4"/>
        <v/>
      </c>
      <c r="U60" s="6">
        <f t="shared" ca="1" si="5"/>
        <v>8.25</v>
      </c>
      <c r="V60" t="str">
        <f ca="1">IF(R60="","",FRL!H60)</f>
        <v>Spreadex: 200/1, 6pl, 1/5</v>
      </c>
    </row>
    <row r="61" spans="1:22" x14ac:dyDescent="0.25">
      <c r="A61" t="str">
        <f>IF(Win!A61="","",Win!A61)</f>
        <v>Jennifer Koga</v>
      </c>
      <c r="B61">
        <f>IF(Win!B61="","",VALUE(Win!B61))</f>
        <v>0</v>
      </c>
      <c r="C61">
        <f>IF(Win!C61="","",Win!C61)</f>
        <v>10000</v>
      </c>
      <c r="D61">
        <f>IF(Win!D61="","",Win!D61)</f>
        <v>1501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107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Jennifer Koga</v>
      </c>
      <c r="N61" t="str">
        <f>IF(FRL!B61="","",FRL!B61)</f>
        <v>0.01%</v>
      </c>
      <c r="O61">
        <f>IF(FRL!C61="","",FRL!C61)</f>
        <v>10000</v>
      </c>
      <c r="P61">
        <f>IF(FRL!D61="","",FRL!D61)</f>
        <v>501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113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Jeongmin Cho</v>
      </c>
      <c r="B62">
        <f>IF(Win!B62="","",VALUE(Win!B62))</f>
        <v>6.0000000000000001E-3</v>
      </c>
      <c r="C62">
        <f>IF(Win!C62="","",Win!C62)</f>
        <v>167</v>
      </c>
      <c r="D62">
        <f>IF(Win!D62="","",Win!D62)</f>
        <v>151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Jeongmin Cho</v>
      </c>
      <c r="N62" t="str">
        <f>IF(FRL!B62="","",FRL!B62)</f>
        <v>0.88%</v>
      </c>
      <c r="O62">
        <f>IF(FRL!C62="","",FRL!C62)</f>
        <v>114</v>
      </c>
      <c r="P62">
        <f>IF(FRL!D62="","",FRL!D62)</f>
        <v>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Jess Whitting</v>
      </c>
      <c r="B63">
        <f>IF(Win!B63="","",VALUE(Win!B63))</f>
        <v>1.5E-3</v>
      </c>
      <c r="C63">
        <f>IF(Win!C63="","",Win!C63)</f>
        <v>667</v>
      </c>
      <c r="D63">
        <f>IF(Win!D63="","",Win!D63)</f>
        <v>601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Jess Whitting</v>
      </c>
      <c r="N63" t="str">
        <f>IF(FRL!B63="","",FRL!B63)</f>
        <v>0.37%</v>
      </c>
      <c r="O63">
        <f>IF(FRL!C63="","",FRL!C63)</f>
        <v>270</v>
      </c>
      <c r="P63">
        <f>IF(FRL!D63="","",FRL!D63)</f>
        <v>301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Jordan O'Brien</v>
      </c>
      <c r="B64">
        <f>IF(Win!B64="","",VALUE(Win!B64))</f>
        <v>4.7000000000000002E-3</v>
      </c>
      <c r="C64">
        <f>IF(Win!C64="","",Win!C64)</f>
        <v>213</v>
      </c>
      <c r="D64">
        <f>IF(Win!D64="","",Win!D64)</f>
        <v>1501</v>
      </c>
      <c r="E64" s="18">
        <f t="shared" si="0"/>
        <v>4.0000000000000001E-3</v>
      </c>
      <c r="F64">
        <f t="array" ref="F64">IF(E64="","",RANK(E64, $E$2:$E$241) + COUNTIFS($E$2:$E$241, E64, $D$2:$D$241, "&lt;"&amp;D64) + COUNTIFS($E$2:$E$241, E64, $D$2:$D$241, D64, $A$2:$A$241, "&lt;"&amp;A64))</f>
        <v>14</v>
      </c>
      <c r="G64">
        <f ca="1">IF(Win!F64="","",Win!F64)</f>
        <v>115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Skybet: 1500/1, 6pl, 1/5</v>
      </c>
      <c r="M64" t="str">
        <f>IF(FRL!A64="","",FRL!A64)</f>
        <v>Jordan O'Brien</v>
      </c>
      <c r="N64" t="str">
        <f>IF(FRL!B64="","",FRL!B64)</f>
        <v>0.77%</v>
      </c>
      <c r="O64">
        <f>IF(FRL!C64="","",FRL!C64)</f>
        <v>130</v>
      </c>
      <c r="P64">
        <f>IF(FRL!D64="","",FRL!D64)</f>
        <v>301</v>
      </c>
      <c r="Q64" s="18">
        <f t="shared" si="3"/>
        <v>4.0000000000000001E-3</v>
      </c>
      <c r="R64">
        <f t="array" ref="R64">IF(Q64="","",RANK(Q64, $Q$2:$Q$241) + COUNTIFS($Q$2:$Q$241, Q64, $P$2:$P$241, "&lt;"&amp;P64) + COUNTIFS($Q$2:$Q$241, Q64, $P$2:$P$241, P64, $M$2:$M$241, "&lt;"&amp;M64))</f>
        <v>4</v>
      </c>
      <c r="S64">
        <f ca="1">IF(FRL!F64="","",FRL!F64)</f>
        <v>88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Bet365: 300/1, 5pl, 1/4</v>
      </c>
    </row>
    <row r="65" spans="1:22" x14ac:dyDescent="0.25">
      <c r="A65" t="str">
        <f>IF(Win!A65="","",Win!A65)</f>
        <v>Justice Bosio</v>
      </c>
      <c r="B65">
        <f>IF(Win!B65="","",VALUE(Win!B65))</f>
        <v>2.2700000000000001E-2</v>
      </c>
      <c r="C65">
        <f>IF(Win!C65="","",Win!C65)</f>
        <v>44</v>
      </c>
      <c r="D65">
        <f>IF(Win!D65="","",Win!D65)</f>
        <v>51</v>
      </c>
      <c r="E65" s="18">
        <f t="shared" si="0"/>
        <v>3.0000000000000001E-3</v>
      </c>
      <c r="F65">
        <f t="array" ref="F65">IF(E65="","",RANK(E65, $E$2:$E$241) + COUNTIFS($E$2:$E$241, E65, $D$2:$D$241, "&lt;"&amp;D65) + COUNTIFS($E$2:$E$241, E65, $D$2:$D$241, D65, $A$2:$A$241, "&lt;"&amp;A65))</f>
        <v>15</v>
      </c>
      <c r="G65">
        <f ca="1">IF(Win!F65="","",Win!F65)</f>
        <v>93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QuinnBet: 50/1, 5pl, 1/4</v>
      </c>
      <c r="M65" t="str">
        <f>IF(FRL!A65="","",FRL!A65)</f>
        <v>Justice Bosio</v>
      </c>
      <c r="N65" t="str">
        <f>IF(FRL!B65="","",FRL!B65)</f>
        <v>1.56%</v>
      </c>
      <c r="O65">
        <f>IF(FRL!C65="","",FRL!C65)</f>
        <v>64</v>
      </c>
      <c r="P65">
        <f>IF(FRL!D65="","",FRL!D65)</f>
        <v>67</v>
      </c>
      <c r="Q65" s="18">
        <f t="shared" si="3"/>
        <v>1E-3</v>
      </c>
      <c r="R65">
        <f t="array" ref="R65">IF(Q65="","",RANK(Q65, $Q$2:$Q$241) + COUNTIFS($Q$2:$Q$241, Q65, $P$2:$P$241, "&lt;"&amp;P65) + COUNTIFS($Q$2:$Q$241, Q65, $P$2:$P$241, P65, $M$2:$M$241, "&lt;"&amp;M65))</f>
        <v>19</v>
      </c>
      <c r="S65">
        <f ca="1">IF(FRL!F65="","",FRL!F65)</f>
        <v>119</v>
      </c>
      <c r="T65" s="6" t="str">
        <f t="shared" ca="1" si="4"/>
        <v/>
      </c>
      <c r="U65" s="6">
        <f t="shared" ca="1" si="5"/>
        <v>-2</v>
      </c>
      <c r="V65" t="str">
        <f ca="1">IF(R65="","",FRL!H65)</f>
        <v>Spreadex: 66/1, 6pl, 1/5</v>
      </c>
    </row>
    <row r="66" spans="1:22" x14ac:dyDescent="0.25">
      <c r="A66" t="str">
        <f>IF(Win!A66="","",Win!A66)</f>
        <v>Kajsa Arwefjall</v>
      </c>
      <c r="B66">
        <f>IF(Win!B66="","",VALUE(Win!B66))</f>
        <v>7.6E-3</v>
      </c>
      <c r="C66">
        <f>IF(Win!C66="","",Win!C66)</f>
        <v>132</v>
      </c>
      <c r="D66">
        <f>IF(Win!D66="","",Win!D66)</f>
        <v>101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Kajsa Arwefjall</v>
      </c>
      <c r="N66" t="str">
        <f>IF(FRL!B66="","",FRL!B66)</f>
        <v>1.07%</v>
      </c>
      <c r="O66">
        <f>IF(FRL!C66="","",FRL!C66)</f>
        <v>93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Kathryn Norris</v>
      </c>
      <c r="B67">
        <f>IF(Win!B67="","",VALUE(Win!B67))</f>
        <v>0</v>
      </c>
      <c r="C67">
        <f>IF(Win!C67="","",Win!C67)</f>
        <v>10000</v>
      </c>
      <c r="D67">
        <f>IF(Win!D67="","",Win!D67)</f>
        <v>351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Kathryn Norris</v>
      </c>
      <c r="N67" t="str">
        <f>IF(FRL!B67="","",FRL!B67)</f>
        <v>0.00%</v>
      </c>
      <c r="O67">
        <f>IF(FRL!C67="","",FRL!C67)</f>
        <v>10000</v>
      </c>
      <c r="P67">
        <f>IF(FRL!D67="","",FRL!D67)</f>
        <v>251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113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Kelsey Bennett</v>
      </c>
      <c r="B68">
        <f>IF(Win!B68="","",VALUE(Win!B68))</f>
        <v>0.01</v>
      </c>
      <c r="C68">
        <f>IF(Win!C68="","",Win!C68)</f>
        <v>100</v>
      </c>
      <c r="D68">
        <f>IF(Win!D68="","",Win!D68)</f>
        <v>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Kelsey Bennett</v>
      </c>
      <c r="N68" t="str">
        <f>IF(FRL!B68="","",FRL!B68)</f>
        <v>1.06%</v>
      </c>
      <c r="O68">
        <f>IF(FRL!C68="","",FRL!C68)</f>
        <v>94</v>
      </c>
      <c r="P68">
        <f>IF(FRL!D68="","",FRL!D68)</f>
        <v>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Kim Metraux</v>
      </c>
      <c r="B69">
        <f>IF(Win!B69="","",VALUE(Win!B69))</f>
        <v>3.2000000000000002E-3</v>
      </c>
      <c r="C69">
        <f>IF(Win!C69="","",Win!C69)</f>
        <v>313</v>
      </c>
      <c r="D69">
        <f>IF(Win!D69="","",Win!D69)</f>
        <v>351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Kim Metraux</v>
      </c>
      <c r="N69" t="str">
        <f>IF(FRL!B69="","",FRL!B69)</f>
        <v>0.68%</v>
      </c>
      <c r="O69">
        <f>IF(FRL!C69="","",FRL!C69)</f>
        <v>147</v>
      </c>
      <c r="P69">
        <f>IF(FRL!D69="","",FRL!D69)</f>
        <v>176</v>
      </c>
      <c r="Q69" s="18">
        <f t="shared" si="9"/>
        <v>1E-3</v>
      </c>
      <c r="R69">
        <f t="array" ref="R69">IF(Q69="","",RANK(Q69, $Q$2:$Q$241) + COUNTIFS($Q$2:$Q$241, Q69, $P$2:$P$241, "&lt;"&amp;P69) + COUNTIFS($Q$2:$Q$241, Q69, $P$2:$P$241, P69, $M$2:$M$241, "&lt;"&amp;M69))</f>
        <v>22</v>
      </c>
      <c r="S69">
        <f ca="1">IF(FRL!F69="","",FRL!F69)</f>
        <v>119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Spreadex: 175/1, 6pl, 1/5</v>
      </c>
    </row>
    <row r="70" spans="1:22" x14ac:dyDescent="0.25">
      <c r="A70" t="str">
        <f>IF(Win!A70="","",Win!A70)</f>
        <v>Kirsten Rudgeley</v>
      </c>
      <c r="B70">
        <f>IF(Win!B70="","",VALUE(Win!B70))</f>
        <v>9.1000000000000004E-3</v>
      </c>
      <c r="C70">
        <f>IF(Win!C70="","",Win!C70)</f>
        <v>110</v>
      </c>
      <c r="D70">
        <f>IF(Win!D70="","",Win!D70)</f>
        <v>34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Kirsten Rudgeley</v>
      </c>
      <c r="N70" t="str">
        <f>IF(FRL!B70="","",FRL!B70)</f>
        <v>0.91%</v>
      </c>
      <c r="O70">
        <f>IF(FRL!C70="","",FRL!C70)</f>
        <v>110</v>
      </c>
      <c r="P70">
        <f>IF(FRL!D70="","",FRL!D70)</f>
        <v>36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42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Klara Davidson Spilkova</v>
      </c>
      <c r="B71">
        <f>IF(Win!B71="","",VALUE(Win!B71))</f>
        <v>6.1999999999999998E-3</v>
      </c>
      <c r="C71">
        <f>IF(Win!C71="","",Win!C71)</f>
        <v>161</v>
      </c>
      <c r="D71">
        <f>IF(Win!D71="","",Win!D71)</f>
        <v>126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Klara Davidson Spilkova</v>
      </c>
      <c r="N71" t="str">
        <f>IF(FRL!B71="","",FRL!B71)</f>
        <v>0.95%</v>
      </c>
      <c r="O71">
        <f>IF(FRL!C71="","",FRL!C71)</f>
        <v>105</v>
      </c>
      <c r="P71">
        <f>IF(FRL!D71="","",FRL!D71)</f>
        <v>81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Kristyna Napoleaova</v>
      </c>
      <c r="B72">
        <f>IF(Win!B72="","",VALUE(Win!B72))</f>
        <v>2.0000000000000001E-4</v>
      </c>
      <c r="C72">
        <f>IF(Win!C72="","",Win!C72)</f>
        <v>5000</v>
      </c>
      <c r="D72">
        <f>IF(Win!D72="","",Win!D72)</f>
        <v>751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Kristyna Napoleaova</v>
      </c>
      <c r="N72" t="str">
        <f>IF(FRL!B72="","",FRL!B72)</f>
        <v>0.20%</v>
      </c>
      <c r="O72">
        <f>IF(FRL!C72="","",FRL!C72)</f>
        <v>500</v>
      </c>
      <c r="P72">
        <f>IF(FRL!D72="","",FRL!D72)</f>
        <v>501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88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Kylie Henry</v>
      </c>
      <c r="B73">
        <f>IF(Win!B73="","",VALUE(Win!B73))</f>
        <v>1.4E-3</v>
      </c>
      <c r="C73">
        <f>IF(Win!C73="","",Win!C73)</f>
        <v>714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Kylie Henry</v>
      </c>
      <c r="N73" t="str">
        <f>IF(FRL!B73="","",FRL!B73)</f>
        <v>0.30%</v>
      </c>
      <c r="O73">
        <f>IF(FRL!C73="","",FRL!C73)</f>
        <v>333</v>
      </c>
      <c r="P73">
        <f>IF(FRL!D73="","",FRL!D73)</f>
        <v>301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79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Laura Fuenfstueck</v>
      </c>
      <c r="B74">
        <f>IF(Win!B74="","",VALUE(Win!B74))</f>
        <v>4.5999999999999999E-3</v>
      </c>
      <c r="C74">
        <f>IF(Win!C74="","",Win!C74)</f>
        <v>217</v>
      </c>
      <c r="D74">
        <f>IF(Win!D74="","",Win!D74)</f>
        <v>161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Laura Fuenfstueck</v>
      </c>
      <c r="N74" t="str">
        <f>IF(FRL!B74="","",FRL!B74)</f>
        <v>0.77%</v>
      </c>
      <c r="O74">
        <f>IF(FRL!C74="","",FRL!C74)</f>
        <v>130</v>
      </c>
      <c r="P74">
        <f>IF(FRL!D74="","",FRL!D74)</f>
        <v>91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Lauren Walsh</v>
      </c>
      <c r="B75">
        <f>IF(Win!B75="","",VALUE(Win!B75))</f>
        <v>2.35E-2</v>
      </c>
      <c r="C75">
        <f>IF(Win!C75="","",Win!C75)</f>
        <v>43</v>
      </c>
      <c r="D75">
        <f>IF(Win!D75="","",Win!D75)</f>
        <v>34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Lauren Walsh</v>
      </c>
      <c r="N75" t="str">
        <f>IF(FRL!B75="","",FRL!B75)</f>
        <v>1.88%</v>
      </c>
      <c r="O75">
        <f>IF(FRL!C75="","",FRL!C75)</f>
        <v>53</v>
      </c>
      <c r="P75">
        <f>IF(FRL!D75="","",FRL!D75)</f>
        <v>41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Lily May Humphreys</v>
      </c>
      <c r="B76">
        <f>IF(Win!B76="","",VALUE(Win!B76))</f>
        <v>6.9999999999999999E-4</v>
      </c>
      <c r="C76">
        <f>IF(Win!C76="","",Win!C76)</f>
        <v>1429</v>
      </c>
      <c r="D76">
        <f>IF(Win!D76="","",Win!D76)</f>
        <v>451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Lily May Humphreys</v>
      </c>
      <c r="N76" t="str">
        <f>IF(FRL!B76="","",FRL!B76)</f>
        <v>0.36%</v>
      </c>
      <c r="O76">
        <f>IF(FRL!C76="","",FRL!C76)</f>
        <v>278</v>
      </c>
      <c r="P76">
        <f>IF(FRL!D76="","",FRL!D76)</f>
        <v>201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119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Lisa Pettersson</v>
      </c>
      <c r="B77">
        <f>IF(Win!B77="","",VALUE(Win!B77))</f>
        <v>5.7999999999999996E-3</v>
      </c>
      <c r="C77">
        <f>IF(Win!C77="","",Win!C77)</f>
        <v>172</v>
      </c>
      <c r="D77">
        <f>IF(Win!D77="","",Win!D77)</f>
        <v>131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Lisa Pettersson</v>
      </c>
      <c r="N77" t="str">
        <f>IF(FRL!B77="","",FRL!B77)</f>
        <v>0.85%</v>
      </c>
      <c r="O77">
        <f>IF(FRL!C77="","",FRL!C77)</f>
        <v>118</v>
      </c>
      <c r="P77">
        <f>IF(FRL!D77="","",FRL!D77)</f>
        <v>81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Liyana Azizan Durisic</v>
      </c>
      <c r="B78">
        <f>IF(Win!B78="","",VALUE(Win!B78))</f>
        <v>2.0000000000000001E-4</v>
      </c>
      <c r="C78">
        <f>IF(Win!C78="","",Win!C78)</f>
        <v>5000</v>
      </c>
      <c r="D78">
        <f>IF(Win!D78="","",Win!D78)</f>
        <v>126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Liyana Azizan Durisic</v>
      </c>
      <c r="N78" t="str">
        <f>IF(FRL!B78="","",FRL!B78)</f>
        <v>0.23%</v>
      </c>
      <c r="O78">
        <f>IF(FRL!C78="","",FRL!C78)</f>
        <v>435</v>
      </c>
      <c r="P78">
        <f>IF(FRL!D78="","",FRL!D78)</f>
        <v>81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55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Liz Young</v>
      </c>
      <c r="B79">
        <f>IF(Win!B79="","",VALUE(Win!B79))</f>
        <v>1.34E-2</v>
      </c>
      <c r="C79">
        <f>IF(Win!C79="","",Win!C79)</f>
        <v>75</v>
      </c>
      <c r="D79">
        <f>IF(Win!D79="","",Win!D79)</f>
        <v>91</v>
      </c>
      <c r="E79" s="18">
        <f t="shared" si="6"/>
        <v>2E-3</v>
      </c>
      <c r="F79">
        <f t="array" ref="F79">IF(E79="","",RANK(E79, $E$2:$E$241) + COUNTIFS($E$2:$E$241, E79, $D$2:$D$241, "&lt;"&amp;D79) + COUNTIFS($E$2:$E$241, E79, $D$2:$D$241, D79, $A$2:$A$241, "&lt;"&amp;A79))</f>
        <v>18</v>
      </c>
      <c r="G79">
        <f ca="1">IF(Win!F79="","",Win!F79)</f>
        <v>44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Spreadex: 90/1, 6pl, 1/5</v>
      </c>
      <c r="M79" t="str">
        <f>IF(FRL!A79="","",FRL!A79)</f>
        <v>Liz Young</v>
      </c>
      <c r="N79" t="str">
        <f>IF(FRL!B79="","",FRL!B79)</f>
        <v>1.22%</v>
      </c>
      <c r="O79">
        <f>IF(FRL!C79="","",FRL!C79)</f>
        <v>82</v>
      </c>
      <c r="P79">
        <f>IF(FRL!D79="","",FRL!D79)</f>
        <v>101</v>
      </c>
      <c r="Q79" s="18">
        <f t="shared" si="9"/>
        <v>2E-3</v>
      </c>
      <c r="R79">
        <f t="array" ref="R79">IF(Q79="","",RANK(Q79, $Q$2:$Q$241) + COUNTIFS($Q$2:$Q$241, Q79, $P$2:$P$241, "&lt;"&amp;P79) + COUNTIFS($Q$2:$Q$241, Q79, $P$2:$P$241, P79, $M$2:$M$241, "&lt;"&amp;M79))</f>
        <v>11</v>
      </c>
      <c r="S79">
        <f ca="1">IF(FRL!F79="","",FRL!F79)</f>
        <v>55</v>
      </c>
      <c r="T79" s="6" t="str">
        <f t="shared" ca="1" si="10"/>
        <v/>
      </c>
      <c r="U79" s="6">
        <f t="shared" ca="1" si="11"/>
        <v>-2</v>
      </c>
      <c r="V79" t="str">
        <f ca="1">IF(R79="","",FRL!H79)</f>
        <v>Spreadex: 100/1, 6pl, 1/5</v>
      </c>
    </row>
    <row r="80" spans="1:22" x14ac:dyDescent="0.25">
      <c r="A80" t="str">
        <f>IF(Win!A80="","",Win!A80)</f>
        <v>Luna Sobron Galmes</v>
      </c>
      <c r="B80">
        <f>IF(Win!B80="","",VALUE(Win!B80))</f>
        <v>1.8800000000000001E-2</v>
      </c>
      <c r="C80">
        <f>IF(Win!C80="","",Win!C80)</f>
        <v>53</v>
      </c>
      <c r="D80">
        <f>IF(Win!D80="","",Win!D80)</f>
        <v>36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Luna Sobron Galmes</v>
      </c>
      <c r="N80" t="str">
        <f>IF(FRL!B80="","",FRL!B80)</f>
        <v>1.57%</v>
      </c>
      <c r="O80">
        <f>IF(FRL!C80="","",FRL!C80)</f>
        <v>64</v>
      </c>
      <c r="P80">
        <f>IF(FRL!D80="","",FRL!D80)</f>
        <v>41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Lydia Hall</v>
      </c>
      <c r="B81">
        <f>IF(Win!B81="","",VALUE(Win!B81))</f>
        <v>5.7000000000000002E-3</v>
      </c>
      <c r="C81">
        <f>IF(Win!C81="","",Win!C81)</f>
        <v>175</v>
      </c>
      <c r="D81">
        <f>IF(Win!D81="","",Win!D81)</f>
        <v>101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Lydia Hall</v>
      </c>
      <c r="N81" t="str">
        <f>IF(FRL!B81="","",FRL!B81)</f>
        <v>0.81%</v>
      </c>
      <c r="O81">
        <f>IF(FRL!C81="","",FRL!C81)</f>
        <v>123</v>
      </c>
      <c r="P81">
        <f>IF(FRL!D81="","",FRL!D81)</f>
        <v>81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Maddison Hinson-Tolchard</v>
      </c>
      <c r="B82">
        <f>IF(Win!B82="","",VALUE(Win!B82))</f>
        <v>1.5E-3</v>
      </c>
      <c r="C82">
        <f>IF(Win!C82="","",Win!C82)</f>
        <v>667</v>
      </c>
      <c r="D82">
        <f>IF(Win!D82="","",Win!D82)</f>
        <v>376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Maddison Hinson-Tolchard</v>
      </c>
      <c r="N82" t="str">
        <f>IF(FRL!B82="","",FRL!B82)</f>
        <v>0.47%</v>
      </c>
      <c r="O82">
        <f>IF(FRL!C82="","",FRL!C82)</f>
        <v>213</v>
      </c>
      <c r="P82">
        <f>IF(FRL!D82="","",FRL!D82)</f>
        <v>126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55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Magdalena Simmermacher</v>
      </c>
      <c r="B83">
        <f>IF(Win!B83="","",VALUE(Win!B83))</f>
        <v>4.0000000000000002E-4</v>
      </c>
      <c r="C83">
        <f>IF(Win!C83="","",Win!C83)</f>
        <v>2500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Magdalena Simmermacher</v>
      </c>
      <c r="N83" t="str">
        <f>IF(FRL!B83="","",FRL!B83)</f>
        <v>0.19%</v>
      </c>
      <c r="O83">
        <f>IF(FRL!C83="","",FRL!C83)</f>
        <v>526</v>
      </c>
      <c r="P83">
        <f>IF(FRL!D83="","",FRL!D83)</f>
        <v>751</v>
      </c>
      <c r="Q83" s="18">
        <f t="shared" si="9"/>
        <v>1E-3</v>
      </c>
      <c r="R83">
        <f t="array" ref="R83">IF(Q83="","",RANK(Q83, $Q$2:$Q$241) + COUNTIFS($Q$2:$Q$241, Q83, $P$2:$P$241, "&lt;"&amp;P83) + COUNTIFS($Q$2:$Q$241, Q83, $P$2:$P$241, P83, $M$2:$M$241, "&lt;"&amp;M83))</f>
        <v>28</v>
      </c>
      <c r="S83">
        <f ca="1">IF(FRL!F83="","",FRL!F83)</f>
        <v>55</v>
      </c>
      <c r="T83" s="6" t="str">
        <f t="shared" ca="1" si="10"/>
        <v/>
      </c>
      <c r="U83" s="6">
        <f t="shared" ca="1" si="11"/>
        <v>-2</v>
      </c>
      <c r="V83" t="str">
        <f ca="1">IF(R83="","",FRL!H83)</f>
        <v>Spreadex: 750/1, 6pl, 1/5</v>
      </c>
    </row>
    <row r="84" spans="1:22" x14ac:dyDescent="0.25">
      <c r="A84" t="str">
        <f>IF(Win!A84="","",Win!A84)</f>
        <v>Maha Haddioui</v>
      </c>
      <c r="B84">
        <f>IF(Win!B84="","",VALUE(Win!B84))</f>
        <v>2.0999999999999999E-3</v>
      </c>
      <c r="C84">
        <f>IF(Win!C84="","",Win!C84)</f>
        <v>476</v>
      </c>
      <c r="D84">
        <f>IF(Win!D84="","",Win!D84)</f>
        <v>376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77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Maha Haddioui</v>
      </c>
      <c r="N84" t="str">
        <f>IF(FRL!B84="","",FRL!B84)</f>
        <v>0.44%</v>
      </c>
      <c r="O84">
        <f>IF(FRL!C84="","",FRL!C84)</f>
        <v>227</v>
      </c>
      <c r="P84">
        <f>IF(FRL!D84="","",FRL!D84)</f>
        <v>201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42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Manon De Roey</v>
      </c>
      <c r="B85">
        <f>IF(Win!B85="","",VALUE(Win!B85))</f>
        <v>2.9399999999999999E-2</v>
      </c>
      <c r="C85">
        <f>IF(Win!C85="","",Win!C85)</f>
        <v>34</v>
      </c>
      <c r="D85">
        <f>IF(Win!D85="","",Win!D85)</f>
        <v>15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Manon De Roey</v>
      </c>
      <c r="N85" t="str">
        <f>IF(FRL!B85="","",FRL!B85)</f>
        <v>1.77%</v>
      </c>
      <c r="O85">
        <f>IF(FRL!C85="","",FRL!C85)</f>
        <v>56</v>
      </c>
      <c r="P85">
        <f>IF(FRL!D85="","",FRL!D85)</f>
        <v>29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Maria Hernandez</v>
      </c>
      <c r="B86">
        <f>IF(Win!B86="","",VALUE(Win!B86))</f>
        <v>3.7000000000000002E-3</v>
      </c>
      <c r="C86">
        <f>IF(Win!C86="","",Win!C86)</f>
        <v>270</v>
      </c>
      <c r="D86">
        <f>IF(Win!D86="","",Win!D86)</f>
        <v>176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21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Maria Hernandez</v>
      </c>
      <c r="N86" t="str">
        <f>IF(FRL!B86="","",FRL!B86)</f>
        <v>0.61%</v>
      </c>
      <c r="O86">
        <f>IF(FRL!C86="","",FRL!C86)</f>
        <v>164</v>
      </c>
      <c r="P86">
        <f>IF(FRL!D86="","",FRL!D86)</f>
        <v>151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55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Marianne Skarpnord</v>
      </c>
      <c r="B87">
        <f>IF(Win!B87="","",VALUE(Win!B87))</f>
        <v>1.2999999999999999E-3</v>
      </c>
      <c r="C87">
        <f>IF(Win!C87="","",Win!C87)</f>
        <v>769</v>
      </c>
      <c r="D87">
        <f>IF(Win!D87="","",Win!D87)</f>
        <v>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Marianne Skarpnord</v>
      </c>
      <c r="N87" t="str">
        <f>IF(FRL!B87="","",FRL!B87)</f>
        <v>0.45%</v>
      </c>
      <c r="O87">
        <f>IF(FRL!C87="","",FRL!C87)</f>
        <v>222</v>
      </c>
      <c r="P87">
        <f>IF(FRL!D87="","",FRL!D87)</f>
        <v>251</v>
      </c>
      <c r="Q87" s="18">
        <f t="shared" si="9"/>
        <v>1E-3</v>
      </c>
      <c r="R87">
        <f t="array" ref="R87">IF(Q87="","",RANK(Q87, $Q$2:$Q$241) + COUNTIFS($Q$2:$Q$241, Q87, $P$2:$P$241, "&lt;"&amp;P87) + COUNTIFS($Q$2:$Q$241, Q87, $P$2:$P$241, P87, $M$2:$M$241, "&lt;"&amp;M87))</f>
        <v>24</v>
      </c>
      <c r="S87">
        <f ca="1">IF(FRL!F87="","",FRL!F87)</f>
        <v>10</v>
      </c>
      <c r="T87" s="6" t="str">
        <f t="shared" ca="1" si="10"/>
        <v/>
      </c>
      <c r="U87" s="6">
        <f t="shared" ca="1" si="11"/>
        <v>-2</v>
      </c>
      <c r="V87" t="str">
        <f ca="1">IF(R87="","",FRL!H87)</f>
        <v>Spreadex: 250/1, 6pl, 1/5</v>
      </c>
    </row>
    <row r="88" spans="1:22" x14ac:dyDescent="0.25">
      <c r="A88" t="str">
        <f>IF(Win!A88="","",Win!A88)</f>
        <v>Marta Martin</v>
      </c>
      <c r="B88">
        <f>IF(Win!B88="","",VALUE(Win!B88))</f>
        <v>6.1999999999999998E-3</v>
      </c>
      <c r="C88">
        <f>IF(Win!C88="","",Win!C88)</f>
        <v>161</v>
      </c>
      <c r="D88">
        <f>IF(Win!D88="","",Win!D88)</f>
        <v>126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Marta Martin</v>
      </c>
      <c r="N88" t="str">
        <f>IF(FRL!B88="","",FRL!B88)</f>
        <v>0.70%</v>
      </c>
      <c r="O88">
        <f>IF(FRL!C88="","",FRL!C88)</f>
        <v>143</v>
      </c>
      <c r="P88">
        <f>IF(FRL!D88="","",FRL!D88)</f>
        <v>101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42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Megan Dennis</v>
      </c>
      <c r="B89">
        <f>IF(Win!B89="","",VALUE(Win!B89))</f>
        <v>1E-4</v>
      </c>
      <c r="C89">
        <f>IF(Win!C89="","",Win!C89)</f>
        <v>10000</v>
      </c>
      <c r="D89">
        <f>IF(Win!D89="","",Win!D89)</f>
        <v>351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123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Megan Dennis</v>
      </c>
      <c r="N89" t="str">
        <f>IF(FRL!B89="","",FRL!B89)</f>
        <v>0.09%</v>
      </c>
      <c r="O89">
        <f>IF(FRL!C89="","",FRL!C89)</f>
        <v>1111</v>
      </c>
      <c r="P89">
        <f>IF(FRL!D89="","",FRL!D89)</f>
        <v>201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129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Meghan MacLaren</v>
      </c>
      <c r="B90">
        <f>IF(Win!B90="","",VALUE(Win!B90))</f>
        <v>1.1999999999999999E-3</v>
      </c>
      <c r="C90">
        <f>IF(Win!C90="","",Win!C90)</f>
        <v>833</v>
      </c>
      <c r="D90">
        <f>IF(Win!D90="","",Win!D90)</f>
        <v>276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Meghan MacLaren</v>
      </c>
      <c r="N90" t="str">
        <f>IF(FRL!B90="","",FRL!B90)</f>
        <v>0.41%</v>
      </c>
      <c r="O90">
        <f>IF(FRL!C90="","",FRL!C90)</f>
        <v>244</v>
      </c>
      <c r="P90">
        <f>IF(FRL!D90="","",FRL!D90)</f>
        <v>301</v>
      </c>
      <c r="Q90" s="18">
        <f t="shared" si="9"/>
        <v>1E-3</v>
      </c>
      <c r="R90">
        <f t="array" ref="R90">IF(Q90="","",RANK(Q90, $Q$2:$Q$241) + COUNTIFS($Q$2:$Q$241, Q90, $P$2:$P$241, "&lt;"&amp;P90) + COUNTIFS($Q$2:$Q$241, Q90, $P$2:$P$241, P90, $M$2:$M$241, "&lt;"&amp;M90))</f>
        <v>26</v>
      </c>
      <c r="S90">
        <f ca="1">IF(FRL!F90="","",FRL!F90)</f>
        <v>18</v>
      </c>
      <c r="T90" s="6" t="str">
        <f t="shared" ca="1" si="10"/>
        <v/>
      </c>
      <c r="U90" s="6">
        <f t="shared" ca="1" si="11"/>
        <v>-2</v>
      </c>
      <c r="V90" t="str">
        <f ca="1">IF(R90="","",FRL!H90)</f>
        <v>Spreadex: 300/1, 6pl, 1/5</v>
      </c>
    </row>
    <row r="91" spans="1:22" x14ac:dyDescent="0.25">
      <c r="A91" t="str">
        <f>IF(Win!A91="","",Win!A91)</f>
        <v>Michaela Finn</v>
      </c>
      <c r="B91">
        <f>IF(Win!B91="","",VALUE(Win!B91))</f>
        <v>8.6E-3</v>
      </c>
      <c r="C91">
        <f>IF(Win!C91="","",Win!C91)</f>
        <v>116</v>
      </c>
      <c r="D91">
        <f>IF(Win!D91="","",Win!D91)</f>
        <v>301</v>
      </c>
      <c r="E91" s="18">
        <f t="shared" si="6"/>
        <v>5.0000000000000001E-3</v>
      </c>
      <c r="F91">
        <f t="array" ref="F91">IF(E91="","",RANK(E91, $E$2:$E$241) + COUNTIFS($E$2:$E$241, E91, $D$2:$D$241, "&lt;"&amp;D91) + COUNTIFS($E$2:$E$241, E91, $D$2:$D$241, D91, $A$2:$A$241, "&lt;"&amp;A91))</f>
        <v>11</v>
      </c>
      <c r="G91">
        <f ca="1">IF(Win!F91="","",Win!F91)</f>
        <v>93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Bet365: 300/1, 5pl, 1/4</v>
      </c>
      <c r="M91" t="str">
        <f>IF(FRL!A91="","",FRL!A91)</f>
        <v>Michaela Finn</v>
      </c>
      <c r="N91" t="str">
        <f>IF(FRL!B91="","",FRL!B91)</f>
        <v>0.93%</v>
      </c>
      <c r="O91">
        <f>IF(FRL!C91="","",FRL!C91)</f>
        <v>108</v>
      </c>
      <c r="P91">
        <f>IF(FRL!D91="","",FRL!D91)</f>
        <v>176</v>
      </c>
      <c r="Q91" s="18">
        <f t="shared" si="9"/>
        <v>4.0000000000000001E-3</v>
      </c>
      <c r="R91">
        <f t="array" ref="R91">IF(Q91="","",RANK(Q91, $Q$2:$Q$241) + COUNTIFS($Q$2:$Q$241, Q91, $P$2:$P$241, "&lt;"&amp;P91) + COUNTIFS($Q$2:$Q$241, Q91, $P$2:$P$241, P91, $M$2:$M$241, "&lt;"&amp;M91))</f>
        <v>3</v>
      </c>
      <c r="S91">
        <f ca="1">IF(FRL!F91="","",FRL!F91)</f>
        <v>55</v>
      </c>
      <c r="T91" s="6">
        <f t="shared" ca="1" si="10"/>
        <v>-2</v>
      </c>
      <c r="U91" s="6">
        <f t="shared" ca="1" si="11"/>
        <v>-2</v>
      </c>
      <c r="V91" t="str">
        <f ca="1">IF(R91="","",FRL!H91)</f>
        <v>Spreadex: 175/1, 6pl, 1/5</v>
      </c>
    </row>
    <row r="92" spans="1:22" x14ac:dyDescent="0.25">
      <c r="A92" t="str">
        <f>IF(Win!A92="","",Win!A92)</f>
        <v>Michele Thomson</v>
      </c>
      <c r="B92">
        <f>IF(Win!B92="","",VALUE(Win!B92))</f>
        <v>1E-4</v>
      </c>
      <c r="C92">
        <f>IF(Win!C92="","",Win!C92)</f>
        <v>10000</v>
      </c>
      <c r="D92">
        <f>IF(Win!D92="","",Win!D92)</f>
        <v>1501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44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Michele Thomson</v>
      </c>
      <c r="N92" t="str">
        <f>IF(FRL!B92="","",FRL!B92)</f>
        <v>0.12%</v>
      </c>
      <c r="O92">
        <f>IF(FRL!C92="","",FRL!C92)</f>
        <v>833</v>
      </c>
      <c r="P92">
        <f>IF(FRL!D92="","",FRL!D92)</f>
        <v>501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Michelle Bang</v>
      </c>
      <c r="B93">
        <f>IF(Win!B93="","",VALUE(Win!B93))</f>
        <v>0</v>
      </c>
      <c r="C93">
        <f>IF(Win!C93="","",Win!C93)</f>
        <v>10000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Michelle Bang</v>
      </c>
      <c r="N93" t="str">
        <f>IF(FRL!B93="","",FRL!B93)</f>
        <v>0.02%</v>
      </c>
      <c r="O93">
        <f>IF(FRL!C93="","",FRL!C93)</f>
        <v>5000</v>
      </c>
      <c r="P93">
        <f>IF(FRL!D93="","",FRL!D93)</f>
        <v>401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Mimi Rhodes</v>
      </c>
      <c r="B94">
        <f>IF(Win!B94="","",VALUE(Win!B94))</f>
        <v>1.4999999999999999E-2</v>
      </c>
      <c r="C94">
        <f>IF(Win!C94="","",Win!C94)</f>
        <v>67</v>
      </c>
      <c r="D94">
        <f>IF(Win!D94="","",Win!D94)</f>
        <v>67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Mimi Rhodes</v>
      </c>
      <c r="N94" t="str">
        <f>IF(FRL!B94="","",FRL!B94)</f>
        <v>1.36%</v>
      </c>
      <c r="O94">
        <f>IF(FRL!C94="","",FRL!C94)</f>
        <v>74</v>
      </c>
      <c r="P94">
        <f>IF(FRL!D94="","",FRL!D94)</f>
        <v>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88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Mina Yoon</v>
      </c>
      <c r="B95">
        <f>IF(Win!B95="","",VALUE(Win!B95))</f>
        <v>1.5100000000000001E-2</v>
      </c>
      <c r="C95">
        <f>IF(Win!C95="","",Win!C95)</f>
        <v>66</v>
      </c>
      <c r="D95">
        <f>IF(Win!D95="","",Win!D95)</f>
        <v>151</v>
      </c>
      <c r="E95" s="18">
        <f t="shared" si="6"/>
        <v>8.9999999999999993E-3</v>
      </c>
      <c r="F95">
        <f t="array" ref="F95">IF(E95="","",RANK(E95, $E$2:$E$241) + COUNTIFS($E$2:$E$241, E95, $D$2:$D$241, "&lt;"&amp;D95) + COUNTIFS($E$2:$E$241, E95, $D$2:$D$241, D95, $A$2:$A$241, "&lt;"&amp;A95))</f>
        <v>5</v>
      </c>
      <c r="G95">
        <f ca="1">IF(Win!F95="","",Win!F95)</f>
        <v>86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Bet365: 150/1, 5pl, 1/4</v>
      </c>
      <c r="M95" t="str">
        <f>IF(FRL!A95="","",FRL!A95)</f>
        <v>Mina Yoon</v>
      </c>
      <c r="N95" t="str">
        <f>IF(FRL!B95="","",FRL!B95)</f>
        <v>1.43%</v>
      </c>
      <c r="O95">
        <f>IF(FRL!C95="","",FRL!C95)</f>
        <v>70</v>
      </c>
      <c r="P95">
        <f>IF(FRL!D95="","",FRL!D95)</f>
        <v>101</v>
      </c>
      <c r="Q95" s="18">
        <f t="shared" si="9"/>
        <v>4.0000000000000001E-3</v>
      </c>
      <c r="R95">
        <f t="array" ref="R95">IF(Q95="","",RANK(Q95, $Q$2:$Q$241) + COUNTIFS($Q$2:$Q$241, Q95, $P$2:$P$241, "&lt;"&amp;P95) + COUNTIFS($Q$2:$Q$241, Q95, $P$2:$P$241, P95, $M$2:$M$241, "&lt;"&amp;M95))</f>
        <v>2</v>
      </c>
      <c r="S95">
        <f ca="1">IF(FRL!F95="","",FRL!F95)</f>
        <v>55</v>
      </c>
      <c r="T95" s="6">
        <f t="shared" ca="1" si="10"/>
        <v>-2</v>
      </c>
      <c r="U95" s="6">
        <f t="shared" ca="1" si="11"/>
        <v>-2</v>
      </c>
      <c r="V95" t="str">
        <f ca="1">IF(R95="","",FRL!H95)</f>
        <v>Bet365: 100/1, 5pl, 1/4</v>
      </c>
    </row>
    <row r="96" spans="1:22" x14ac:dyDescent="0.25">
      <c r="A96" t="str">
        <f>IF(Win!A96="","",Win!A96)</f>
        <v>Moa Folke</v>
      </c>
      <c r="B96">
        <f>IF(Win!B96="","",VALUE(Win!B96))</f>
        <v>1.49E-2</v>
      </c>
      <c r="C96">
        <f>IF(Win!C96="","",Win!C96)</f>
        <v>67</v>
      </c>
      <c r="D96">
        <f>IF(Win!D96="","",Win!D96)</f>
        <v>67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Moa Folke</v>
      </c>
      <c r="N96" t="str">
        <f>IF(FRL!B96="","",FRL!B96)</f>
        <v>1.40%</v>
      </c>
      <c r="O96">
        <f>IF(FRL!C96="","",FRL!C96)</f>
        <v>71</v>
      </c>
      <c r="P96">
        <f>IF(FRL!D96="","",FRL!D96)</f>
        <v>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Momoka Kobori</v>
      </c>
      <c r="B97">
        <f>IF(Win!B97="","",VALUE(Win!B97))</f>
        <v>8.8000000000000005E-3</v>
      </c>
      <c r="C97">
        <f>IF(Win!C97="","",Win!C97)</f>
        <v>114</v>
      </c>
      <c r="D97">
        <f>IF(Win!D97="","",Win!D97)</f>
        <v>67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60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Momoka Kobori</v>
      </c>
      <c r="N97" t="str">
        <f>IF(FRL!B97="","",FRL!B97)</f>
        <v>1.12%</v>
      </c>
      <c r="O97">
        <f>IF(FRL!C97="","",FRL!C97)</f>
        <v>89</v>
      </c>
      <c r="P97">
        <f>IF(FRL!D97="","",FRL!D97)</f>
        <v>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42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Munchin Keh</v>
      </c>
      <c r="B98">
        <f>IF(Win!B98="","",VALUE(Win!B98))</f>
        <v>1E-4</v>
      </c>
      <c r="C98">
        <f>IF(Win!C98="","",Win!C98)</f>
        <v>10000</v>
      </c>
      <c r="D98">
        <f>IF(Win!D98="","",Win!D98)</f>
        <v>1001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Munchin Keh</v>
      </c>
      <c r="N98" t="str">
        <f>IF(FRL!B98="","",FRL!B98)</f>
        <v>0.08%</v>
      </c>
      <c r="O98">
        <f>IF(FRL!C98="","",FRL!C98)</f>
        <v>1250</v>
      </c>
      <c r="P98">
        <f>IF(FRL!D98="","",FRL!D98)</f>
        <v>751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132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Nastasia Nadaud</v>
      </c>
      <c r="B99">
        <f>IF(Win!B99="","",VALUE(Win!B99))</f>
        <v>1.6E-2</v>
      </c>
      <c r="C99">
        <f>IF(Win!C99="","",Win!C99)</f>
        <v>63</v>
      </c>
      <c r="D99">
        <f>IF(Win!D99="","",Win!D99)</f>
        <v>29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Nastasia Nadaud</v>
      </c>
      <c r="N99" t="str">
        <f>IF(FRL!B99="","",FRL!B99)</f>
        <v>1.50%</v>
      </c>
      <c r="O99">
        <f>IF(FRL!C99="","",FRL!C99)</f>
        <v>67</v>
      </c>
      <c r="P99">
        <f>IF(FRL!D99="","",FRL!D99)</f>
        <v>36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Natacha Host Husted</v>
      </c>
      <c r="B100">
        <f>IF(Win!B100="","",VALUE(Win!B100))</f>
        <v>3.3E-3</v>
      </c>
      <c r="C100">
        <f>IF(Win!C100="","",Win!C100)</f>
        <v>303</v>
      </c>
      <c r="D100">
        <f>IF(Win!D100="","",Win!D100)</f>
        <v>251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Natacha Host Husted</v>
      </c>
      <c r="N100" t="str">
        <f>IF(FRL!B100="","",FRL!B100)</f>
        <v>0.51%</v>
      </c>
      <c r="O100">
        <f>IF(FRL!C100="","",FRL!C100)</f>
        <v>196</v>
      </c>
      <c r="P100">
        <f>IF(FRL!D100="","",FRL!D100)</f>
        <v>251</v>
      </c>
      <c r="Q100" s="18">
        <f t="shared" si="9"/>
        <v>1E-3</v>
      </c>
      <c r="R100">
        <f t="array" ref="R100">IF(Q100="","",RANK(Q100, $Q$2:$Q$241) + COUNTIFS($Q$2:$Q$241, Q100, $P$2:$P$241, "&lt;"&amp;P100) + COUNTIFS($Q$2:$Q$241, Q100, $P$2:$P$241, P100, $M$2:$M$241, "&lt;"&amp;M100))</f>
        <v>25</v>
      </c>
      <c r="S100">
        <f ca="1">IF(FRL!F100="","",FRL!F100)</f>
        <v>55</v>
      </c>
      <c r="T100" s="6" t="str">
        <f t="shared" ca="1" si="10"/>
        <v/>
      </c>
      <c r="U100" s="6">
        <f t="shared" ca="1" si="11"/>
        <v>-2</v>
      </c>
      <c r="V100" t="str">
        <f ca="1">IF(R100="","",FRL!H100)</f>
        <v>Spreadex: 250/1, 6pl, 1/5</v>
      </c>
    </row>
    <row r="101" spans="1:22" x14ac:dyDescent="0.25">
      <c r="A101" t="str">
        <f>IF(Win!A101="","",Win!A101)</f>
        <v>Nayeon Eum</v>
      </c>
      <c r="B101">
        <f>IF(Win!B101="","",VALUE(Win!B101))</f>
        <v>1E-4</v>
      </c>
      <c r="C101">
        <f>IF(Win!C101="","",Win!C101)</f>
        <v>10000</v>
      </c>
      <c r="D101">
        <f>IF(Win!D101="","",Win!D101)</f>
        <v>751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Nayeon Eum</v>
      </c>
      <c r="N101" t="str">
        <f>IF(FRL!B101="","",FRL!B101)</f>
        <v>0.11%</v>
      </c>
      <c r="O101">
        <f>IF(FRL!C101="","",FRL!C101)</f>
        <v>909</v>
      </c>
      <c r="P101">
        <f>IF(FRL!D101="","",FRL!D101)</f>
        <v>501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88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Noora Komulainen</v>
      </c>
      <c r="B102">
        <f>IF(Win!B102="","",VALUE(Win!B102))</f>
        <v>3.7000000000000002E-3</v>
      </c>
      <c r="C102">
        <f>IF(Win!C102="","",Win!C102)</f>
        <v>270</v>
      </c>
      <c r="D102">
        <f>IF(Win!D102="","",Win!D102)</f>
        <v>301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Noora Komulainen</v>
      </c>
      <c r="N102" t="str">
        <f>IF(FRL!B102="","",FRL!B102)</f>
        <v>0.60%</v>
      </c>
      <c r="O102">
        <f>IF(FRL!C102="","",FRL!C102)</f>
        <v>167</v>
      </c>
      <c r="P102">
        <f>IF(FRL!D102="","",FRL!D102)</f>
        <v>151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105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Nuria Iturrioz</v>
      </c>
      <c r="B103">
        <f>IF(Win!B103="","",VALUE(Win!B103))</f>
        <v>7.9000000000000008E-3</v>
      </c>
      <c r="C103">
        <f>IF(Win!C103="","",Win!C103)</f>
        <v>127</v>
      </c>
      <c r="D103">
        <f>IF(Win!D103="","",Win!D103)</f>
        <v>71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Nuria Iturrioz</v>
      </c>
      <c r="N103" t="str">
        <f>IF(FRL!B103="","",FRL!B103)</f>
        <v>0.89%</v>
      </c>
      <c r="O103">
        <f>IF(FRL!C103="","",FRL!C103)</f>
        <v>112</v>
      </c>
      <c r="P103">
        <f>IF(FRL!D103="","",FRL!D103)</f>
        <v>81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113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Patricia Isabel Schmidt</v>
      </c>
      <c r="B104">
        <f>IF(Win!B104="","",VALUE(Win!B104))</f>
        <v>5.8999999999999999E-3</v>
      </c>
      <c r="C104">
        <f>IF(Win!C104="","",Win!C104)</f>
        <v>169</v>
      </c>
      <c r="D104">
        <f>IF(Win!D104="","",Win!D104)</f>
        <v>101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Patricia Isabel Schmidt</v>
      </c>
      <c r="N104" t="str">
        <f>IF(FRL!B104="","",FRL!B104)</f>
        <v>0.92%</v>
      </c>
      <c r="O104">
        <f>IF(FRL!C104="","",FRL!C104)</f>
        <v>109</v>
      </c>
      <c r="P104">
        <f>IF(FRL!D104="","",FRL!D104)</f>
        <v>67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119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Pattaraporn Mounchoo</v>
      </c>
      <c r="B105">
        <f>IF(Win!B105="","",VALUE(Win!B105))</f>
        <v>0</v>
      </c>
      <c r="C105">
        <f>IF(Win!C105="","",Win!C105)</f>
        <v>10000</v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Pattaraporn Mounchoo</v>
      </c>
      <c r="N105" t="str">
        <f>IF(FRL!B105="","",FRL!B105)</f>
        <v>0.02%</v>
      </c>
      <c r="O105">
        <f>IF(FRL!C105="","",FRL!C105)</f>
        <v>5000</v>
      </c>
      <c r="P105">
        <f>IF(FRL!D105="","",FRL!D105)</f>
        <v>751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79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Pauline Roussin-Bouchard</v>
      </c>
      <c r="B106">
        <f>IF(Win!B106="","",VALUE(Win!B106))</f>
        <v>2.8199999999999999E-2</v>
      </c>
      <c r="C106">
        <f>IF(Win!C106="","",Win!C106)</f>
        <v>35</v>
      </c>
      <c r="D106">
        <f>IF(Win!D106="","",Win!D106)</f>
        <v>17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31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Pauline Roussin-Bouchard</v>
      </c>
      <c r="N106" t="str">
        <f>IF(FRL!B106="","",FRL!B106)</f>
        <v>1.87%</v>
      </c>
      <c r="O106">
        <f>IF(FRL!C106="","",FRL!C106)</f>
        <v>53</v>
      </c>
      <c r="P106">
        <f>IF(FRL!D106="","",FRL!D106)</f>
        <v>29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Perrine Delacour</v>
      </c>
      <c r="B107">
        <f>IF(Win!B107="","",VALUE(Win!B107))</f>
        <v>3.3500000000000002E-2</v>
      </c>
      <c r="C107">
        <f>IF(Win!C107="","",Win!C107)</f>
        <v>30</v>
      </c>
      <c r="D107">
        <f>IF(Win!D107="","",Win!D107)</f>
        <v>41</v>
      </c>
      <c r="E107" s="18">
        <f t="shared" si="6"/>
        <v>8.9999999999999993E-3</v>
      </c>
      <c r="F107">
        <f t="array" ref="F107">IF(E107="","",RANK(E107, $E$2:$E$241) + COUNTIFS($E$2:$E$241, E107, $D$2:$D$241, "&lt;"&amp;D107) + COUNTIFS($E$2:$E$241, E107, $D$2:$D$241, D107, $A$2:$A$241, "&lt;"&amp;A107))</f>
        <v>3</v>
      </c>
      <c r="G107">
        <f ca="1">IF(Win!F107="","",Win!F107)</f>
        <v>31</v>
      </c>
      <c r="H107" s="6">
        <f t="shared" ca="1" si="7"/>
        <v>-2</v>
      </c>
      <c r="I107" s="6">
        <f t="shared" ca="1" si="8"/>
        <v>-2</v>
      </c>
      <c r="J107" t="str">
        <f ca="1">IF(F107="","",Win!H107)</f>
        <v>Spreadex: 40/1, 6pl, 1/5</v>
      </c>
      <c r="M107" t="str">
        <f>IF(FRL!A107="","",FRL!A107)</f>
        <v>Perrine Delacour</v>
      </c>
      <c r="N107" t="str">
        <f>IF(FRL!B107="","",FRL!B107)</f>
        <v>1.90%</v>
      </c>
      <c r="O107">
        <f>IF(FRL!C107="","",FRL!C107)</f>
        <v>53</v>
      </c>
      <c r="P107">
        <f>IF(FRL!D107="","",FRL!D107)</f>
        <v>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88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Pia Babnik</v>
      </c>
      <c r="B108">
        <f>IF(Win!B108="","",VALUE(Win!B108))</f>
        <v>7.1999999999999998E-3</v>
      </c>
      <c r="C108">
        <f>IF(Win!C108="","",Win!C108)</f>
        <v>139</v>
      </c>
      <c r="D108">
        <f>IF(Win!D108="","",Win!D108)</f>
        <v>31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Pia Babnik</v>
      </c>
      <c r="N108" t="str">
        <f>IF(FRL!B108="","",FRL!B108)</f>
        <v>1.01%</v>
      </c>
      <c r="O108">
        <f>IF(FRL!C108="","",FRL!C108)</f>
        <v>99</v>
      </c>
      <c r="P108">
        <f>IF(FRL!D108="","",FRL!D108)</f>
        <v>36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42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Polly Mack</v>
      </c>
      <c r="B109">
        <f>IF(Win!B109="","",VALUE(Win!B109))</f>
        <v>2.3599999999999999E-2</v>
      </c>
      <c r="C109">
        <f>IF(Win!C109="","",Win!C109)</f>
        <v>42</v>
      </c>
      <c r="D109">
        <f>IF(Win!D109="","",Win!D109)</f>
        <v>34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31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Polly Mack</v>
      </c>
      <c r="N109" t="str">
        <f>IF(FRL!B109="","",FRL!B109)</f>
        <v>1.61%</v>
      </c>
      <c r="O109">
        <f>IF(FRL!C109="","",FRL!C109)</f>
        <v>62</v>
      </c>
      <c r="P109">
        <f>IF(FRL!D109="","",FRL!D109)</f>
        <v>41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113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Pranavi Urs</v>
      </c>
      <c r="B110">
        <f>IF(Win!B110="","",VALUE(Win!B110))</f>
        <v>1.34E-2</v>
      </c>
      <c r="C110">
        <f>IF(Win!C110="","",Win!C110)</f>
        <v>75</v>
      </c>
      <c r="D110">
        <f>IF(Win!D110="","",Win!D110)</f>
        <v>71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Pranavi Urs</v>
      </c>
      <c r="N110" t="str">
        <f>IF(FRL!B110="","",FRL!B110)</f>
        <v>1.20%</v>
      </c>
      <c r="O110">
        <f>IF(FRL!C110="","",FRL!C110)</f>
        <v>83</v>
      </c>
      <c r="P110">
        <f>IF(FRL!D110="","",FRL!D110)</f>
        <v>61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79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Rachel Lee</v>
      </c>
      <c r="B111">
        <f>IF(Win!B111="","",VALUE(Win!B111))</f>
        <v>1.9E-3</v>
      </c>
      <c r="C111">
        <f>IF(Win!C111="","",Win!C111)</f>
        <v>526</v>
      </c>
      <c r="D111">
        <f>IF(Win!D111="","",Win!D111)</f>
        <v>251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Rachel Lee</v>
      </c>
      <c r="N111" t="str">
        <f>IF(FRL!B111="","",FRL!B111)</f>
        <v>0.44%</v>
      </c>
      <c r="O111">
        <f>IF(FRL!C111="","",FRL!C111)</f>
        <v>227</v>
      </c>
      <c r="P111">
        <f>IF(FRL!D111="","",FRL!D111)</f>
        <v>151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55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Rhianna Lewis</v>
      </c>
      <c r="B112">
        <f>IF(Win!B112="","",VALUE(Win!B112))</f>
        <v>1E-4</v>
      </c>
      <c r="C112">
        <f>IF(Win!C112="","",Win!C112)</f>
        <v>10000</v>
      </c>
      <c r="D112">
        <f>IF(Win!D112="","",Win!D112)</f>
        <v>1501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Rhianna Lewis</v>
      </c>
      <c r="N112" t="str">
        <f>IF(FRL!B112="","",FRL!B112)</f>
        <v>0.12%</v>
      </c>
      <c r="O112">
        <f>IF(FRL!C112="","",FRL!C112)</f>
        <v>833</v>
      </c>
      <c r="P112">
        <f>IF(FRL!D112="","",FRL!D112)</f>
        <v>501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42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Rosie Davies</v>
      </c>
      <c r="B113">
        <f>IF(Win!B113="","",VALUE(Win!B113))</f>
        <v>2.5000000000000001E-3</v>
      </c>
      <c r="C113">
        <f>IF(Win!C113="","",Win!C113)</f>
        <v>400</v>
      </c>
      <c r="D113">
        <f>IF(Win!D113="","",Win!D113)</f>
        <v>301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100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Rosie Davies</v>
      </c>
      <c r="N113" t="str">
        <f>IF(FRL!B113="","",FRL!B113)</f>
        <v>0.54%</v>
      </c>
      <c r="O113">
        <f>IF(FRL!C113="","",FRL!C113)</f>
        <v>185</v>
      </c>
      <c r="P113">
        <f>IF(FRL!D113="","",FRL!D113)</f>
        <v>151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55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Sanna Nuutinen</v>
      </c>
      <c r="B114">
        <f>IF(Win!B114="","",VALUE(Win!B114))</f>
        <v>4.1999999999999997E-3</v>
      </c>
      <c r="C114">
        <f>IF(Win!C114="","",Win!C114)</f>
        <v>238</v>
      </c>
      <c r="D114">
        <f>IF(Win!D114="","",Win!D114)</f>
        <v>501</v>
      </c>
      <c r="E114" s="18">
        <f t="shared" si="6"/>
        <v>2E-3</v>
      </c>
      <c r="F114">
        <f t="array" ref="F114">IF(E114="","",RANK(E114, $E$2:$E$241) + COUNTIFS($E$2:$E$241, E114, $D$2:$D$241, "&lt;"&amp;D114) + COUNTIFS($E$2:$E$241, E114, $D$2:$D$241, D114, $A$2:$A$241, "&lt;"&amp;A114))</f>
        <v>24</v>
      </c>
      <c r="G114">
        <f ca="1">IF(Win!F114="","",Win!F114)</f>
        <v>77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QuinnBet: 500/1, 5pl, 1/4</v>
      </c>
      <c r="M114" t="str">
        <f>IF(FRL!A114="","",FRL!A114)</f>
        <v>Sanna Nuutinen</v>
      </c>
      <c r="N114" t="str">
        <f>IF(FRL!B114="","",FRL!B114)</f>
        <v>0.69%</v>
      </c>
      <c r="O114">
        <f>IF(FRL!C114="","",FRL!C114)</f>
        <v>145</v>
      </c>
      <c r="P114">
        <f>IF(FRL!D114="","",FRL!D114)</f>
        <v>251</v>
      </c>
      <c r="Q114" s="18">
        <f t="shared" si="9"/>
        <v>3.0000000000000001E-3</v>
      </c>
      <c r="R114">
        <f t="array" ref="R114">IF(Q114="","",RANK(Q114, $Q$2:$Q$241) + COUNTIFS($Q$2:$Q$241, Q114, $P$2:$P$241, "&lt;"&amp;P114) + COUNTIFS($Q$2:$Q$241, Q114, $P$2:$P$241, P114, $M$2:$M$241, "&lt;"&amp;M114))</f>
        <v>8</v>
      </c>
      <c r="S114">
        <f ca="1">IF(FRL!F114="","",FRL!F114)</f>
        <v>55</v>
      </c>
      <c r="T114" s="6" t="str">
        <f t="shared" ca="1" si="10"/>
        <v/>
      </c>
      <c r="U114" s="6">
        <f t="shared" ca="1" si="11"/>
        <v>-2</v>
      </c>
      <c r="V114" t="str">
        <f ca="1">IF(R114="","",FRL!H114)</f>
        <v>Spreadex: 250/1, 6pl, 1/5</v>
      </c>
    </row>
    <row r="115" spans="1:22" x14ac:dyDescent="0.25">
      <c r="A115" t="str">
        <f>IF(Win!A115="","",Win!A115)</f>
        <v>Sara Kouskova</v>
      </c>
      <c r="B115">
        <f>IF(Win!B115="","",VALUE(Win!B115))</f>
        <v>1.11E-2</v>
      </c>
      <c r="C115">
        <f>IF(Win!C115="","",Win!C115)</f>
        <v>90</v>
      </c>
      <c r="D115">
        <f>IF(Win!D115="","",Win!D115)</f>
        <v>81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Sara Kouskova</v>
      </c>
      <c r="N115" t="str">
        <f>IF(FRL!B115="","",FRL!B115)</f>
        <v>1.27%</v>
      </c>
      <c r="O115">
        <f>IF(FRL!C115="","",FRL!C115)</f>
        <v>79</v>
      </c>
      <c r="P115">
        <f>IF(FRL!D115="","",FRL!D115)</f>
        <v>61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31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Sarah Kemp</v>
      </c>
      <c r="B116">
        <f>IF(Win!B116="","",VALUE(Win!B116))</f>
        <v>3.95E-2</v>
      </c>
      <c r="C116">
        <f>IF(Win!C116="","",Win!C116)</f>
        <v>25</v>
      </c>
      <c r="D116">
        <f>IF(Win!D116="","",Win!D116)</f>
        <v>34</v>
      </c>
      <c r="E116" s="18">
        <f t="shared" si="6"/>
        <v>0.01</v>
      </c>
      <c r="F116">
        <f t="array" ref="F116">IF(E116="","",RANK(E116, $E$2:$E$241) + COUNTIFS($E$2:$E$241, E116, $D$2:$D$241, "&lt;"&amp;D116) + COUNTIFS($E$2:$E$241, E116, $D$2:$D$241, D116, $A$2:$A$241, "&lt;"&amp;A116))</f>
        <v>2</v>
      </c>
      <c r="G116">
        <f ca="1">IF(Win!F116="","",Win!F116)</f>
        <v>4</v>
      </c>
      <c r="H116" s="6">
        <f t="shared" ca="1" si="7"/>
        <v>7.25</v>
      </c>
      <c r="I116" s="6">
        <f t="shared" ca="1" si="8"/>
        <v>7.25</v>
      </c>
      <c r="J116" t="str">
        <f ca="1">IF(F116="","",Win!H116)</f>
        <v>QuinnBet: 33/1, 5pl, 1/4</v>
      </c>
      <c r="M116" t="str">
        <f>IF(FRL!A116="","",FRL!A116)</f>
        <v>Sarah Kemp</v>
      </c>
      <c r="N116" t="str">
        <f>IF(FRL!B116="","",FRL!B116)</f>
        <v>2.08%</v>
      </c>
      <c r="O116">
        <f>IF(FRL!C116="","",FRL!C116)</f>
        <v>48</v>
      </c>
      <c r="P116">
        <f>IF(FRL!D116="","",FRL!D116)</f>
        <v>41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10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Sarah Schober</v>
      </c>
      <c r="B117">
        <f>IF(Win!B117="","",VALUE(Win!B117))</f>
        <v>3.5999999999999999E-3</v>
      </c>
      <c r="C117">
        <f>IF(Win!C117="","",Win!C117)</f>
        <v>278</v>
      </c>
      <c r="D117">
        <f>IF(Win!D117="","",Win!D117)</f>
        <v>251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Sarah Schober</v>
      </c>
      <c r="N117" t="str">
        <f>IF(FRL!B117="","",FRL!B117)</f>
        <v>0.58%</v>
      </c>
      <c r="O117">
        <f>IF(FRL!C117="","",FRL!C117)</f>
        <v>172</v>
      </c>
      <c r="P117">
        <f>IF(FRL!D117="","",FRL!D117)</f>
        <v>176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55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Sarah Yamaki Branch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1001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107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Sarah Yamaki Branch</v>
      </c>
      <c r="N118" t="str">
        <f>IF(FRL!B118="","",FRL!B118)</f>
        <v>0.03%</v>
      </c>
      <c r="O118">
        <f>IF(FRL!C118="","",FRL!C118)</f>
        <v>3333</v>
      </c>
      <c r="P118">
        <f>IF(FRL!D118="","",FRL!D118)</f>
        <v>501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113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Saraporn Chamchoi</v>
      </c>
      <c r="B119">
        <f>IF(Win!B119="","",VALUE(Win!B119))</f>
        <v>2.5999999999999999E-3</v>
      </c>
      <c r="C119">
        <f>IF(Win!C119="","",Win!C119)</f>
        <v>385</v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Saraporn Chamchoi</v>
      </c>
      <c r="N119" t="str">
        <f>IF(FRL!B119="","",FRL!B119)</f>
        <v>0.49%</v>
      </c>
      <c r="O119">
        <f>IF(FRL!C119="","",FRL!C119)</f>
        <v>204</v>
      </c>
      <c r="P119">
        <f>IF(FRL!D119="","",FRL!D119)</f>
        <v>401</v>
      </c>
      <c r="Q119" s="18">
        <f t="shared" si="9"/>
        <v>2E-3</v>
      </c>
      <c r="R119">
        <f t="array" ref="R119">IF(Q119="","",RANK(Q119, $Q$2:$Q$241) + COUNTIFS($Q$2:$Q$241, Q119, $P$2:$P$241, "&lt;"&amp;P119) + COUNTIFS($Q$2:$Q$241, Q119, $P$2:$P$241, P119, $M$2:$M$241, "&lt;"&amp;M119))</f>
        <v>17</v>
      </c>
      <c r="S119">
        <f ca="1">IF(FRL!F119="","",FRL!F119)</f>
        <v>105</v>
      </c>
      <c r="T119" s="6" t="str">
        <f t="shared" ca="1" si="10"/>
        <v/>
      </c>
      <c r="U119" s="6">
        <f t="shared" ca="1" si="11"/>
        <v>-2</v>
      </c>
      <c r="V119" t="str">
        <f ca="1">IF(R119="","",FRL!H119)</f>
        <v>Spreadex: 400/1, 6pl, 1/5</v>
      </c>
    </row>
    <row r="120" spans="1:22" x14ac:dyDescent="0.25">
      <c r="A120" t="str">
        <f>IF(Win!A120="","",Win!A120)</f>
        <v>Shannon Tan</v>
      </c>
      <c r="B120">
        <f>IF(Win!B120="","",VALUE(Win!B120))</f>
        <v>3.3599999999999998E-2</v>
      </c>
      <c r="C120">
        <f>IF(Win!C120="","",Win!C120)</f>
        <v>30</v>
      </c>
      <c r="D120">
        <f>IF(Win!D120="","",Win!D120)</f>
        <v>17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Shannon Tan</v>
      </c>
      <c r="N120" t="str">
        <f>IF(FRL!B120="","",FRL!B120)</f>
        <v>1.97%</v>
      </c>
      <c r="O120">
        <f>IF(FRL!C120="","",FRL!C120)</f>
        <v>51</v>
      </c>
      <c r="P120">
        <f>IF(FRL!D120="","",FRL!D120)</f>
        <v>26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88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Shyla Singh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301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107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Shyla Singh</v>
      </c>
      <c r="N121" t="str">
        <f>IF(FRL!B121="","",FRL!B121)</f>
        <v>0.01%</v>
      </c>
      <c r="O121">
        <f>IF(FRL!C121="","",FRL!C121)</f>
        <v>10000</v>
      </c>
      <c r="P121">
        <f>IF(FRL!D121="","",FRL!D121)</f>
        <v>251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88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Smilla Tarning Soenderby</v>
      </c>
      <c r="B122">
        <f>IF(Win!B122="","",VALUE(Win!B122))</f>
        <v>6.9999999999999999E-4</v>
      </c>
      <c r="C122">
        <f>IF(Win!C122="","",Win!C122)</f>
        <v>1429</v>
      </c>
      <c r="D122">
        <f>IF(Win!D122="","",Win!D122)</f>
        <v>351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Smilla Tarning Soenderby</v>
      </c>
      <c r="N122" t="str">
        <f>IF(FRL!B122="","",FRL!B122)</f>
        <v>0.23%</v>
      </c>
      <c r="O122">
        <f>IF(FRL!C122="","",FRL!C122)</f>
        <v>435</v>
      </c>
      <c r="P122">
        <f>IF(FRL!D122="","",FRL!D122)</f>
        <v>251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31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Sophie Eppelstun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351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Sophie Eppelstun</v>
      </c>
      <c r="N123" t="str">
        <f>IF(FRL!B123="","",FRL!B123)</f>
        <v>0.01%</v>
      </c>
      <c r="O123">
        <f>IF(FRL!C123="","",FRL!C123)</f>
        <v>10000</v>
      </c>
      <c r="P123">
        <f>IF(FRL!D123="","",FRL!D123)</f>
        <v>301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42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Steffi Vogel</v>
      </c>
      <c r="B124">
        <f>IF(Win!B124="","",VALUE(Win!B124))</f>
        <v>2.8999999999999998E-3</v>
      </c>
      <c r="C124">
        <f>IF(Win!C124="","",Win!C124)</f>
        <v>345</v>
      </c>
      <c r="D124">
        <f>IF(Win!D124="","",Win!D124)</f>
        <v>1501</v>
      </c>
      <c r="E124" s="18">
        <f t="shared" si="6"/>
        <v>2E-3</v>
      </c>
      <c r="F124">
        <f t="array" ref="F124">IF(E124="","",RANK(E124, $E$2:$E$241) + COUNTIFS($E$2:$E$241, E124, $D$2:$D$241, "&lt;"&amp;D124) + COUNTIFS($E$2:$E$241, E124, $D$2:$D$241, D124, $A$2:$A$241, "&lt;"&amp;A124))</f>
        <v>25</v>
      </c>
      <c r="G124">
        <f ca="1">IF(Win!F124="","",Win!F124)</f>
        <v>65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QuinnBet: 1500/1, 5pl, 1/4</v>
      </c>
      <c r="M124" t="str">
        <f>IF(FRL!A124="","",FRL!A124)</f>
        <v>Steffi Vogel</v>
      </c>
      <c r="N124" t="str">
        <f>IF(FRL!B124="","",FRL!B124)</f>
        <v>0.51%</v>
      </c>
      <c r="O124">
        <f>IF(FRL!C124="","",FRL!C124)</f>
        <v>196</v>
      </c>
      <c r="P124">
        <f>IF(FRL!D124="","",FRL!D124)</f>
        <v>501</v>
      </c>
      <c r="Q124" s="18">
        <f t="shared" si="9"/>
        <v>3.0000000000000001E-3</v>
      </c>
      <c r="R124">
        <f t="array" ref="R124">IF(Q124="","",RANK(Q124, $Q$2:$Q$241) + COUNTIFS($Q$2:$Q$241, Q124, $P$2:$P$241, "&lt;"&amp;P124) + COUNTIFS($Q$2:$Q$241, Q124, $P$2:$P$241, P124, $M$2:$M$241, "&lt;"&amp;M124))</f>
        <v>9</v>
      </c>
      <c r="S124">
        <f ca="1">IF(FRL!F124="","",FRL!F124)</f>
        <v>18</v>
      </c>
      <c r="T124" s="6" t="str">
        <f t="shared" ca="1" si="10"/>
        <v/>
      </c>
      <c r="U124" s="6">
        <f t="shared" ca="1" si="11"/>
        <v>-2</v>
      </c>
      <c r="V124" t="str">
        <f ca="1">IF(R124="","",FRL!H124)</f>
        <v>Spreadex: 500/1, 6pl, 1/5</v>
      </c>
    </row>
    <row r="125" spans="1:22" x14ac:dyDescent="0.25">
      <c r="A125" t="str">
        <f>IF(Win!A125="","",Win!A125)</f>
        <v>Stephanie Bunque</v>
      </c>
      <c r="B125">
        <f>IF(Win!B125="","",VALUE(Win!B125))</f>
        <v>4.0000000000000002E-4</v>
      </c>
      <c r="C125">
        <f>IF(Win!C125="","",Win!C125)</f>
        <v>2500</v>
      </c>
      <c r="D125">
        <f>IF(Win!D125="","",Win!D125)</f>
        <v>1501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Stephanie Bunque</v>
      </c>
      <c r="N125" t="str">
        <f>IF(FRL!B125="","",FRL!B125)</f>
        <v>0.21%</v>
      </c>
      <c r="O125">
        <f>IF(FRL!C125="","",FRL!C125)</f>
        <v>476</v>
      </c>
      <c r="P125">
        <f>IF(FRL!D125="","",FRL!D125)</f>
        <v>401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10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Tatiana Wijaya</v>
      </c>
      <c r="B126">
        <f>IF(Win!B126="","",VALUE(Win!B126))</f>
        <v>1E-4</v>
      </c>
      <c r="C126">
        <f>IF(Win!C126="","",Win!C126)</f>
        <v>10000</v>
      </c>
      <c r="D126">
        <f>IF(Win!D126="","",Win!D126)</f>
        <v>1001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70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Tatiana Wijaya</v>
      </c>
      <c r="N126" t="str">
        <f>IF(FRL!B126="","",FRL!B126)</f>
        <v>0.13%</v>
      </c>
      <c r="O126">
        <f>IF(FRL!C126="","",FRL!C126)</f>
        <v>769</v>
      </c>
      <c r="P126">
        <f>IF(FRL!D126="","",FRL!D126)</f>
        <v>401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55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Tina Mazarino</v>
      </c>
      <c r="B127">
        <f>IF(Win!B127="","",VALUE(Win!B127))</f>
        <v>2.0000000000000001E-4</v>
      </c>
      <c r="C127">
        <f>IF(Win!C127="","",Win!C127)</f>
        <v>5000</v>
      </c>
      <c r="D127">
        <f>IF(Win!D127="","",Win!D127)</f>
        <v>151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53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Tina Mazarino</v>
      </c>
      <c r="N127" t="str">
        <f>IF(FRL!B127="","",FRL!B127)</f>
        <v>0.13%</v>
      </c>
      <c r="O127">
        <f>IF(FRL!C127="","",FRL!C127)</f>
        <v>769</v>
      </c>
      <c r="P127">
        <f>IF(FRL!D127="","",FRL!D127)</f>
        <v>151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Trichat Cheenglab</v>
      </c>
      <c r="B128">
        <f>IF(Win!B128="","",VALUE(Win!B128))</f>
        <v>1.52E-2</v>
      </c>
      <c r="C128">
        <f>IF(Win!C128="","",Win!C128)</f>
        <v>66</v>
      </c>
      <c r="D128">
        <f>IF(Win!D128="","",Win!D128)</f>
        <v>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Trichat Cheenglab</v>
      </c>
      <c r="N128" t="str">
        <f>IF(FRL!B128="","",FRL!B128)</f>
        <v>1.34%</v>
      </c>
      <c r="O128">
        <f>IF(FRL!C128="","",FRL!C128)</f>
        <v>75</v>
      </c>
      <c r="P128">
        <f>IF(FRL!D128="","",FRL!D128)</f>
        <v>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Ursula Wikstrom</v>
      </c>
      <c r="B129">
        <f>IF(Win!B129="","",VALUE(Win!B129))</f>
        <v>3.8E-3</v>
      </c>
      <c r="C129">
        <f>IF(Win!C129="","",Win!C129)</f>
        <v>263</v>
      </c>
      <c r="D129">
        <f>IF(Win!D129="","",Win!D129)</f>
        <v>181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21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Ursula Wikstrom</v>
      </c>
      <c r="N129" t="str">
        <f>IF(FRL!B129="","",FRL!B129)</f>
        <v>0.69%</v>
      </c>
      <c r="O129">
        <f>IF(FRL!C129="","",FRL!C129)</f>
        <v>145</v>
      </c>
      <c r="P129">
        <f>IF(FRL!D129="","",FRL!D129)</f>
        <v>101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10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Vanessa Bouvet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1501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131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Vanessa Bouvet</v>
      </c>
      <c r="N130" t="str">
        <f>IF(FRL!B130="","",FRL!B130)</f>
        <v>0.02%</v>
      </c>
      <c r="O130">
        <f>IF(FRL!C130="","",FRL!C130)</f>
        <v>5000</v>
      </c>
      <c r="P130">
        <f>IF(FRL!D130="","",FRL!D130)</f>
        <v>501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126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Verena Gimmy</v>
      </c>
      <c r="B131">
        <f>IF(Win!B131="","",VALUE(Win!B131))</f>
        <v>2.9999999999999997E-4</v>
      </c>
      <c r="C131">
        <f>IF(Win!C131="","",Win!C131)</f>
        <v>3333</v>
      </c>
      <c r="D131">
        <f>IF(Win!D131="","",Win!D131)</f>
        <v>1001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93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Verena Gimmy</v>
      </c>
      <c r="N131" t="str">
        <f>IF(FRL!B131="","",FRL!B131)</f>
        <v>0.20%</v>
      </c>
      <c r="O131">
        <f>IF(FRL!C131="","",FRL!C131)</f>
        <v>500</v>
      </c>
      <c r="P131">
        <f>IF(FRL!D131="","",FRL!D131)</f>
        <v>401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88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Wenyung Keh</v>
      </c>
      <c r="B132">
        <f>IF(Win!B132="","",VALUE(Win!B132))</f>
        <v>1E-4</v>
      </c>
      <c r="C132">
        <f>IF(Win!C132="","",Win!C132)</f>
        <v>10000</v>
      </c>
      <c r="D132">
        <f>IF(Win!D132="","",Win!D132)</f>
        <v>601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27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Wenyung Keh</v>
      </c>
      <c r="N132" t="str">
        <f>IF(FRL!B132="","",FRL!B132)</f>
        <v>0.14%</v>
      </c>
      <c r="O132">
        <f>IF(FRL!C132="","",FRL!C132)</f>
        <v>714</v>
      </c>
      <c r="P132">
        <f>IF(FRL!D132="","",FRL!D132)</f>
        <v>501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55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Winnie Ng</v>
      </c>
      <c r="B133">
        <f>IF(Win!B133="","",VALUE(Win!B133))</f>
        <v>0</v>
      </c>
      <c r="C133">
        <f>IF(Win!C133="","",Win!C133)</f>
        <v>10000</v>
      </c>
      <c r="D133">
        <f>IF(Win!D133="","",Win!D133)</f>
        <v>2001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Winnie Ng</v>
      </c>
      <c r="N133" t="str">
        <f>IF(FRL!B133="","",FRL!B133)</f>
        <v>0.01%</v>
      </c>
      <c r="O133">
        <f>IF(FRL!C133="","",FRL!C133)</f>
        <v>10000</v>
      </c>
      <c r="P133">
        <f>IF(FRL!D133="","",FRL!D133)</f>
        <v>501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55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1158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257</v>
      </c>
      <c r="C2">
        <v>10000</v>
      </c>
      <c r="D2">
        <v>201</v>
      </c>
      <c r="E2" s="17" t="s">
        <v>226</v>
      </c>
      <c r="F2">
        <f ca="1">IFERROR(IF(A2="","",OFFSET(Results!$Z$1,MATCH(A2,Results!$A:$A,0)-1,0)),"")</f>
        <v>88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25">
      <c r="A3" t="s">
        <v>246</v>
      </c>
      <c r="B3" s="15" t="s">
        <v>372</v>
      </c>
      <c r="C3">
        <v>133</v>
      </c>
      <c r="D3">
        <v>81</v>
      </c>
      <c r="E3" s="17" t="s">
        <v>226</v>
      </c>
      <c r="F3">
        <f ca="1">IFERROR(IF(A3="","",OFFSET(Results!$Z$1,MATCH(A3,Results!$A:$A,0)-1,0)),"")</f>
        <v>105</v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A4" t="s">
        <v>248</v>
      </c>
      <c r="B4" s="15" t="s">
        <v>302</v>
      </c>
      <c r="C4">
        <v>116</v>
      </c>
      <c r="D4">
        <v>51</v>
      </c>
      <c r="E4" s="17" t="s">
        <v>226</v>
      </c>
      <c r="F4">
        <f ca="1">IFERROR(IF(A4="","",OFFSET(Results!$Z$1,MATCH(A4,Results!$A:$A,0)-1,0)),"")</f>
        <v>31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A5" t="s">
        <v>250</v>
      </c>
      <c r="B5" s="15" t="s">
        <v>414</v>
      </c>
      <c r="C5">
        <v>68</v>
      </c>
      <c r="D5">
        <v>81</v>
      </c>
      <c r="E5" s="17" t="s">
        <v>263</v>
      </c>
      <c r="F5">
        <f ca="1">IFERROR(IF(A5="","",OFFSET(Results!$Z$1,MATCH(A5,Results!$A:$A,0)-1,0)),"")</f>
        <v>42</v>
      </c>
      <c r="G5" s="6">
        <f t="shared" ca="1" si="0"/>
        <v>-0.2</v>
      </c>
      <c r="H5" t="str">
        <f ca="1">IF(E5="","",OFFSET([2]LET!$AL$1,MATCH(A5,[2]LET!$E$1:$E$500,0)-1,0))</f>
        <v>Bet365: 80/1, 5pl, 1/4</v>
      </c>
    </row>
    <row r="6" spans="1:8" x14ac:dyDescent="0.25">
      <c r="A6" t="s">
        <v>251</v>
      </c>
      <c r="B6" s="15" t="s">
        <v>1159</v>
      </c>
      <c r="C6">
        <v>152</v>
      </c>
      <c r="D6">
        <v>201</v>
      </c>
      <c r="E6" s="17" t="s">
        <v>263</v>
      </c>
      <c r="F6">
        <f ca="1">IFERROR(IF(A6="","",OFFSET(Results!$Z$1,MATCH(A6,Results!$A:$A,0)-1,0)),"")</f>
        <v>88</v>
      </c>
      <c r="G6" s="6">
        <f t="shared" ca="1" si="0"/>
        <v>-0.2</v>
      </c>
      <c r="H6" t="str">
        <f ca="1">IF(E6="","",OFFSET([2]LET!$AL$1,MATCH(A6,[2]LET!$E$1:$E$500,0)-1,0))</f>
        <v>Spreadex: 200/1, 6pl, 1/5</v>
      </c>
    </row>
    <row r="7" spans="1:8" x14ac:dyDescent="0.25">
      <c r="A7" t="s">
        <v>252</v>
      </c>
      <c r="B7" s="15" t="s">
        <v>412</v>
      </c>
      <c r="C7">
        <v>41</v>
      </c>
      <c r="D7">
        <v>31</v>
      </c>
      <c r="E7" s="17" t="s">
        <v>226</v>
      </c>
      <c r="F7">
        <f ca="1">IFERROR(IF(A7="","",OFFSET(Results!$Z$1,MATCH(A7,Results!$A:$A,0)-1,0)),"")</f>
        <v>42</v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A8" t="s">
        <v>253</v>
      </c>
      <c r="B8" s="15" t="s">
        <v>447</v>
      </c>
      <c r="C8">
        <v>94</v>
      </c>
      <c r="D8">
        <v>67</v>
      </c>
      <c r="E8" s="17" t="s">
        <v>226</v>
      </c>
      <c r="F8">
        <f ca="1">IFERROR(IF(A8="","",OFFSET(Results!$Z$1,MATCH(A8,Results!$A:$A,0)-1,0)),"")</f>
        <v>105</v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A9" t="s">
        <v>254</v>
      </c>
      <c r="B9" s="15" t="s">
        <v>408</v>
      </c>
      <c r="C9">
        <v>435</v>
      </c>
      <c r="D9">
        <v>501</v>
      </c>
      <c r="E9" s="17" t="s">
        <v>226</v>
      </c>
      <c r="F9">
        <f ca="1">IFERROR(IF(A9="","",OFFSET(Results!$Z$1,MATCH(A9,Results!$A:$A,0)-1,0)),"")</f>
        <v>55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A10" t="s">
        <v>256</v>
      </c>
      <c r="B10" s="15" t="s">
        <v>383</v>
      </c>
      <c r="C10">
        <v>625</v>
      </c>
      <c r="D10">
        <v>751</v>
      </c>
      <c r="E10" s="17" t="s">
        <v>226</v>
      </c>
      <c r="F10">
        <f ca="1">IFERROR(IF(A10="","",OFFSET(Results!$Z$1,MATCH(A10,Results!$A:$A,0)-1,0)),"")</f>
        <v>129</v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A11" t="s">
        <v>258</v>
      </c>
      <c r="B11" s="15" t="s">
        <v>505</v>
      </c>
      <c r="C11">
        <v>130</v>
      </c>
      <c r="D11">
        <v>151</v>
      </c>
      <c r="E11" s="17" t="s">
        <v>325</v>
      </c>
      <c r="F11">
        <f ca="1">IFERROR(IF(A11="","",OFFSET(Results!$Z$1,MATCH(A11,Results!$A:$A,0)-1,0)),"")</f>
        <v>79</v>
      </c>
      <c r="G11" s="6">
        <f t="shared" ca="1" si="0"/>
        <v>-0.1</v>
      </c>
      <c r="H11" t="str">
        <f ca="1">IF(E11="","",OFFSET([2]LET!$AL$1,MATCH(A11,[2]LET!$E$1:$E$500,0)-1,0))</f>
        <v>Spreadex: 150/1, 6pl, 1/5</v>
      </c>
    </row>
    <row r="12" spans="1:8" x14ac:dyDescent="0.25">
      <c r="A12" t="s">
        <v>259</v>
      </c>
      <c r="B12" s="15" t="s">
        <v>334</v>
      </c>
      <c r="C12">
        <v>357</v>
      </c>
      <c r="D12">
        <v>501</v>
      </c>
      <c r="E12" s="17" t="s">
        <v>325</v>
      </c>
      <c r="F12">
        <f ca="1">IFERROR(IF(A12="","",OFFSET(Results!$Z$1,MATCH(A12,Results!$A:$A,0)-1,0)),"")</f>
        <v>113</v>
      </c>
      <c r="G12" s="6">
        <f t="shared" ca="1" si="0"/>
        <v>-0.1</v>
      </c>
      <c r="H12" t="str">
        <f ca="1">IF(E12="","",OFFSET([2]LET!$AL$1,MATCH(A12,[2]LET!$E$1:$E$500,0)-1,0))</f>
        <v>Spreadex: 500/1, 6pl, 1/5</v>
      </c>
    </row>
    <row r="13" spans="1:8" x14ac:dyDescent="0.25">
      <c r="A13" t="s">
        <v>261</v>
      </c>
      <c r="B13" s="15" t="s">
        <v>414</v>
      </c>
      <c r="C13">
        <v>68</v>
      </c>
      <c r="D13">
        <v>51</v>
      </c>
      <c r="E13" s="17" t="s">
        <v>226</v>
      </c>
      <c r="F13">
        <f ca="1">IFERROR(IF(A13="","",OFFSET(Results!$Z$1,MATCH(A13,Results!$A:$A,0)-1,0)),"")</f>
        <v>10</v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A14" t="s">
        <v>262</v>
      </c>
      <c r="B14" s="15" t="s">
        <v>249</v>
      </c>
      <c r="C14">
        <v>196</v>
      </c>
      <c r="D14">
        <v>151</v>
      </c>
      <c r="E14" s="17" t="s">
        <v>226</v>
      </c>
      <c r="F14">
        <f ca="1">IFERROR(IF(A14="","",OFFSET(Results!$Z$1,MATCH(A14,Results!$A:$A,0)-1,0)),"")</f>
        <v>42</v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25">
      <c r="A15" t="s">
        <v>264</v>
      </c>
      <c r="B15" s="15" t="s">
        <v>444</v>
      </c>
      <c r="C15">
        <v>167</v>
      </c>
      <c r="D15">
        <v>176</v>
      </c>
      <c r="E15" s="17" t="s">
        <v>226</v>
      </c>
      <c r="F15">
        <f ca="1">IFERROR(IF(A15="","",OFFSET(Results!$Z$1,MATCH(A15,Results!$A:$A,0)-1,0)),"")</f>
        <v>18</v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25">
      <c r="A16" t="s">
        <v>266</v>
      </c>
      <c r="B16" s="15" t="s">
        <v>613</v>
      </c>
      <c r="C16">
        <v>101</v>
      </c>
      <c r="D16">
        <v>126</v>
      </c>
      <c r="E16" s="17" t="s">
        <v>263</v>
      </c>
      <c r="F16">
        <f ca="1">IFERROR(IF(A16="","",OFFSET(Results!$Z$1,MATCH(A16,Results!$A:$A,0)-1,0)),"")</f>
        <v>10</v>
      </c>
      <c r="G16" s="6">
        <f t="shared" ca="1" si="0"/>
        <v>-0.2</v>
      </c>
      <c r="H16" t="str">
        <f ca="1">IF(E16="","",OFFSET([2]LET!$AL$1,MATCH(A16,[2]LET!$E$1:$E$500,0)-1,0))</f>
        <v>Spreadex: 125/1, 6pl, 1/5</v>
      </c>
    </row>
    <row r="17" spans="1:8" x14ac:dyDescent="0.25">
      <c r="A17" t="s">
        <v>267</v>
      </c>
      <c r="B17" s="15" t="s">
        <v>298</v>
      </c>
      <c r="C17">
        <v>476</v>
      </c>
      <c r="D17">
        <v>181</v>
      </c>
      <c r="E17" s="17" t="s">
        <v>226</v>
      </c>
      <c r="F17">
        <f ca="1">IFERROR(IF(A17="","",OFFSET(Results!$Z$1,MATCH(A17,Results!$A:$A,0)-1,0)),"")</f>
        <v>55</v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1:8" x14ac:dyDescent="0.25">
      <c r="A18" t="s">
        <v>268</v>
      </c>
      <c r="B18" s="15" t="s">
        <v>606</v>
      </c>
      <c r="C18">
        <v>139</v>
      </c>
      <c r="D18">
        <v>201</v>
      </c>
      <c r="E18" s="17" t="s">
        <v>263</v>
      </c>
      <c r="F18">
        <f ca="1">IFERROR(IF(A18="","",OFFSET(Results!$Z$1,MATCH(A18,Results!$A:$A,0)-1,0)),"")</f>
        <v>42</v>
      </c>
      <c r="G18" s="6">
        <f t="shared" ca="1" si="0"/>
        <v>-0.2</v>
      </c>
      <c r="H18" t="str">
        <f ca="1">IF(E18="","",OFFSET([2]LET!$AL$1,MATCH(A18,[2]LET!$E$1:$E$500,0)-1,0))</f>
        <v>Spreadex: 200/1, 6pl, 1/5</v>
      </c>
    </row>
    <row r="19" spans="1:8" x14ac:dyDescent="0.25">
      <c r="A19" t="s">
        <v>270</v>
      </c>
      <c r="B19" s="15" t="s">
        <v>1160</v>
      </c>
      <c r="C19">
        <v>49</v>
      </c>
      <c r="D19">
        <v>41</v>
      </c>
      <c r="E19" s="17" t="s">
        <v>226</v>
      </c>
      <c r="F19">
        <f ca="1">IFERROR(IF(A19="","",OFFSET(Results!$Z$1,MATCH(A19,Results!$A:$A,0)-1,0)),"")</f>
        <v>31</v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1:8" x14ac:dyDescent="0.25">
      <c r="A20" t="s">
        <v>468</v>
      </c>
      <c r="B20" s="15" t="s">
        <v>257</v>
      </c>
      <c r="C20">
        <v>10000</v>
      </c>
      <c r="D20">
        <v>501</v>
      </c>
      <c r="E20" s="17" t="s">
        <v>226</v>
      </c>
      <c r="F20">
        <f ca="1">IFERROR(IF(A20="","",OFFSET(Results!$Z$1,MATCH(A20,Results!$A:$A,0)-1,0)),"")</f>
        <v>119</v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1:8" x14ac:dyDescent="0.25">
      <c r="A21" t="s">
        <v>273</v>
      </c>
      <c r="B21" s="15" t="s">
        <v>418</v>
      </c>
      <c r="C21">
        <v>172</v>
      </c>
      <c r="D21">
        <v>151</v>
      </c>
      <c r="E21" s="17" t="s">
        <v>226</v>
      </c>
      <c r="F21">
        <f ca="1">IFERROR(IF(A21="","",OFFSET(Results!$Z$1,MATCH(A21,Results!$A:$A,0)-1,0)),"")</f>
        <v>79</v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1:8" x14ac:dyDescent="0.25">
      <c r="A22" t="s">
        <v>275</v>
      </c>
      <c r="B22" s="15" t="s">
        <v>383</v>
      </c>
      <c r="C22">
        <v>625</v>
      </c>
      <c r="D22">
        <v>301</v>
      </c>
      <c r="E22" s="17" t="s">
        <v>226</v>
      </c>
      <c r="F22">
        <f ca="1">IFERROR(IF(A22="","",OFFSET(Results!$Z$1,MATCH(A22,Results!$A:$A,0)-1,0)),"")</f>
        <v>131</v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1:8" x14ac:dyDescent="0.25">
      <c r="A23" t="s">
        <v>277</v>
      </c>
      <c r="B23" s="15" t="s">
        <v>1161</v>
      </c>
      <c r="C23">
        <v>122</v>
      </c>
      <c r="D23">
        <v>126</v>
      </c>
      <c r="E23" s="17" t="s">
        <v>226</v>
      </c>
      <c r="F23">
        <f ca="1">IFERROR(IF(A23="","",OFFSET(Results!$Z$1,MATCH(A23,Results!$A:$A,0)-1,0)),"")</f>
        <v>42</v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1:8" x14ac:dyDescent="0.25">
      <c r="A24" t="s">
        <v>278</v>
      </c>
      <c r="B24" s="15" t="s">
        <v>1162</v>
      </c>
      <c r="C24">
        <v>71</v>
      </c>
      <c r="D24">
        <v>67</v>
      </c>
      <c r="E24" s="17" t="s">
        <v>226</v>
      </c>
      <c r="F24">
        <f ca="1">IFERROR(IF(A24="","",OFFSET(Results!$Z$1,MATCH(A24,Results!$A:$A,0)-1,0)),"")</f>
        <v>55</v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1:8" x14ac:dyDescent="0.25">
      <c r="A25" t="s">
        <v>469</v>
      </c>
      <c r="B25" s="15" t="s">
        <v>466</v>
      </c>
      <c r="C25">
        <v>108</v>
      </c>
      <c r="D25">
        <v>126</v>
      </c>
      <c r="E25" s="17" t="s">
        <v>325</v>
      </c>
      <c r="F25">
        <f ca="1">IFERROR(IF(A25="","",OFFSET(Results!$Z$1,MATCH(A25,Results!$A:$A,0)-1,0)),"")</f>
        <v>55</v>
      </c>
      <c r="G25" s="6">
        <f t="shared" ca="1" si="0"/>
        <v>-0.1</v>
      </c>
      <c r="H25" t="str">
        <f ca="1">IF(E25="","",OFFSET([2]LET!$AL$1,MATCH(A25,[2]LET!$E$1:$E$500,0)-1,0))</f>
        <v>Spreadex: 125/1, 6pl, 1/5</v>
      </c>
    </row>
    <row r="26" spans="1:8" x14ac:dyDescent="0.25">
      <c r="A26" t="s">
        <v>279</v>
      </c>
      <c r="B26" s="15" t="s">
        <v>451</v>
      </c>
      <c r="C26">
        <v>323</v>
      </c>
      <c r="D26">
        <v>301</v>
      </c>
      <c r="E26" s="17" t="s">
        <v>226</v>
      </c>
      <c r="F26">
        <f ca="1">IFERROR(IF(A26="","",OFFSET(Results!$Z$1,MATCH(A26,Results!$A:$A,0)-1,0)),"")</f>
        <v>105</v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1:8" x14ac:dyDescent="0.25">
      <c r="A27" t="s">
        <v>281</v>
      </c>
      <c r="B27" s="15" t="s">
        <v>458</v>
      </c>
      <c r="C27">
        <v>286</v>
      </c>
      <c r="D27">
        <v>91</v>
      </c>
      <c r="E27" s="17" t="s">
        <v>226</v>
      </c>
      <c r="F27">
        <f ca="1">IFERROR(IF(A27="","",OFFSET(Results!$Z$1,MATCH(A27,Results!$A:$A,0)-1,0)),"")</f>
        <v>126</v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1:8" x14ac:dyDescent="0.25">
      <c r="A28" t="s">
        <v>283</v>
      </c>
      <c r="B28" s="15" t="s">
        <v>403</v>
      </c>
      <c r="C28">
        <v>65</v>
      </c>
      <c r="D28">
        <v>81</v>
      </c>
      <c r="E28" s="17" t="s">
        <v>1157</v>
      </c>
      <c r="F28">
        <f ca="1">IFERROR(IF(A28="","",OFFSET(Results!$Z$1,MATCH(A28,Results!$A:$A,0)-1,0)),"")</f>
        <v>18</v>
      </c>
      <c r="G28" s="6">
        <f t="shared" ca="1" si="0"/>
        <v>-0.3</v>
      </c>
      <c r="H28" t="str">
        <f ca="1">IF(E28="","",OFFSET([2]LET!$AL$1,MATCH(A28,[2]LET!$E$1:$E$500,0)-1,0))</f>
        <v>Bet365: 80/1, 5pl, 1/4</v>
      </c>
    </row>
    <row r="29" spans="1:8" x14ac:dyDescent="0.25">
      <c r="A29" t="s">
        <v>284</v>
      </c>
      <c r="B29" s="15" t="s">
        <v>504</v>
      </c>
      <c r="C29">
        <v>53</v>
      </c>
      <c r="D29">
        <v>81</v>
      </c>
      <c r="E29" s="17" t="s">
        <v>1163</v>
      </c>
      <c r="F29">
        <f ca="1">IFERROR(IF(A29="","",OFFSET(Results!$Z$1,MATCH(A29,Results!$A:$A,0)-1,0)),"")</f>
        <v>18</v>
      </c>
      <c r="G29" s="6">
        <f t="shared" ca="1" si="0"/>
        <v>-0.70000000000000007</v>
      </c>
      <c r="H29" t="str">
        <f ca="1">IF(E29="","",OFFSET([2]LET!$AL$1,MATCH(A29,[2]LET!$E$1:$E$500,0)-1,0))</f>
        <v>Bet365: 80/1, 5pl, 1/4</v>
      </c>
    </row>
    <row r="30" spans="1:8" x14ac:dyDescent="0.25">
      <c r="A30" t="s">
        <v>285</v>
      </c>
      <c r="B30" s="15" t="s">
        <v>422</v>
      </c>
      <c r="C30">
        <v>385</v>
      </c>
      <c r="D30">
        <v>401</v>
      </c>
      <c r="E30" s="17" t="s">
        <v>226</v>
      </c>
      <c r="F30">
        <f ca="1">IFERROR(IF(A30="","",OFFSET(Results!$Z$1,MATCH(A30,Results!$A:$A,0)-1,0)),"")</f>
        <v>55</v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1:8" x14ac:dyDescent="0.25">
      <c r="A31" t="s">
        <v>287</v>
      </c>
      <c r="B31" s="15" t="s">
        <v>1164</v>
      </c>
      <c r="C31">
        <v>56</v>
      </c>
      <c r="D31">
        <v>41</v>
      </c>
      <c r="E31" s="17" t="s">
        <v>226</v>
      </c>
      <c r="F31">
        <f ca="1">IFERROR(IF(A31="","",OFFSET(Results!$Z$1,MATCH(A31,Results!$A:$A,0)-1,0)),"")</f>
        <v>6</v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1:8" x14ac:dyDescent="0.25">
      <c r="A32" t="s">
        <v>288</v>
      </c>
      <c r="B32" s="15" t="s">
        <v>599</v>
      </c>
      <c r="C32">
        <v>161</v>
      </c>
      <c r="D32">
        <v>251</v>
      </c>
      <c r="E32" s="17" t="s">
        <v>263</v>
      </c>
      <c r="F32">
        <f ca="1">IFERROR(IF(A32="","",OFFSET(Results!$Z$1,MATCH(A32,Results!$A:$A,0)-1,0)),"")</f>
        <v>79</v>
      </c>
      <c r="G32" s="6">
        <f t="shared" ca="1" si="0"/>
        <v>-0.2</v>
      </c>
      <c r="H32" t="str">
        <f ca="1">IF(E32="","",OFFSET([2]LET!$AL$1,MATCH(A32,[2]LET!$E$1:$E$500,0)-1,0))</f>
        <v>Spreadex: 250/1, 6pl, 1/5</v>
      </c>
    </row>
    <row r="33" spans="1:8" x14ac:dyDescent="0.25">
      <c r="A33" t="s">
        <v>290</v>
      </c>
      <c r="B33" s="15" t="s">
        <v>411</v>
      </c>
      <c r="C33">
        <v>66</v>
      </c>
      <c r="D33">
        <v>81</v>
      </c>
      <c r="E33" s="17" t="s">
        <v>1157</v>
      </c>
      <c r="F33">
        <f ca="1">IFERROR(IF(A33="","",OFFSET(Results!$Z$1,MATCH(A33,Results!$A:$A,0)-1,0)),"")</f>
        <v>18</v>
      </c>
      <c r="G33" s="6">
        <f t="shared" ca="1" si="0"/>
        <v>-0.3</v>
      </c>
      <c r="H33" t="str">
        <f ca="1">IF(E33="","",OFFSET([2]LET!$AL$1,MATCH(A33,[2]LET!$E$1:$E$500,0)-1,0))</f>
        <v>Bet365: 80/1, 5pl, 1/4</v>
      </c>
    </row>
    <row r="34" spans="1:8" x14ac:dyDescent="0.25">
      <c r="A34" t="s">
        <v>291</v>
      </c>
      <c r="B34" s="15" t="s">
        <v>443</v>
      </c>
      <c r="C34">
        <v>123</v>
      </c>
      <c r="D34">
        <v>81</v>
      </c>
      <c r="E34" s="17" t="s">
        <v>226</v>
      </c>
      <c r="F34">
        <f ca="1">IFERROR(IF(A34="","",OFFSET(Results!$Z$1,MATCH(A34,Results!$A:$A,0)-1,0)),"")</f>
        <v>31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1:8" x14ac:dyDescent="0.25">
      <c r="A35" t="s">
        <v>293</v>
      </c>
      <c r="B35" s="15" t="s">
        <v>280</v>
      </c>
      <c r="C35">
        <v>1429</v>
      </c>
      <c r="D35">
        <v>751</v>
      </c>
      <c r="E35" s="17" t="s">
        <v>226</v>
      </c>
      <c r="F35">
        <f ca="1">IFERROR(IF(A35="","",OFFSET(Results!$Z$1,MATCH(A35,Results!$A:$A,0)-1,0)),"")</f>
        <v>119</v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1:8" x14ac:dyDescent="0.25">
      <c r="A36" t="s">
        <v>294</v>
      </c>
      <c r="B36" s="15" t="s">
        <v>467</v>
      </c>
      <c r="C36">
        <v>135</v>
      </c>
      <c r="D36">
        <v>67</v>
      </c>
      <c r="E36" s="17" t="s">
        <v>226</v>
      </c>
      <c r="F36">
        <f ca="1">IFERROR(IF(A36="","",OFFSET(Results!$Z$1,MATCH(A36,Results!$A:$A,0)-1,0)),"")</f>
        <v>18</v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1:8" x14ac:dyDescent="0.25">
      <c r="A37" t="s">
        <v>295</v>
      </c>
      <c r="B37" s="15" t="s">
        <v>435</v>
      </c>
      <c r="C37">
        <v>154</v>
      </c>
      <c r="D37">
        <v>101</v>
      </c>
      <c r="E37" s="17" t="s">
        <v>226</v>
      </c>
      <c r="F37">
        <f ca="1">IFERROR(IF(A37="","",OFFSET(Results!$Z$1,MATCH(A37,Results!$A:$A,0)-1,0)),"")</f>
        <v>31</v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1:8" x14ac:dyDescent="0.25">
      <c r="A38" t="s">
        <v>296</v>
      </c>
      <c r="B38" s="15" t="s">
        <v>1164</v>
      </c>
      <c r="C38">
        <v>56</v>
      </c>
      <c r="D38">
        <v>51</v>
      </c>
      <c r="E38" s="17" t="s">
        <v>226</v>
      </c>
      <c r="F38">
        <f ca="1">IFERROR(IF(A38="","",OFFSET(Results!$Z$1,MATCH(A38,Results!$A:$A,0)-1,0)),"")</f>
        <v>10</v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1:8" x14ac:dyDescent="0.25">
      <c r="A39" t="s">
        <v>297</v>
      </c>
      <c r="B39" s="15" t="s">
        <v>418</v>
      </c>
      <c r="C39">
        <v>172</v>
      </c>
      <c r="D39">
        <v>501</v>
      </c>
      <c r="E39" s="17" t="s">
        <v>1156</v>
      </c>
      <c r="F39">
        <f ca="1">IFERROR(IF(A39="","",OFFSET(Results!$Z$1,MATCH(A39,Results!$A:$A,0)-1,0)),"")</f>
        <v>79</v>
      </c>
      <c r="G39" s="6">
        <f t="shared" ca="1" si="1"/>
        <v>-0.4</v>
      </c>
      <c r="H39" t="str">
        <f ca="1">IF(E39="","",OFFSET([2]LET!$AL$1,MATCH(A39,[2]LET!$E$1:$E$500,0)-1,0))</f>
        <v>Spreadex: 500/1, 6pl, 1/5</v>
      </c>
    </row>
    <row r="40" spans="1:8" x14ac:dyDescent="0.25">
      <c r="A40" t="s">
        <v>299</v>
      </c>
      <c r="B40" s="15" t="s">
        <v>298</v>
      </c>
      <c r="C40">
        <v>476</v>
      </c>
      <c r="D40">
        <v>181</v>
      </c>
      <c r="E40" s="17" t="s">
        <v>226</v>
      </c>
      <c r="F40">
        <f ca="1">IFERROR(IF(A40="","",OFFSET(Results!$Z$1,MATCH(A40,Results!$A:$A,0)-1,0)),"")</f>
        <v>1</v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1:8" x14ac:dyDescent="0.25">
      <c r="A41" t="s">
        <v>300</v>
      </c>
      <c r="B41" s="15" t="s">
        <v>824</v>
      </c>
      <c r="C41">
        <v>74</v>
      </c>
      <c r="D41">
        <v>51</v>
      </c>
      <c r="E41" s="17" t="s">
        <v>226</v>
      </c>
      <c r="F41">
        <f ca="1">IFERROR(IF(A41="","",OFFSET(Results!$Z$1,MATCH(A41,Results!$A:$A,0)-1,0)),"")</f>
        <v>88</v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1:8" x14ac:dyDescent="0.25">
      <c r="A42" t="s">
        <v>301</v>
      </c>
      <c r="B42" s="15" t="s">
        <v>520</v>
      </c>
      <c r="C42">
        <v>97</v>
      </c>
      <c r="D42">
        <v>101</v>
      </c>
      <c r="E42" s="17" t="s">
        <v>226</v>
      </c>
      <c r="F42">
        <f ca="1">IFERROR(IF(A42="","",OFFSET(Results!$Z$1,MATCH(A42,Results!$A:$A,0)-1,0)),"")</f>
        <v>88</v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1:8" x14ac:dyDescent="0.25">
      <c r="A43" t="s">
        <v>303</v>
      </c>
      <c r="B43" s="15" t="s">
        <v>374</v>
      </c>
      <c r="C43">
        <v>182</v>
      </c>
      <c r="D43">
        <v>176</v>
      </c>
      <c r="E43" s="17" t="s">
        <v>226</v>
      </c>
      <c r="F43">
        <f ca="1">IFERROR(IF(A43="","",OFFSET(Results!$Z$1,MATCH(A43,Results!$A:$A,0)-1,0)),"")</f>
        <v>105</v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25">
      <c r="A44" t="s">
        <v>305</v>
      </c>
      <c r="B44" s="15" t="s">
        <v>418</v>
      </c>
      <c r="C44">
        <v>172</v>
      </c>
      <c r="D44">
        <v>151</v>
      </c>
      <c r="E44" s="17" t="s">
        <v>226</v>
      </c>
      <c r="F44">
        <f ca="1">IFERROR(IF(A44="","",OFFSET(Results!$Z$1,MATCH(A44,Results!$A:$A,0)-1,0)),"")</f>
        <v>79</v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1:8" x14ac:dyDescent="0.25">
      <c r="A45" t="s">
        <v>307</v>
      </c>
      <c r="B45" s="15" t="s">
        <v>432</v>
      </c>
      <c r="C45">
        <v>164</v>
      </c>
      <c r="D45">
        <v>251</v>
      </c>
      <c r="E45" s="17" t="s">
        <v>263</v>
      </c>
      <c r="F45">
        <f ca="1">IFERROR(IF(A45="","",OFFSET(Results!$Z$1,MATCH(A45,Results!$A:$A,0)-1,0)),"")</f>
        <v>88</v>
      </c>
      <c r="G45" s="6">
        <f t="shared" ca="1" si="1"/>
        <v>-0.2</v>
      </c>
      <c r="H45" t="str">
        <f ca="1">IF(E45="","",OFFSET([2]LET!$AL$1,MATCH(A45,[2]LET!$E$1:$E$500,0)-1,0))</f>
        <v>Bet365: 250/1, 5pl, 1/4</v>
      </c>
    </row>
    <row r="46" spans="1:8" x14ac:dyDescent="0.25">
      <c r="A46" t="s">
        <v>309</v>
      </c>
      <c r="B46" s="15" t="s">
        <v>276</v>
      </c>
      <c r="C46">
        <v>3333</v>
      </c>
      <c r="D46">
        <v>501</v>
      </c>
      <c r="E46" s="17" t="s">
        <v>226</v>
      </c>
      <c r="F46">
        <f ca="1">IFERROR(IF(A46="","",OFFSET(Results!$Z$1,MATCH(A46,Results!$A:$A,0)-1,0)),"")</f>
        <v>126</v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1:8" x14ac:dyDescent="0.25">
      <c r="A47" t="s">
        <v>310</v>
      </c>
      <c r="B47" s="15" t="s">
        <v>407</v>
      </c>
      <c r="C47">
        <v>1111</v>
      </c>
      <c r="D47">
        <v>1001</v>
      </c>
      <c r="E47" s="17" t="s">
        <v>226</v>
      </c>
      <c r="F47">
        <f ca="1">IFERROR(IF(A47="","",OFFSET(Results!$Z$1,MATCH(A47,Results!$A:$A,0)-1,0)),"")</f>
        <v>105</v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25">
      <c r="A48" t="s">
        <v>311</v>
      </c>
      <c r="B48" s="15" t="s">
        <v>1165</v>
      </c>
      <c r="C48">
        <v>52</v>
      </c>
      <c r="D48">
        <v>36</v>
      </c>
      <c r="E48" s="17" t="s">
        <v>226</v>
      </c>
      <c r="F48">
        <f ca="1">IFERROR(IF(A48="","",OFFSET(Results!$Z$1,MATCH(A48,Results!$A:$A,0)-1,0)),"")</f>
        <v>1</v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1:8" x14ac:dyDescent="0.25">
      <c r="A49" t="s">
        <v>313</v>
      </c>
      <c r="B49" s="15" t="s">
        <v>1166</v>
      </c>
      <c r="C49">
        <v>128</v>
      </c>
      <c r="D49">
        <v>101</v>
      </c>
      <c r="E49" s="17" t="s">
        <v>226</v>
      </c>
      <c r="F49">
        <f ca="1">IFERROR(IF(A49="","",OFFSET(Results!$Z$1,MATCH(A49,Results!$A:$A,0)-1,0)),"")</f>
        <v>88</v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1:8" x14ac:dyDescent="0.25">
      <c r="A50" t="s">
        <v>314</v>
      </c>
      <c r="B50" s="15" t="s">
        <v>308</v>
      </c>
      <c r="C50">
        <v>455</v>
      </c>
      <c r="D50">
        <v>251</v>
      </c>
      <c r="E50" s="17" t="s">
        <v>226</v>
      </c>
      <c r="F50">
        <f ca="1">IFERROR(IF(A50="","",OFFSET(Results!$Z$1,MATCH(A50,Results!$A:$A,0)-1,0)),"")</f>
        <v>88</v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1:8" x14ac:dyDescent="0.25">
      <c r="A51" t="s">
        <v>475</v>
      </c>
      <c r="B51" s="15" t="s">
        <v>1167</v>
      </c>
      <c r="C51">
        <v>233</v>
      </c>
      <c r="D51">
        <v>501</v>
      </c>
      <c r="E51" s="17" t="s">
        <v>263</v>
      </c>
      <c r="F51">
        <f ca="1">IFERROR(IF(A51="","",OFFSET(Results!$Z$1,MATCH(A51,Results!$A:$A,0)-1,0)),"")</f>
        <v>88</v>
      </c>
      <c r="G51" s="6">
        <f t="shared" ca="1" si="1"/>
        <v>-0.2</v>
      </c>
      <c r="H51" t="str">
        <f ca="1">IF(E51="","",OFFSET([2]LET!$AL$1,MATCH(A51,[2]LET!$E$1:$E$500,0)-1,0))</f>
        <v>Spreadex: 500/1, 6pl, 1/5</v>
      </c>
    </row>
    <row r="52" spans="1:8" x14ac:dyDescent="0.25">
      <c r="A52" t="s">
        <v>315</v>
      </c>
      <c r="B52" s="15" t="s">
        <v>1168</v>
      </c>
      <c r="C52">
        <v>37</v>
      </c>
      <c r="D52">
        <v>23</v>
      </c>
      <c r="E52" s="17" t="s">
        <v>226</v>
      </c>
      <c r="F52">
        <f ca="1">IFERROR(IF(A52="","",OFFSET(Results!$Z$1,MATCH(A52,Results!$A:$A,0)-1,0)),"")</f>
        <v>4</v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1:8" x14ac:dyDescent="0.25">
      <c r="A53" t="s">
        <v>476</v>
      </c>
      <c r="B53" s="15" t="s">
        <v>257</v>
      </c>
      <c r="C53">
        <v>10000</v>
      </c>
      <c r="D53">
        <v>301</v>
      </c>
      <c r="E53" s="17" t="s">
        <v>226</v>
      </c>
      <c r="F53">
        <f ca="1">IFERROR(IF(A53="","",OFFSET(Results!$Z$1,MATCH(A53,Results!$A:$A,0)-1,0)),"")</f>
        <v>119</v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1:8" x14ac:dyDescent="0.25">
      <c r="A54" t="s">
        <v>316</v>
      </c>
      <c r="B54" s="15" t="s">
        <v>479</v>
      </c>
      <c r="C54">
        <v>263</v>
      </c>
      <c r="D54">
        <v>301</v>
      </c>
      <c r="E54" s="17" t="s">
        <v>226</v>
      </c>
      <c r="F54">
        <f ca="1">IFERROR(IF(A54="","",OFFSET(Results!$Z$1,MATCH(A54,Results!$A:$A,0)-1,0)),"")</f>
        <v>105</v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1:8" x14ac:dyDescent="0.25">
      <c r="A55" t="s">
        <v>317</v>
      </c>
      <c r="B55" s="15" t="s">
        <v>1169</v>
      </c>
      <c r="C55">
        <v>185</v>
      </c>
      <c r="D55">
        <v>151</v>
      </c>
      <c r="E55" s="17" t="s">
        <v>226</v>
      </c>
      <c r="F55">
        <f ca="1">IFERROR(IF(A55="","",OFFSET(Results!$Z$1,MATCH(A55,Results!$A:$A,0)-1,0)),"")</f>
        <v>31</v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1:8" x14ac:dyDescent="0.25">
      <c r="A56" t="s">
        <v>319</v>
      </c>
      <c r="B56" s="15" t="s">
        <v>318</v>
      </c>
      <c r="C56">
        <v>556</v>
      </c>
      <c r="D56">
        <v>751</v>
      </c>
      <c r="E56" s="17" t="s">
        <v>226</v>
      </c>
      <c r="F56">
        <f ca="1">IFERROR(IF(A56="","",OFFSET(Results!$Z$1,MATCH(A56,Results!$A:$A,0)-1,0)),"")</f>
        <v>55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25">
      <c r="A57" t="s">
        <v>320</v>
      </c>
      <c r="B57" s="15" t="s">
        <v>1170</v>
      </c>
      <c r="C57">
        <v>70</v>
      </c>
      <c r="D57">
        <v>51</v>
      </c>
      <c r="E57" s="17" t="s">
        <v>226</v>
      </c>
      <c r="F57">
        <f ca="1">IFERROR(IF(A57="","",OFFSET(Results!$Z$1,MATCH(A57,Results!$A:$A,0)-1,0)),"")</f>
        <v>6</v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1:8" x14ac:dyDescent="0.25">
      <c r="A58" t="s">
        <v>596</v>
      </c>
      <c r="B58" s="15" t="s">
        <v>298</v>
      </c>
      <c r="C58">
        <v>476</v>
      </c>
      <c r="D58">
        <v>401</v>
      </c>
      <c r="E58" s="17" t="s">
        <v>226</v>
      </c>
      <c r="F58">
        <f ca="1">IFERROR(IF(A58="","",OFFSET(Results!$Z$1,MATCH(A58,Results!$A:$A,0)-1,0)),"")</f>
        <v>55</v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1:8" x14ac:dyDescent="0.25">
      <c r="A59" t="s">
        <v>477</v>
      </c>
      <c r="B59" s="15" t="s">
        <v>1171</v>
      </c>
      <c r="C59">
        <v>48</v>
      </c>
      <c r="D59">
        <v>41</v>
      </c>
      <c r="E59" s="17" t="s">
        <v>226</v>
      </c>
      <c r="F59">
        <f ca="1">IFERROR(IF(A59="","",OFFSET(Results!$Z$1,MATCH(A59,Results!$A:$A,0)-1,0)),"")</f>
        <v>42</v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1:8" x14ac:dyDescent="0.25">
      <c r="A60" t="s">
        <v>321</v>
      </c>
      <c r="B60" s="15" t="s">
        <v>432</v>
      </c>
      <c r="C60">
        <v>164</v>
      </c>
      <c r="D60">
        <v>201</v>
      </c>
      <c r="E60" s="17" t="s">
        <v>325</v>
      </c>
      <c r="F60">
        <f ca="1">IFERROR(IF(A60="","",OFFSET(Results!$Z$1,MATCH(A60,Results!$A:$A,0)-1,0)),"")</f>
        <v>6</v>
      </c>
      <c r="G60" s="6">
        <f t="shared" ca="1" si="1"/>
        <v>0.41249999999999998</v>
      </c>
      <c r="H60" t="str">
        <f ca="1">IF(E60="","",OFFSET([2]LET!$AL$1,MATCH(A60,[2]LET!$E$1:$E$500,0)-1,0))</f>
        <v>Spreadex: 200/1, 6pl, 1/5</v>
      </c>
    </row>
    <row r="61" spans="1:8" x14ac:dyDescent="0.25">
      <c r="A61" t="s">
        <v>322</v>
      </c>
      <c r="B61" s="15" t="s">
        <v>257</v>
      </c>
      <c r="C61">
        <v>10000</v>
      </c>
      <c r="D61">
        <v>501</v>
      </c>
      <c r="E61" s="17" t="s">
        <v>226</v>
      </c>
      <c r="F61">
        <f ca="1">IFERROR(IF(A61="","",OFFSET(Results!$Z$1,MATCH(A61,Results!$A:$A,0)-1,0)),"")</f>
        <v>113</v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1:8" x14ac:dyDescent="0.25">
      <c r="A62" t="s">
        <v>480</v>
      </c>
      <c r="B62" s="15" t="s">
        <v>486</v>
      </c>
      <c r="C62">
        <v>114</v>
      </c>
      <c r="D62">
        <v>81</v>
      </c>
      <c r="E62" s="17" t="s">
        <v>226</v>
      </c>
      <c r="F62">
        <f ca="1">IFERROR(IF(A62="","",OFFSET(Results!$Z$1,MATCH(A62,Results!$A:$A,0)-1,0)),"")</f>
        <v>31</v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1:8" x14ac:dyDescent="0.25">
      <c r="A63" t="s">
        <v>324</v>
      </c>
      <c r="B63" s="15" t="s">
        <v>455</v>
      </c>
      <c r="C63">
        <v>270</v>
      </c>
      <c r="D63">
        <v>301</v>
      </c>
      <c r="E63" s="17" t="s">
        <v>226</v>
      </c>
      <c r="F63">
        <f ca="1">IFERROR(IF(A63="","",OFFSET(Results!$Z$1,MATCH(A63,Results!$A:$A,0)-1,0)),"")</f>
        <v>18</v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1:8" x14ac:dyDescent="0.25">
      <c r="A64" t="s">
        <v>326</v>
      </c>
      <c r="B64" s="15" t="s">
        <v>505</v>
      </c>
      <c r="C64">
        <v>130</v>
      </c>
      <c r="D64">
        <v>301</v>
      </c>
      <c r="E64" s="17" t="s">
        <v>1156</v>
      </c>
      <c r="F64">
        <f ca="1">IFERROR(IF(A64="","",OFFSET(Results!$Z$1,MATCH(A64,Results!$A:$A,0)-1,0)),"")</f>
        <v>88</v>
      </c>
      <c r="G64" s="6">
        <f t="shared" ca="1" si="1"/>
        <v>-0.4</v>
      </c>
      <c r="H64" t="str">
        <f ca="1">IF(E64="","",OFFSET([2]LET!$AL$1,MATCH(A64,[2]LET!$E$1:$E$500,0)-1,0))</f>
        <v>Bet365: 300/1, 5pl, 1/4</v>
      </c>
    </row>
    <row r="65" spans="1:8" x14ac:dyDescent="0.25">
      <c r="A65" t="s">
        <v>328</v>
      </c>
      <c r="B65" s="15" t="s">
        <v>472</v>
      </c>
      <c r="C65">
        <v>64</v>
      </c>
      <c r="D65">
        <v>67</v>
      </c>
      <c r="E65" s="17" t="s">
        <v>325</v>
      </c>
      <c r="F65">
        <f ca="1">IFERROR(IF(A65="","",OFFSET(Results!$Z$1,MATCH(A65,Results!$A:$A,0)-1,0)),"")</f>
        <v>119</v>
      </c>
      <c r="G65" s="6">
        <f t="shared" ca="1" si="1"/>
        <v>-0.1</v>
      </c>
      <c r="H65" t="str">
        <f ca="1">IF(E65="","",OFFSET([2]LET!$AL$1,MATCH(A65,[2]LET!$E$1:$E$500,0)-1,0))</f>
        <v>Spreadex: 66/1, 6pl, 1/5</v>
      </c>
    </row>
    <row r="66" spans="1:8" x14ac:dyDescent="0.25">
      <c r="A66" t="s">
        <v>329</v>
      </c>
      <c r="B66" s="15" t="s">
        <v>528</v>
      </c>
      <c r="C66">
        <v>93</v>
      </c>
      <c r="D66">
        <v>81</v>
      </c>
      <c r="E66" s="17" t="s">
        <v>226</v>
      </c>
      <c r="F66">
        <f ca="1">IFERROR(IF(A66="","",OFFSET(Results!$Z$1,MATCH(A66,Results!$A:$A,0)-1,0)),"")</f>
        <v>10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1:8" x14ac:dyDescent="0.25">
      <c r="A67" t="s">
        <v>330</v>
      </c>
      <c r="B67" s="15" t="s">
        <v>245</v>
      </c>
      <c r="C67">
        <v>10000</v>
      </c>
      <c r="D67">
        <v>251</v>
      </c>
      <c r="E67" s="17" t="s">
        <v>226</v>
      </c>
      <c r="F67">
        <f ca="1">IFERROR(IF(A67="","",OFFSET(Results!$Z$1,MATCH(A67,Results!$A:$A,0)-1,0)),"")</f>
        <v>113</v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1:8" x14ac:dyDescent="0.25">
      <c r="A68" t="s">
        <v>331</v>
      </c>
      <c r="B68" s="15" t="s">
        <v>447</v>
      </c>
      <c r="C68">
        <v>94</v>
      </c>
      <c r="D68">
        <v>51</v>
      </c>
      <c r="E68" s="17" t="s">
        <v>226</v>
      </c>
      <c r="F68">
        <f ca="1">IFERROR(IF(A68="","",OFFSET(Results!$Z$1,MATCH(A68,Results!$A:$A,0)-1,0)),"")</f>
        <v>4</v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1:8" x14ac:dyDescent="0.25">
      <c r="A69" t="s">
        <v>333</v>
      </c>
      <c r="B69" s="15" t="s">
        <v>359</v>
      </c>
      <c r="C69">
        <v>147</v>
      </c>
      <c r="D69">
        <v>176</v>
      </c>
      <c r="E69" s="17" t="s">
        <v>325</v>
      </c>
      <c r="F69">
        <f ca="1">IFERROR(IF(A69="","",OFFSET(Results!$Z$1,MATCH(A69,Results!$A:$A,0)-1,0)),"")</f>
        <v>119</v>
      </c>
      <c r="G69" s="6">
        <f t="shared" ca="1" si="2"/>
        <v>-0.1</v>
      </c>
      <c r="H69" t="str">
        <f ca="1">IF(E69="","",OFFSET([2]LET!$AL$1,MATCH(A69,[2]LET!$E$1:$E$500,0)-1,0))</f>
        <v>Spreadex: 175/1, 6pl, 1/5</v>
      </c>
    </row>
    <row r="70" spans="1:8" x14ac:dyDescent="0.25">
      <c r="A70" t="s">
        <v>335</v>
      </c>
      <c r="B70" s="15" t="s">
        <v>598</v>
      </c>
      <c r="C70">
        <v>110</v>
      </c>
      <c r="D70">
        <v>36</v>
      </c>
      <c r="E70" s="17" t="s">
        <v>226</v>
      </c>
      <c r="F70">
        <f ca="1">IFERROR(IF(A70="","",OFFSET(Results!$Z$1,MATCH(A70,Results!$A:$A,0)-1,0)),"")</f>
        <v>42</v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1:8" x14ac:dyDescent="0.25">
      <c r="A71" t="s">
        <v>336</v>
      </c>
      <c r="B71" s="15" t="s">
        <v>430</v>
      </c>
      <c r="C71">
        <v>105</v>
      </c>
      <c r="D71">
        <v>81</v>
      </c>
      <c r="E71" s="17" t="s">
        <v>226</v>
      </c>
      <c r="F71">
        <f ca="1">IFERROR(IF(A71="","",OFFSET(Results!$Z$1,MATCH(A71,Results!$A:$A,0)-1,0)),"")</f>
        <v>18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25">
      <c r="A72" t="s">
        <v>337</v>
      </c>
      <c r="B72" s="15" t="s">
        <v>263</v>
      </c>
      <c r="C72">
        <v>500</v>
      </c>
      <c r="D72">
        <v>501</v>
      </c>
      <c r="E72" s="17" t="s">
        <v>226</v>
      </c>
      <c r="F72">
        <f ca="1">IFERROR(IF(A72="","",OFFSET(Results!$Z$1,MATCH(A72,Results!$A:$A,0)-1,0)),"")</f>
        <v>88</v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1:8" x14ac:dyDescent="0.25">
      <c r="A73" t="s">
        <v>338</v>
      </c>
      <c r="B73" s="15" t="s">
        <v>1157</v>
      </c>
      <c r="C73">
        <v>333</v>
      </c>
      <c r="D73">
        <v>301</v>
      </c>
      <c r="E73" s="17" t="s">
        <v>226</v>
      </c>
      <c r="F73">
        <f ca="1">IFERROR(IF(A73="","",OFFSET(Results!$Z$1,MATCH(A73,Results!$A:$A,0)-1,0)),"")</f>
        <v>79</v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1:8" x14ac:dyDescent="0.25">
      <c r="A74" t="s">
        <v>339</v>
      </c>
      <c r="B74" s="15" t="s">
        <v>505</v>
      </c>
      <c r="C74">
        <v>130</v>
      </c>
      <c r="D74">
        <v>91</v>
      </c>
      <c r="E74" s="17" t="s">
        <v>226</v>
      </c>
      <c r="F74">
        <f ca="1">IFERROR(IF(A74="","",OFFSET(Results!$Z$1,MATCH(A74,Results!$A:$A,0)-1,0)),"")</f>
        <v>31</v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1:8" x14ac:dyDescent="0.25">
      <c r="A75" t="s">
        <v>340</v>
      </c>
      <c r="B75" s="15" t="s">
        <v>504</v>
      </c>
      <c r="C75">
        <v>53</v>
      </c>
      <c r="D75">
        <v>41</v>
      </c>
      <c r="E75" s="17" t="s">
        <v>226</v>
      </c>
      <c r="F75">
        <f ca="1">IFERROR(IF(A75="","",OFFSET(Results!$Z$1,MATCH(A75,Results!$A:$A,0)-1,0)),"")</f>
        <v>18</v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1:8" x14ac:dyDescent="0.25">
      <c r="A76" t="s">
        <v>341</v>
      </c>
      <c r="B76" s="15" t="s">
        <v>387</v>
      </c>
      <c r="C76">
        <v>278</v>
      </c>
      <c r="D76">
        <v>201</v>
      </c>
      <c r="E76" s="17" t="s">
        <v>226</v>
      </c>
      <c r="F76">
        <f ca="1">IFERROR(IF(A76="","",OFFSET(Results!$Z$1,MATCH(A76,Results!$A:$A,0)-1,0)),"")</f>
        <v>119</v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1:8" x14ac:dyDescent="0.25">
      <c r="A77" t="s">
        <v>342</v>
      </c>
      <c r="B77" s="15" t="s">
        <v>1172</v>
      </c>
      <c r="C77">
        <v>118</v>
      </c>
      <c r="D77">
        <v>81</v>
      </c>
      <c r="E77" s="17" t="s">
        <v>226</v>
      </c>
      <c r="F77">
        <f ca="1">IFERROR(IF(A77="","",OFFSET(Results!$Z$1,MATCH(A77,Results!$A:$A,0)-1,0)),"")</f>
        <v>55</v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1:8" x14ac:dyDescent="0.25">
      <c r="A78" t="s">
        <v>483</v>
      </c>
      <c r="B78" s="15" t="s">
        <v>408</v>
      </c>
      <c r="C78">
        <v>435</v>
      </c>
      <c r="D78">
        <v>81</v>
      </c>
      <c r="E78" s="17" t="s">
        <v>226</v>
      </c>
      <c r="F78">
        <f ca="1">IFERROR(IF(A78="","",OFFSET(Results!$Z$1,MATCH(A78,Results!$A:$A,0)-1,0)),"")</f>
        <v>55</v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1:8" x14ac:dyDescent="0.25">
      <c r="A79" t="s">
        <v>343</v>
      </c>
      <c r="B79" s="15" t="s">
        <v>1173</v>
      </c>
      <c r="C79">
        <v>82</v>
      </c>
      <c r="D79">
        <v>101</v>
      </c>
      <c r="E79" s="17" t="s">
        <v>263</v>
      </c>
      <c r="F79">
        <f ca="1">IFERROR(IF(A79="","",OFFSET(Results!$Z$1,MATCH(A79,Results!$A:$A,0)-1,0)),"")</f>
        <v>55</v>
      </c>
      <c r="G79" s="6">
        <f t="shared" ca="1" si="2"/>
        <v>-0.2</v>
      </c>
      <c r="H79" t="str">
        <f ca="1">IF(E79="","",OFFSET([2]LET!$AL$1,MATCH(A79,[2]LET!$E$1:$E$500,0)-1,0))</f>
        <v>Spreadex: 100/1, 6pl, 1/5</v>
      </c>
    </row>
    <row r="80" spans="1:8" x14ac:dyDescent="0.25">
      <c r="A80" t="s">
        <v>344</v>
      </c>
      <c r="B80" s="15" t="s">
        <v>1174</v>
      </c>
      <c r="C80">
        <v>64</v>
      </c>
      <c r="D80">
        <v>41</v>
      </c>
      <c r="E80" s="17" t="s">
        <v>226</v>
      </c>
      <c r="F80">
        <f ca="1">IFERROR(IF(A80="","",OFFSET(Results!$Z$1,MATCH(A80,Results!$A:$A,0)-1,0)),"")</f>
        <v>79</v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25">
      <c r="A81" t="s">
        <v>346</v>
      </c>
      <c r="B81" s="15" t="s">
        <v>443</v>
      </c>
      <c r="C81">
        <v>123</v>
      </c>
      <c r="D81">
        <v>81</v>
      </c>
      <c r="E81" s="17" t="s">
        <v>226</v>
      </c>
      <c r="F81">
        <f ca="1">IFERROR(IF(A81="","",OFFSET(Results!$Z$1,MATCH(A81,Results!$A:$A,0)-1,0)),"")</f>
        <v>31</v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1:8" x14ac:dyDescent="0.25">
      <c r="A82" t="s">
        <v>347</v>
      </c>
      <c r="B82" s="15" t="s">
        <v>417</v>
      </c>
      <c r="C82">
        <v>213</v>
      </c>
      <c r="D82">
        <v>126</v>
      </c>
      <c r="E82" s="17" t="s">
        <v>226</v>
      </c>
      <c r="F82">
        <f ca="1">IFERROR(IF(A82="","",OFFSET(Results!$Z$1,MATCH(A82,Results!$A:$A,0)-1,0)),"")</f>
        <v>55</v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1:8" x14ac:dyDescent="0.25">
      <c r="A83" t="s">
        <v>349</v>
      </c>
      <c r="B83" s="15" t="s">
        <v>312</v>
      </c>
      <c r="C83">
        <v>526</v>
      </c>
      <c r="D83">
        <v>751</v>
      </c>
      <c r="E83" s="17" t="s">
        <v>325</v>
      </c>
      <c r="F83">
        <f ca="1">IFERROR(IF(A83="","",OFFSET(Results!$Z$1,MATCH(A83,Results!$A:$A,0)-1,0)),"")</f>
        <v>55</v>
      </c>
      <c r="G83" s="6">
        <f t="shared" ca="1" si="2"/>
        <v>-0.1</v>
      </c>
      <c r="H83" t="str">
        <f ca="1">IF(E83="","",OFFSET([2]LET!$AL$1,MATCH(A83,[2]LET!$E$1:$E$500,0)-1,0))</f>
        <v>Spreadex: 750/1, 6pl, 1/5</v>
      </c>
    </row>
    <row r="84" spans="1:8" x14ac:dyDescent="0.25">
      <c r="A84" t="s">
        <v>350</v>
      </c>
      <c r="B84" s="15" t="s">
        <v>685</v>
      </c>
      <c r="C84">
        <v>227</v>
      </c>
      <c r="D84">
        <v>201</v>
      </c>
      <c r="E84" s="17" t="s">
        <v>226</v>
      </c>
      <c r="F84">
        <f ca="1">IFERROR(IF(A84="","",OFFSET(Results!$Z$1,MATCH(A84,Results!$A:$A,0)-1,0)),"")</f>
        <v>42</v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25">
      <c r="A85" t="s">
        <v>351</v>
      </c>
      <c r="B85" s="15" t="s">
        <v>590</v>
      </c>
      <c r="C85">
        <v>56</v>
      </c>
      <c r="D85">
        <v>29</v>
      </c>
      <c r="E85" s="17" t="s">
        <v>226</v>
      </c>
      <c r="F85">
        <f ca="1">IFERROR(IF(A85="","",OFFSET(Results!$Z$1,MATCH(A85,Results!$A:$A,0)-1,0)),"")</f>
        <v>18</v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1:8" x14ac:dyDescent="0.25">
      <c r="A86" t="s">
        <v>352</v>
      </c>
      <c r="B86" s="15" t="s">
        <v>432</v>
      </c>
      <c r="C86">
        <v>164</v>
      </c>
      <c r="D86">
        <v>151</v>
      </c>
      <c r="E86" s="17" t="s">
        <v>226</v>
      </c>
      <c r="F86">
        <f ca="1">IFERROR(IF(A86="","",OFFSET(Results!$Z$1,MATCH(A86,Results!$A:$A,0)-1,0)),"")</f>
        <v>55</v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1:8" x14ac:dyDescent="0.25">
      <c r="A87" t="s">
        <v>353</v>
      </c>
      <c r="B87" s="15" t="s">
        <v>269</v>
      </c>
      <c r="C87">
        <v>222</v>
      </c>
      <c r="D87">
        <v>251</v>
      </c>
      <c r="E87" s="17" t="s">
        <v>325</v>
      </c>
      <c r="F87">
        <f ca="1">IFERROR(IF(A87="","",OFFSET(Results!$Z$1,MATCH(A87,Results!$A:$A,0)-1,0)),"")</f>
        <v>10</v>
      </c>
      <c r="G87" s="6">
        <f t="shared" ca="1" si="2"/>
        <v>-0.1</v>
      </c>
      <c r="H87" t="str">
        <f ca="1">IF(E87="","",OFFSET([2]LET!$AL$1,MATCH(A87,[2]LET!$E$1:$E$500,0)-1,0))</f>
        <v>Spreadex: 250/1, 6pl, 1/5</v>
      </c>
    </row>
    <row r="88" spans="1:8" x14ac:dyDescent="0.25">
      <c r="A88" t="s">
        <v>355</v>
      </c>
      <c r="B88" s="15" t="s">
        <v>1163</v>
      </c>
      <c r="C88">
        <v>143</v>
      </c>
      <c r="D88">
        <v>101</v>
      </c>
      <c r="E88" s="17" t="s">
        <v>226</v>
      </c>
      <c r="F88">
        <f ca="1">IFERROR(IF(A88="","",OFFSET(Results!$Z$1,MATCH(A88,Results!$A:$A,0)-1,0)),"")</f>
        <v>42</v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1:8" x14ac:dyDescent="0.25">
      <c r="A89" t="s">
        <v>356</v>
      </c>
      <c r="B89" s="15" t="s">
        <v>407</v>
      </c>
      <c r="C89">
        <v>1111</v>
      </c>
      <c r="D89">
        <v>201</v>
      </c>
      <c r="E89" s="17" t="s">
        <v>226</v>
      </c>
      <c r="F89">
        <f ca="1">IFERROR(IF(A89="","",OFFSET(Results!$Z$1,MATCH(A89,Results!$A:$A,0)-1,0)),"")</f>
        <v>129</v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1:8" x14ac:dyDescent="0.25">
      <c r="A90" t="s">
        <v>357</v>
      </c>
      <c r="B90" s="15" t="s">
        <v>462</v>
      </c>
      <c r="C90">
        <v>244</v>
      </c>
      <c r="D90">
        <v>301</v>
      </c>
      <c r="E90" s="17" t="s">
        <v>325</v>
      </c>
      <c r="F90">
        <f ca="1">IFERROR(IF(A90="","",OFFSET(Results!$Z$1,MATCH(A90,Results!$A:$A,0)-1,0)),"")</f>
        <v>18</v>
      </c>
      <c r="G90" s="6">
        <f t="shared" ca="1" si="2"/>
        <v>-0.1</v>
      </c>
      <c r="H90" t="str">
        <f ca="1">IF(E90="","",OFFSET([2]LET!$AL$1,MATCH(A90,[2]LET!$E$1:$E$500,0)-1,0))</f>
        <v>Spreadex: 300/1, 6pl, 1/5</v>
      </c>
    </row>
    <row r="91" spans="1:8" x14ac:dyDescent="0.25">
      <c r="A91" t="s">
        <v>358</v>
      </c>
      <c r="B91" s="15" t="s">
        <v>466</v>
      </c>
      <c r="C91">
        <v>108</v>
      </c>
      <c r="D91">
        <v>176</v>
      </c>
      <c r="E91" s="17" t="s">
        <v>1156</v>
      </c>
      <c r="F91">
        <f ca="1">IFERROR(IF(A91="","",OFFSET(Results!$Z$1,MATCH(A91,Results!$A:$A,0)-1,0)),"")</f>
        <v>55</v>
      </c>
      <c r="G91" s="6">
        <f t="shared" ca="1" si="2"/>
        <v>-0.4</v>
      </c>
      <c r="H91" t="str">
        <f ca="1">IF(E91="","",OFFSET([2]LET!$AL$1,MATCH(A91,[2]LET!$E$1:$E$500,0)-1,0))</f>
        <v>Spreadex: 175/1, 6pl, 1/5</v>
      </c>
    </row>
    <row r="92" spans="1:8" x14ac:dyDescent="0.25">
      <c r="A92" t="s">
        <v>360</v>
      </c>
      <c r="B92" s="15" t="s">
        <v>404</v>
      </c>
      <c r="C92">
        <v>833</v>
      </c>
      <c r="D92">
        <v>501</v>
      </c>
      <c r="E92" s="17" t="s">
        <v>226</v>
      </c>
      <c r="F92">
        <f ca="1">IFERROR(IF(A92="","",OFFSET(Results!$Z$1,MATCH(A92,Results!$A:$A,0)-1,0)),"")</f>
        <v>18</v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1:8" x14ac:dyDescent="0.25">
      <c r="A93" t="s">
        <v>487</v>
      </c>
      <c r="B93" s="15" t="s">
        <v>255</v>
      </c>
      <c r="C93">
        <v>5000</v>
      </c>
      <c r="D93">
        <v>401</v>
      </c>
      <c r="E93" s="17" t="s">
        <v>226</v>
      </c>
      <c r="F93">
        <f ca="1">IFERROR(IF(A93="","",OFFSET(Results!$Z$1,MATCH(A93,Results!$A:$A,0)-1,0)),"")</f>
        <v>55</v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1:8" x14ac:dyDescent="0.25">
      <c r="A94" t="s">
        <v>361</v>
      </c>
      <c r="B94" s="15" t="s">
        <v>1175</v>
      </c>
      <c r="C94">
        <v>74</v>
      </c>
      <c r="D94">
        <v>51</v>
      </c>
      <c r="E94" s="17" t="s">
        <v>226</v>
      </c>
      <c r="F94">
        <f ca="1">IFERROR(IF(A94="","",OFFSET(Results!$Z$1,MATCH(A94,Results!$A:$A,0)-1,0)),"")</f>
        <v>88</v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1:8" x14ac:dyDescent="0.25">
      <c r="A95" t="s">
        <v>362</v>
      </c>
      <c r="B95" s="15" t="s">
        <v>1170</v>
      </c>
      <c r="C95">
        <v>70</v>
      </c>
      <c r="D95">
        <v>101</v>
      </c>
      <c r="E95" s="17" t="s">
        <v>1156</v>
      </c>
      <c r="F95">
        <f ca="1">IFERROR(IF(A95="","",OFFSET(Results!$Z$1,MATCH(A95,Results!$A:$A,0)-1,0)),"")</f>
        <v>55</v>
      </c>
      <c r="G95" s="6">
        <f t="shared" ca="1" si="2"/>
        <v>-0.4</v>
      </c>
      <c r="H95" t="str">
        <f ca="1">IF(E95="","",OFFSET([2]LET!$AL$1,MATCH(A95,[2]LET!$E$1:$E$500,0)-1,0))</f>
        <v>Bet365: 100/1, 5pl, 1/4</v>
      </c>
    </row>
    <row r="96" spans="1:8" x14ac:dyDescent="0.25">
      <c r="A96" t="s">
        <v>363</v>
      </c>
      <c r="B96" s="15" t="s">
        <v>1162</v>
      </c>
      <c r="C96">
        <v>71</v>
      </c>
      <c r="D96">
        <v>51</v>
      </c>
      <c r="E96" s="17" t="s">
        <v>226</v>
      </c>
      <c r="F96">
        <f ca="1">IFERROR(IF(A96="","",OFFSET(Results!$Z$1,MATCH(A96,Results!$A:$A,0)-1,0)),"")</f>
        <v>1</v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1:8" x14ac:dyDescent="0.25">
      <c r="A97" t="s">
        <v>364</v>
      </c>
      <c r="B97" s="15" t="s">
        <v>1176</v>
      </c>
      <c r="C97">
        <v>89</v>
      </c>
      <c r="D97">
        <v>51</v>
      </c>
      <c r="E97" s="17" t="s">
        <v>226</v>
      </c>
      <c r="F97">
        <f ca="1">IFERROR(IF(A97="","",OFFSET(Results!$Z$1,MATCH(A97,Results!$A:$A,0)-1,0)),"")</f>
        <v>42</v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1:8" x14ac:dyDescent="0.25">
      <c r="A98" t="s">
        <v>366</v>
      </c>
      <c r="B98" s="15" t="s">
        <v>405</v>
      </c>
      <c r="C98">
        <v>1250</v>
      </c>
      <c r="D98">
        <v>751</v>
      </c>
      <c r="E98" s="17" t="s">
        <v>226</v>
      </c>
      <c r="F98">
        <f ca="1">IFERROR(IF(A98="","",OFFSET(Results!$Z$1,MATCH(A98,Results!$A:$A,0)-1,0)),"")</f>
        <v>132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1:8" x14ac:dyDescent="0.25">
      <c r="A99" t="s">
        <v>367</v>
      </c>
      <c r="B99" s="15" t="s">
        <v>602</v>
      </c>
      <c r="C99">
        <v>67</v>
      </c>
      <c r="D99">
        <v>36</v>
      </c>
      <c r="E99" s="17" t="s">
        <v>226</v>
      </c>
      <c r="F99">
        <f ca="1">IFERROR(IF(A99="","",OFFSET(Results!$Z$1,MATCH(A99,Results!$A:$A,0)-1,0)),"")</f>
        <v>6</v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1:8" x14ac:dyDescent="0.25">
      <c r="A100" t="s">
        <v>368</v>
      </c>
      <c r="B100" s="15" t="s">
        <v>249</v>
      </c>
      <c r="C100">
        <v>196</v>
      </c>
      <c r="D100">
        <v>251</v>
      </c>
      <c r="E100" s="17" t="s">
        <v>325</v>
      </c>
      <c r="F100">
        <f ca="1">IFERROR(IF(A100="","",OFFSET(Results!$Z$1,MATCH(A100,Results!$A:$A,0)-1,0)),"")</f>
        <v>55</v>
      </c>
      <c r="G100" s="6">
        <f t="shared" ca="1" si="3"/>
        <v>-0.1</v>
      </c>
      <c r="H100" t="str">
        <f ca="1">IF(E100="","",OFFSET([2]LET!$AL$1,MATCH(A100,[2]LET!$E$1:$E$500,0)-1,0))</f>
        <v>Spreadex: 250/1, 6pl, 1/5</v>
      </c>
    </row>
    <row r="101" spans="1:8" x14ac:dyDescent="0.25">
      <c r="A101" t="s">
        <v>369</v>
      </c>
      <c r="B101" s="15" t="s">
        <v>354</v>
      </c>
      <c r="C101">
        <v>909</v>
      </c>
      <c r="D101">
        <v>501</v>
      </c>
      <c r="E101" s="17" t="s">
        <v>226</v>
      </c>
      <c r="F101">
        <f ca="1">IFERROR(IF(A101="","",OFFSET(Results!$Z$1,MATCH(A101,Results!$A:$A,0)-1,0)),"")</f>
        <v>88</v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25">
      <c r="A102" t="s">
        <v>370</v>
      </c>
      <c r="B102" s="15" t="s">
        <v>444</v>
      </c>
      <c r="C102">
        <v>167</v>
      </c>
      <c r="D102">
        <v>151</v>
      </c>
      <c r="E102" s="17" t="s">
        <v>226</v>
      </c>
      <c r="F102">
        <f ca="1">IFERROR(IF(A102="","",OFFSET(Results!$Z$1,MATCH(A102,Results!$A:$A,0)-1,0)),"")</f>
        <v>105</v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1:8" x14ac:dyDescent="0.25">
      <c r="A103" t="s">
        <v>371</v>
      </c>
      <c r="B103" s="15" t="s">
        <v>365</v>
      </c>
      <c r="C103">
        <v>112</v>
      </c>
      <c r="D103">
        <v>81</v>
      </c>
      <c r="E103" s="17" t="s">
        <v>226</v>
      </c>
      <c r="F103">
        <f ca="1">IFERROR(IF(A103="","",OFFSET(Results!$Z$1,MATCH(A103,Results!$A:$A,0)-1,0)),"")</f>
        <v>113</v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1:8" x14ac:dyDescent="0.25">
      <c r="A104" t="s">
        <v>373</v>
      </c>
      <c r="B104" s="15" t="s">
        <v>586</v>
      </c>
      <c r="C104">
        <v>109</v>
      </c>
      <c r="D104">
        <v>67</v>
      </c>
      <c r="E104" s="17" t="s">
        <v>226</v>
      </c>
      <c r="F104">
        <f ca="1">IFERROR(IF(A104="","",OFFSET(Results!$Z$1,MATCH(A104,Results!$A:$A,0)-1,0)),"")</f>
        <v>119</v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1:8" x14ac:dyDescent="0.25">
      <c r="A105" t="s">
        <v>375</v>
      </c>
      <c r="B105" s="15" t="s">
        <v>255</v>
      </c>
      <c r="C105">
        <v>5000</v>
      </c>
      <c r="D105">
        <v>751</v>
      </c>
      <c r="E105" s="17" t="s">
        <v>226</v>
      </c>
      <c r="F105">
        <f ca="1">IFERROR(IF(A105="","",OFFSET(Results!$Z$1,MATCH(A105,Results!$A:$A,0)-1,0)),"")</f>
        <v>79</v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1:8" x14ac:dyDescent="0.25">
      <c r="A106" t="s">
        <v>376</v>
      </c>
      <c r="B106" s="15" t="s">
        <v>448</v>
      </c>
      <c r="C106">
        <v>53</v>
      </c>
      <c r="D106">
        <v>29</v>
      </c>
      <c r="E106" s="17" t="s">
        <v>226</v>
      </c>
      <c r="F106">
        <f ca="1">IFERROR(IF(A106="","",OFFSET(Results!$Z$1,MATCH(A106,Results!$A:$A,0)-1,0)),"")</f>
        <v>88</v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1:8" x14ac:dyDescent="0.25">
      <c r="A107" t="s">
        <v>377</v>
      </c>
      <c r="B107" s="15" t="s">
        <v>635</v>
      </c>
      <c r="C107">
        <v>53</v>
      </c>
      <c r="D107">
        <v>51</v>
      </c>
      <c r="E107" s="17" t="s">
        <v>226</v>
      </c>
      <c r="F107">
        <f ca="1">IFERROR(IF(A107="","",OFFSET(Results!$Z$1,MATCH(A107,Results!$A:$A,0)-1,0)),"")</f>
        <v>88</v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1:8" x14ac:dyDescent="0.25">
      <c r="A108" t="s">
        <v>379</v>
      </c>
      <c r="B108" s="15" t="s">
        <v>572</v>
      </c>
      <c r="C108">
        <v>99</v>
      </c>
      <c r="D108">
        <v>36</v>
      </c>
      <c r="E108" s="17" t="s">
        <v>226</v>
      </c>
      <c r="F108">
        <f ca="1">IFERROR(IF(A108="","",OFFSET(Results!$Z$1,MATCH(A108,Results!$A:$A,0)-1,0)),"")</f>
        <v>42</v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1:8" x14ac:dyDescent="0.25">
      <c r="A109" t="s">
        <v>492</v>
      </c>
      <c r="B109" s="15" t="s">
        <v>433</v>
      </c>
      <c r="C109">
        <v>62</v>
      </c>
      <c r="D109">
        <v>41</v>
      </c>
      <c r="E109" s="17" t="s">
        <v>226</v>
      </c>
      <c r="F109">
        <f ca="1">IFERROR(IF(A109="","",OFFSET(Results!$Z$1,MATCH(A109,Results!$A:$A,0)-1,0)),"")</f>
        <v>113</v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1:8" x14ac:dyDescent="0.25">
      <c r="A110" t="s">
        <v>381</v>
      </c>
      <c r="B110" s="15" t="s">
        <v>409</v>
      </c>
      <c r="C110">
        <v>83</v>
      </c>
      <c r="D110">
        <v>61</v>
      </c>
      <c r="E110" s="17" t="s">
        <v>226</v>
      </c>
      <c r="F110">
        <f ca="1">IFERROR(IF(A110="","",OFFSET(Results!$Z$1,MATCH(A110,Results!$A:$A,0)-1,0)),"")</f>
        <v>79</v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1:8" x14ac:dyDescent="0.25">
      <c r="A111" t="s">
        <v>382</v>
      </c>
      <c r="B111" s="15" t="s">
        <v>685</v>
      </c>
      <c r="C111">
        <v>227</v>
      </c>
      <c r="D111">
        <v>151</v>
      </c>
      <c r="E111" s="17" t="s">
        <v>226</v>
      </c>
      <c r="F111">
        <f ca="1">IFERROR(IF(A111="","",OFFSET(Results!$Z$1,MATCH(A111,Results!$A:$A,0)-1,0)),"")</f>
        <v>55</v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1:8" x14ac:dyDescent="0.25">
      <c r="A112" t="s">
        <v>384</v>
      </c>
      <c r="B112" s="15" t="s">
        <v>404</v>
      </c>
      <c r="C112">
        <v>833</v>
      </c>
      <c r="D112">
        <v>501</v>
      </c>
      <c r="E112" s="17" t="s">
        <v>226</v>
      </c>
      <c r="F112">
        <f ca="1">IFERROR(IF(A112="","",OFFSET(Results!$Z$1,MATCH(A112,Results!$A:$A,0)-1,0)),"")</f>
        <v>42</v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1:8" x14ac:dyDescent="0.25">
      <c r="A113" t="s">
        <v>385</v>
      </c>
      <c r="B113" s="15" t="s">
        <v>1169</v>
      </c>
      <c r="C113">
        <v>185</v>
      </c>
      <c r="D113">
        <v>151</v>
      </c>
      <c r="E113" s="17" t="s">
        <v>226</v>
      </c>
      <c r="F113">
        <f ca="1">IFERROR(IF(A113="","",OFFSET(Results!$Z$1,MATCH(A113,Results!$A:$A,0)-1,0)),"")</f>
        <v>55</v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1:8" x14ac:dyDescent="0.25">
      <c r="A114" t="s">
        <v>386</v>
      </c>
      <c r="B114" s="15" t="s">
        <v>380</v>
      </c>
      <c r="C114">
        <v>145</v>
      </c>
      <c r="D114">
        <v>251</v>
      </c>
      <c r="E114" s="17" t="s">
        <v>1157</v>
      </c>
      <c r="F114">
        <f ca="1">IFERROR(IF(A114="","",OFFSET(Results!$Z$1,MATCH(A114,Results!$A:$A,0)-1,0)),"")</f>
        <v>55</v>
      </c>
      <c r="G114" s="6">
        <f t="shared" ca="1" si="3"/>
        <v>-0.3</v>
      </c>
      <c r="H114" t="str">
        <f ca="1">IF(E114="","",OFFSET([2]LET!$AL$1,MATCH(A114,[2]LET!$E$1:$E$500,0)-1,0))</f>
        <v>Spreadex: 250/1, 6pl, 1/5</v>
      </c>
    </row>
    <row r="115" spans="1:8" x14ac:dyDescent="0.25">
      <c r="A115" t="s">
        <v>388</v>
      </c>
      <c r="B115" s="15" t="s">
        <v>1177</v>
      </c>
      <c r="C115">
        <v>79</v>
      </c>
      <c r="D115">
        <v>61</v>
      </c>
      <c r="E115" s="17" t="s">
        <v>226</v>
      </c>
      <c r="F115">
        <f ca="1">IFERROR(IF(A115="","",OFFSET(Results!$Z$1,MATCH(A115,Results!$A:$A,0)-1,0)),"")</f>
        <v>31</v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1:8" x14ac:dyDescent="0.25">
      <c r="A116" t="s">
        <v>389</v>
      </c>
      <c r="B116" s="15" t="s">
        <v>632</v>
      </c>
      <c r="C116">
        <v>48</v>
      </c>
      <c r="D116">
        <v>41</v>
      </c>
      <c r="E116" s="17" t="s">
        <v>226</v>
      </c>
      <c r="F116">
        <f ca="1">IFERROR(IF(A116="","",OFFSET(Results!$Z$1,MATCH(A116,Results!$A:$A,0)-1,0)),"")</f>
        <v>10</v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1:8" x14ac:dyDescent="0.25">
      <c r="A117" t="s">
        <v>390</v>
      </c>
      <c r="B117" s="15" t="s">
        <v>418</v>
      </c>
      <c r="C117">
        <v>172</v>
      </c>
      <c r="D117">
        <v>176</v>
      </c>
      <c r="E117" s="17" t="s">
        <v>226</v>
      </c>
      <c r="F117">
        <f ca="1">IFERROR(IF(A117="","",OFFSET(Results!$Z$1,MATCH(A117,Results!$A:$A,0)-1,0)),"")</f>
        <v>55</v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1:8" x14ac:dyDescent="0.25">
      <c r="A118" t="s">
        <v>391</v>
      </c>
      <c r="B118" s="15" t="s">
        <v>276</v>
      </c>
      <c r="C118">
        <v>3333</v>
      </c>
      <c r="D118">
        <v>501</v>
      </c>
      <c r="E118" s="17" t="s">
        <v>226</v>
      </c>
      <c r="F118">
        <f ca="1">IFERROR(IF(A118="","",OFFSET(Results!$Z$1,MATCH(A118,Results!$A:$A,0)-1,0)),"")</f>
        <v>113</v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1:8" x14ac:dyDescent="0.25">
      <c r="A119" t="s">
        <v>608</v>
      </c>
      <c r="B119" s="15" t="s">
        <v>323</v>
      </c>
      <c r="C119">
        <v>204</v>
      </c>
      <c r="D119">
        <v>401</v>
      </c>
      <c r="E119" s="17" t="s">
        <v>263</v>
      </c>
      <c r="F119">
        <f ca="1">IFERROR(IF(A119="","",OFFSET(Results!$Z$1,MATCH(A119,Results!$A:$A,0)-1,0)),"")</f>
        <v>105</v>
      </c>
      <c r="G119" s="6">
        <f t="shared" ca="1" si="3"/>
        <v>-0.2</v>
      </c>
      <c r="H119" t="str">
        <f ca="1">IF(E119="","",OFFSET([2]LET!$AL$1,MATCH(A119,[2]LET!$E$1:$E$500,0)-1,0))</f>
        <v>Spreadex: 400/1, 6pl, 1/5</v>
      </c>
    </row>
    <row r="120" spans="1:8" x14ac:dyDescent="0.25">
      <c r="A120" t="s">
        <v>494</v>
      </c>
      <c r="B120" s="15" t="s">
        <v>525</v>
      </c>
      <c r="C120">
        <v>51</v>
      </c>
      <c r="D120">
        <v>26</v>
      </c>
      <c r="E120" s="17" t="s">
        <v>226</v>
      </c>
      <c r="F120">
        <f ca="1">IFERROR(IF(A120="","",OFFSET(Results!$Z$1,MATCH(A120,Results!$A:$A,0)-1,0)),"")</f>
        <v>88</v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1:8" x14ac:dyDescent="0.25">
      <c r="A121" t="s">
        <v>392</v>
      </c>
      <c r="B121" s="15" t="s">
        <v>257</v>
      </c>
      <c r="C121">
        <v>10000</v>
      </c>
      <c r="D121">
        <v>251</v>
      </c>
      <c r="E121" s="17" t="s">
        <v>226</v>
      </c>
      <c r="F121">
        <f ca="1">IFERROR(IF(A121="","",OFFSET(Results!$Z$1,MATCH(A121,Results!$A:$A,0)-1,0)),"")</f>
        <v>88</v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1:8" x14ac:dyDescent="0.25">
      <c r="A122" t="s">
        <v>393</v>
      </c>
      <c r="B122" s="15" t="s">
        <v>408</v>
      </c>
      <c r="C122">
        <v>435</v>
      </c>
      <c r="D122">
        <v>251</v>
      </c>
      <c r="E122" s="17" t="s">
        <v>226</v>
      </c>
      <c r="F122">
        <f ca="1">IFERROR(IF(A122="","",OFFSET(Results!$Z$1,MATCH(A122,Results!$A:$A,0)-1,0)),"")</f>
        <v>31</v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1:8" x14ac:dyDescent="0.25">
      <c r="A123" t="s">
        <v>495</v>
      </c>
      <c r="B123" s="15" t="s">
        <v>257</v>
      </c>
      <c r="C123">
        <v>10000</v>
      </c>
      <c r="D123">
        <v>301</v>
      </c>
      <c r="E123" s="17" t="s">
        <v>226</v>
      </c>
      <c r="F123">
        <f ca="1">IFERROR(IF(A123="","",OFFSET(Results!$Z$1,MATCH(A123,Results!$A:$A,0)-1,0)),"")</f>
        <v>42</v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1:8" x14ac:dyDescent="0.25">
      <c r="A124" t="s">
        <v>394</v>
      </c>
      <c r="B124" s="15" t="s">
        <v>249</v>
      </c>
      <c r="C124">
        <v>196</v>
      </c>
      <c r="D124">
        <v>501</v>
      </c>
      <c r="E124" s="17" t="s">
        <v>1157</v>
      </c>
      <c r="F124">
        <f ca="1">IFERROR(IF(A124="","",OFFSET(Results!$Z$1,MATCH(A124,Results!$A:$A,0)-1,0)),"")</f>
        <v>18</v>
      </c>
      <c r="G124" s="6">
        <f t="shared" ca="1" si="3"/>
        <v>-0.3</v>
      </c>
      <c r="H124" t="str">
        <f ca="1">IF(E124="","",OFFSET([2]LET!$AL$1,MATCH(A124,[2]LET!$E$1:$E$500,0)-1,0))</f>
        <v>Spreadex: 500/1, 6pl, 1/5</v>
      </c>
    </row>
    <row r="125" spans="1:8" x14ac:dyDescent="0.25">
      <c r="A125" t="s">
        <v>395</v>
      </c>
      <c r="B125" s="15" t="s">
        <v>298</v>
      </c>
      <c r="C125">
        <v>476</v>
      </c>
      <c r="D125">
        <v>401</v>
      </c>
      <c r="E125" s="17" t="s">
        <v>226</v>
      </c>
      <c r="F125">
        <f ca="1">IFERROR(IF(A125="","",OFFSET(Results!$Z$1,MATCH(A125,Results!$A:$A,0)-1,0)),"")</f>
        <v>10</v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25">
      <c r="A126" t="s">
        <v>396</v>
      </c>
      <c r="B126" s="15" t="s">
        <v>348</v>
      </c>
      <c r="C126">
        <v>769</v>
      </c>
      <c r="D126">
        <v>401</v>
      </c>
      <c r="E126" s="17" t="s">
        <v>226</v>
      </c>
      <c r="F126">
        <f ca="1">IFERROR(IF(A126="","",OFFSET(Results!$Z$1,MATCH(A126,Results!$A:$A,0)-1,0)),"")</f>
        <v>55</v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25">
      <c r="A127" t="s">
        <v>397</v>
      </c>
      <c r="B127" s="15" t="s">
        <v>348</v>
      </c>
      <c r="C127">
        <v>769</v>
      </c>
      <c r="D127">
        <v>151</v>
      </c>
      <c r="E127" s="17" t="s">
        <v>226</v>
      </c>
      <c r="F127">
        <f ca="1">IFERROR(IF(A127="","",OFFSET(Results!$Z$1,MATCH(A127,Results!$A:$A,0)-1,0)),"")</f>
        <v>31</v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1:8" x14ac:dyDescent="0.25">
      <c r="A128" t="s">
        <v>398</v>
      </c>
      <c r="B128" s="15" t="s">
        <v>600</v>
      </c>
      <c r="C128">
        <v>75</v>
      </c>
      <c r="D128">
        <v>51</v>
      </c>
      <c r="E128" s="17" t="s">
        <v>226</v>
      </c>
      <c r="F128">
        <f ca="1">IFERROR(IF(A128="","",OFFSET(Results!$Z$1,MATCH(A128,Results!$A:$A,0)-1,0)),"")</f>
        <v>18</v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1:8" x14ac:dyDescent="0.25">
      <c r="A129" t="s">
        <v>399</v>
      </c>
      <c r="B129" s="15" t="s">
        <v>380</v>
      </c>
      <c r="C129">
        <v>145</v>
      </c>
      <c r="D129">
        <v>101</v>
      </c>
      <c r="E129" s="17" t="s">
        <v>226</v>
      </c>
      <c r="F129">
        <f ca="1">IFERROR(IF(A129="","",OFFSET(Results!$Z$1,MATCH(A129,Results!$A:$A,0)-1,0)),"")</f>
        <v>10</v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1:8" x14ac:dyDescent="0.25">
      <c r="A130" t="s">
        <v>400</v>
      </c>
      <c r="B130" s="15" t="s">
        <v>255</v>
      </c>
      <c r="C130">
        <v>5000</v>
      </c>
      <c r="D130">
        <v>501</v>
      </c>
      <c r="E130" s="17" t="s">
        <v>226</v>
      </c>
      <c r="F130">
        <f ca="1">IFERROR(IF(A130="","",OFFSET(Results!$Z$1,MATCH(A130,Results!$A:$A,0)-1,0)),"")</f>
        <v>126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25">
      <c r="A131" t="s">
        <v>401</v>
      </c>
      <c r="B131" s="15" t="s">
        <v>263</v>
      </c>
      <c r="C131">
        <v>500</v>
      </c>
      <c r="D131">
        <v>401</v>
      </c>
      <c r="E131" s="17" t="s">
        <v>226</v>
      </c>
      <c r="F131">
        <f ca="1">IFERROR(IF(A131="","",OFFSET(Results!$Z$1,MATCH(A131,Results!$A:$A,0)-1,0)),"")</f>
        <v>88</v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1:8" x14ac:dyDescent="0.25">
      <c r="A132" t="s">
        <v>402</v>
      </c>
      <c r="B132" s="15" t="s">
        <v>272</v>
      </c>
      <c r="C132">
        <v>714</v>
      </c>
      <c r="D132">
        <v>501</v>
      </c>
      <c r="E132" s="17" t="s">
        <v>226</v>
      </c>
      <c r="F132">
        <f ca="1">IFERROR(IF(A132="","",OFFSET(Results!$Z$1,MATCH(A132,Results!$A:$A,0)-1,0)),"")</f>
        <v>55</v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1:8" x14ac:dyDescent="0.25">
      <c r="A133" t="s">
        <v>609</v>
      </c>
      <c r="B133" s="15" t="s">
        <v>257</v>
      </c>
      <c r="C133">
        <v>10000</v>
      </c>
      <c r="D133">
        <v>501</v>
      </c>
      <c r="E133" s="17" t="s">
        <v>226</v>
      </c>
      <c r="F133">
        <f ca="1">IFERROR(IF(A133="","",OFFSET(Results!$Z$1,MATCH(A133,Results!$A:$A,0)-1,0)),"")</f>
        <v>55</v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Brianna Navarrosa</v>
      </c>
      <c r="B2" s="15" t="str">
        <f ca="1">IFERROR(OFFSET(Win!B$1,MATCH(1,Picks!F:F,0)-1,0),"")</f>
        <v>2.51%</v>
      </c>
      <c r="C2" s="16">
        <f ca="1">IFERROR(OFFSET(Win!C$1,MATCH(1,Picks!F:F,0)-1,0),"")</f>
        <v>40</v>
      </c>
      <c r="D2" s="16">
        <f ca="1">IFERROR(OFFSET(Win!D$1,MATCH(1,Picks!F:F,0)-1,0),"")</f>
        <v>111</v>
      </c>
      <c r="E2" s="17" t="str">
        <f ca="1">IFERROR(OFFSET(Win!E$1,MATCH(1,Picks!F:F,0)-1,0),"")</f>
        <v>1.60%</v>
      </c>
      <c r="F2">
        <f ca="1">IFERROR(OFFSET(Picks!G$1,MATCH(1,Picks!F:F,0)-1,0),"")</f>
        <v>10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110/1, 5pl, 1/4</v>
      </c>
    </row>
    <row r="3" spans="1:8" x14ac:dyDescent="0.25">
      <c r="A3" t="str">
        <f ca="1">CONCATENATE("WIN: ",IFERROR(OFFSET(Picks!A$1,MATCH(2,Picks!F:F,0)-1,0),""))</f>
        <v>WIN: Sarah Kemp</v>
      </c>
      <c r="B3" s="15" t="str">
        <f ca="1">IFERROR(OFFSET(Win!B$1,MATCH(2,Picks!F:F,0)-1,0),"")</f>
        <v>3.95%</v>
      </c>
      <c r="C3" s="16">
        <f ca="1">IFERROR(OFFSET(Win!C$1,MATCH(2,Picks!F:F,0)-1,0),"")</f>
        <v>25</v>
      </c>
      <c r="D3" s="16">
        <f ca="1">IFERROR(OFFSET(Win!D$1,MATCH(2,Picks!F:F,0)-1,0),"")</f>
        <v>34</v>
      </c>
      <c r="E3" s="17" t="str">
        <f ca="1">IFERROR(OFFSET(Win!E$1,MATCH(2,Picks!F:F,0)-1,0),"")</f>
        <v>1.00%</v>
      </c>
      <c r="F3">
        <f ca="1">IFERROR(OFFSET(Picks!G$1,MATCH(2,Picks!F:F,0)-1,0),"")</f>
        <v>4</v>
      </c>
      <c r="G3" s="6">
        <f ca="1">IFERROR(IF(B4="",1.5*IFERROR(OFFSET(Picks!H$1,MATCH(2,Picks!F:F,0)-1,0),""),IFERROR(OFFSET(Picks!H$1,MATCH(2,Picks!F:F,0)-1,0),"")),"")</f>
        <v>7.25</v>
      </c>
      <c r="H3" t="str">
        <f ca="1">IFERROR(OFFSET(Win!H$1,MATCH(2,Picks!F:F,0)-1,0),"")</f>
        <v>QuinnBet: 33/1, 5pl, 1/4</v>
      </c>
    </row>
    <row r="4" spans="1:8" x14ac:dyDescent="0.25">
      <c r="A4" t="str">
        <f ca="1">CONCATENATE("WIN: ",IFERROR(OFFSET(Picks!A$1,MATCH(3,Picks!F:F,0)-1,0),""))</f>
        <v>WIN: Perrine Delacour</v>
      </c>
      <c r="B4" s="15" t="str">
        <f ca="1">IFERROR(OFFSET(Win!B$1,MATCH(3,Picks!F:F,0)-1,0),"")</f>
        <v>3.35%</v>
      </c>
      <c r="C4" s="16">
        <f ca="1">IFERROR(OFFSET(Win!C$1,MATCH(3,Picks!F:F,0)-1,0),"")</f>
        <v>30</v>
      </c>
      <c r="D4" s="16">
        <f ca="1">IFERROR(OFFSET(Win!D$1,MATCH(3,Picks!F:F,0)-1,0),"")</f>
        <v>41</v>
      </c>
      <c r="E4" s="17" t="str">
        <f ca="1">IFERROR(OFFSET(Win!E$1,MATCH(3,Picks!F:F,0)-1,0),"")</f>
        <v>0.90%</v>
      </c>
      <c r="F4">
        <f ca="1">IFERROR(OFFSET(Picks!G$1,MATCH(3,Picks!F:F,0)-1,0),"")</f>
        <v>31</v>
      </c>
      <c r="G4" s="6">
        <f ca="1">IFERROR(OFFSET(Picks!H$1,MATCH(3,Picks!F:F,0)-1,0),"")</f>
        <v>-2</v>
      </c>
      <c r="H4" t="str">
        <f ca="1">IFERROR(OFFSET(Win!H$1,MATCH(3,Picks!F:F,0)-1,0),"")</f>
        <v>Spreadex: 40/1, 6pl, 1/5</v>
      </c>
    </row>
    <row r="5" spans="1:8" x14ac:dyDescent="0.25">
      <c r="A5" t="str">
        <f ca="1">CONCATENATE("FRL: ",IFERROR(OFFSET(Picks!M$1,MATCH(1,Picks!R:R,0)-1,0),""))</f>
        <v>FRL: Brianna Navarrosa</v>
      </c>
      <c r="B5" s="15" t="str">
        <f ca="1">IFERROR(IF(OFFSET(FRL!B$1,MATCH(1,Picks!R:R,0)-1,0)=0,"",OFFSET(FRL!B$1,MATCH(1,Picks!R:R,0)-1,0)),"")</f>
        <v>1.88%</v>
      </c>
      <c r="C5" s="16">
        <f ca="1">IFERROR(IF(OFFSET(FRL!C$1,MATCH(1,Picks!R:R,0)-1,0)=0,"",OFFSET(FRL!C$1,MATCH(1,Picks!R:R,0)-1,0)),"")</f>
        <v>53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0.70%</v>
      </c>
      <c r="F5">
        <f ca="1">IFERROR(OFFSET(Picks!S$1,MATCH(1,Picks!R:R,0)-1,0),"")</f>
        <v>18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80/1, 5pl, 1/4</v>
      </c>
    </row>
    <row r="6" spans="1:8" x14ac:dyDescent="0.25">
      <c r="A6" t="str">
        <f ca="1">CONCATENATE("FRL: ",IFERROR(OFFSET(Picks!M$1,MATCH(2,Picks!R:R,0)-1,0),""))</f>
        <v>FRL: Mina Yoon</v>
      </c>
      <c r="B6" s="15" t="str">
        <f ca="1">IFERROR(IF(OFFSET(FRL!B$1,MATCH(2,Picks!R:R,0)-1,0)=0,"",OFFSET(FRL!B$1,MATCH(2,Picks!R:R,0)-1,0)),"")</f>
        <v>1.43%</v>
      </c>
      <c r="C6" s="16">
        <f ca="1">IFERROR(IF(OFFSET(FRL!C$1,MATCH(2,Picks!R:R,0)-1,0)=0,"",OFFSET(FRL!C$1,MATCH(2,Picks!R:R,0)-1,0)),"")</f>
        <v>70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55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100/1, 5pl, 1/4</v>
      </c>
    </row>
    <row r="7" spans="1:8" x14ac:dyDescent="0.25">
      <c r="A7" t="str">
        <f ca="1">CONCATENATE("FRL: ",IFERROR(OFFSET(Picks!M$1,MATCH(3,Picks!R:R,0)-1,0),""))</f>
        <v>FRL: Michaela Finn</v>
      </c>
      <c r="B7" s="15" t="str">
        <f ca="1">IFERROR(IF(OFFSET(FRL!B$1,MATCH(3,Picks!R:R,0)-1,0)=0,"",OFFSET(FRL!B$1,MATCH(3,Picks!R:R,0)-1,0)),"")</f>
        <v>0.93%</v>
      </c>
      <c r="C7" s="16">
        <f ca="1">IFERROR(IF(OFFSET(FRL!C$1,MATCH(3,Picks!R:R,0)-1,0)=0,"",OFFSET(FRL!C$1,MATCH(3,Picks!R:R,0)-1,0)),"")</f>
        <v>108</v>
      </c>
      <c r="D7" s="16">
        <f ca="1">IFERROR(IF(OFFSET(FRL!D$1,MATCH(3,Picks!R:R,0)-1,0)=0,"",OFFSET(FRL!D$1,MATCH(3,Picks!R:R,0)-1,0)),"")</f>
        <v>176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55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175/1,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2025-03-16T23:35:01Z</dcterms:modified>
</cp:coreProperties>
</file>